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<sst xmlns="http://schemas.openxmlformats.org/spreadsheetml/2006/main" count="12407" uniqueCount="1409">
  <si>
    <t>File opened</t>
  </si>
  <si>
    <t>2025-09-29 09:12:52</t>
  </si>
  <si>
    <t>Console s/n</t>
  </si>
  <si>
    <t>68C-702926</t>
  </si>
  <si>
    <t>Console ver</t>
  </si>
  <si>
    <t>Bluestem v.2.1.11</t>
  </si>
  <si>
    <t>Scripts ver</t>
  </si>
  <si>
    <t>2023.02  2.1.11, Jun 2023</t>
  </si>
  <si>
    <t>Head s/n</t>
  </si>
  <si>
    <t>68H-412916</t>
  </si>
  <si>
    <t>Head ver</t>
  </si>
  <si>
    <t>1.4.23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</si>
  <si>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</si>
  <si>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</si>
  <si>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Factory cal date</t>
  </si>
  <si>
    <t>23 Jan 2023</t>
  </si>
  <si>
    <t>CO2 rangematch</t>
  </si>
  <si>
    <t>Sun Sep 28 09:12</t>
  </si>
  <si>
    <t>H2O rangematch</t>
  </si>
  <si>
    <t>Sun Sep 28 09:19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</si>
  <si>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</si>
  <si>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</si>
  <si>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</si>
  <si>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</si>
  <si>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</si>
  <si>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</si>
  <si>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</si>
  <si>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</si>
  <si>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</si>
  <si>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09:12:52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</si>
  <si>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</si>
  <si>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</si>
  <si>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</si>
  <si>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</si>
  <si>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</si>
  <si>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</si>
  <si>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</si>
  <si>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</si>
  <si>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</si>
  <si>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</si>
  <si>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</si>
  <si>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</si>
  <si>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</si>
  <si>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</si>
  <si>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</si>
  <si>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</si>
  <si>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</si>
  <si>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</si>
  <si>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</si>
  <si>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</si>
  <si>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</si>
  <si>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</si>
  <si>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</si>
  <si>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</si>
  <si>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</si>
  <si>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</si>
  <si>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</si>
  <si>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</si>
  <si>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</si>
  <si>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</si>
  <si>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</si>
  <si>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</si>
  <si>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</si>
  <si>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</si>
  <si>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</si>
  <si>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</si>
  <si>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</si>
  <si>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</si>
  <si>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</si>
  <si>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</si>
  <si>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</si>
  <si>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</si>
  <si>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</si>
  <si>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</si>
  <si>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</si>
  <si>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</si>
  <si>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</si>
  <si>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</si>
  <si>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</si>
  <si>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</si>
  <si>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</si>
  <si>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</si>
  <si>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</si>
  <si>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</si>
  <si>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</si>
  <si>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3.70324 194.222 351.602 603.65 835.191 1035.36 1217.48 1352.11</t>
  </si>
  <si>
    <t>Fs_true</t>
  </si>
  <si>
    <t>3.95543 227.546 386.721 607.341 800.309 1006.9 1200.78 1401.19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</si>
  <si>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</si>
  <si>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</si>
  <si>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</si>
  <si>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</si>
  <si>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</si>
  <si>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</si>
  <si>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</si>
  <si>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</si>
  <si>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</si>
  <si>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</si>
  <si>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</si>
  <si>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</si>
  <si>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</si>
  <si>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</si>
  <si>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</si>
  <si>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</si>
  <si>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</si>
  <si>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</si>
  <si>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</si>
  <si>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</si>
  <si>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</si>
  <si>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</si>
  <si>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</si>
  <si>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</si>
  <si>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</si>
  <si>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</si>
  <si>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</si>
  <si>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</si>
  <si>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</si>
  <si>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</si>
  <si>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</si>
  <si>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</si>
  <si>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</si>
  <si>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</si>
  <si>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</si>
  <si>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</si>
  <si>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</si>
  <si>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</si>
  <si>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</si>
  <si>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</si>
  <si>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</si>
  <si>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</si>
  <si>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</si>
  <si>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</si>
  <si>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</si>
  <si>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</si>
  <si>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</si>
  <si>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</si>
  <si>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</si>
  <si>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</si>
  <si>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</si>
  <si>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</si>
  <si>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</si>
  <si>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</si>
  <si>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</si>
  <si>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</si>
  <si>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</si>
  <si>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</si>
  <si>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</si>
  <si>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</si>
  <si>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</si>
  <si>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</si>
  <si>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</si>
  <si>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</si>
  <si>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</si>
  <si>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</si>
  <si>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</si>
  <si>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</si>
  <si>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</si>
  <si>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</si>
  <si>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</si>
  <si>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</si>
  <si>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</si>
  <si>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</si>
  <si>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</si>
  <si>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</si>
  <si>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</si>
  <si>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</si>
  <si>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</si>
  <si>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</si>
  <si>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</si>
  <si>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</si>
  <si>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</si>
  <si>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</si>
  <si>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</si>
  <si>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</si>
  <si>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</si>
  <si>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</si>
  <si>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</si>
  <si>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</si>
  <si>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</si>
  <si>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</si>
  <si>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</si>
  <si>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</si>
  <si>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</si>
  <si>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</si>
  <si>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</si>
  <si>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</si>
  <si>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</si>
  <si>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</si>
  <si>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</si>
  <si>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</si>
  <si>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</si>
  <si>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</si>
  <si>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</si>
  <si>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</si>
  <si>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</si>
  <si>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</si>
  <si>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</si>
  <si>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</si>
  <si>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</si>
  <si>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</si>
  <si>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</si>
  <si>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</si>
  <si>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</si>
  <si>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</si>
  <si>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</si>
  <si>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</si>
  <si>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</si>
  <si>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</si>
  <si>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</si>
  <si>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</si>
  <si>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</si>
  <si>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</si>
  <si>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</si>
  <si>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</si>
  <si>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</si>
  <si>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</si>
  <si>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</si>
  <si>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</si>
  <si>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</si>
  <si>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</si>
  <si>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</si>
  <si>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</si>
  <si>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</si>
  <si>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</si>
  <si>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</si>
  <si>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</si>
  <si>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</si>
  <si>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</si>
  <si>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</si>
  <si>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</si>
  <si>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</si>
  <si>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</si>
  <si>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</si>
  <si>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</si>
  <si>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</si>
  <si>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</si>
  <si>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</si>
  <si>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</si>
  <si>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</si>
  <si>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</si>
  <si>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</si>
  <si>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</si>
  <si>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</si>
  <si>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</si>
  <si>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</si>
  <si>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</si>
  <si>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</si>
  <si>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</si>
  <si>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</si>
  <si>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</si>
  <si>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</si>
  <si>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</si>
  <si>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</si>
  <si>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</si>
  <si>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</si>
  <si>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</si>
  <si>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</si>
  <si>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</si>
  <si>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</si>
  <si>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</si>
  <si>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</si>
  <si>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</si>
  <si>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</si>
  <si>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</si>
  <si>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</si>
  <si>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</si>
  <si>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</si>
  <si>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</si>
  <si>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</si>
  <si>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</si>
  <si>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</si>
  <si>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</si>
  <si>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</si>
  <si>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</si>
  <si>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</si>
  <si>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</si>
  <si>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</si>
  <si>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</si>
  <si>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</si>
  <si>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</si>
  <si>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</si>
  <si>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</si>
  <si>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</si>
  <si>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</si>
  <si>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</si>
  <si>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</si>
  <si>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</si>
  <si>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</si>
  <si>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</si>
  <si>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</si>
  <si>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</si>
  <si>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</si>
  <si>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</si>
  <si>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</si>
  <si>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</si>
  <si>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</si>
  <si>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</si>
  <si>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</si>
  <si>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</si>
  <si>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</si>
  <si>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</si>
  <si>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</si>
  <si>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</si>
  <si>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</si>
  <si>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</si>
  <si>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</si>
  <si>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</si>
  <si>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</si>
  <si>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</si>
  <si>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</si>
  <si>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</si>
  <si>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</si>
  <si>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</si>
  <si>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</si>
  <si>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</si>
  <si>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</si>
  <si>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</si>
  <si>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</si>
  <si>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</si>
  <si>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</si>
  <si>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</si>
  <si>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</si>
  <si>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</si>
  <si>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</si>
  <si>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</si>
  <si>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</si>
  <si>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</si>
  <si>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</si>
  <si>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</si>
  <si>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</si>
  <si>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</si>
  <si>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</si>
  <si>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</si>
  <si>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</si>
  <si>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</si>
  <si>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</si>
  <si>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</si>
  <si>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</si>
  <si>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</si>
  <si>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</si>
  <si>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</si>
  <si>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</si>
  <si>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</si>
  <si>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</si>
  <si>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</si>
  <si>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</si>
  <si>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</si>
  <si>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</si>
  <si>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</si>
  <si>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</si>
  <si>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</si>
  <si>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</si>
  <si>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</si>
  <si>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</si>
  <si>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</si>
  <si>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</si>
  <si>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</si>
  <si>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</si>
  <si>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</si>
  <si>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</si>
  <si>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</si>
  <si>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</si>
  <si>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</si>
  <si>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</si>
  <si>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</si>
  <si>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</si>
  <si>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</si>
  <si>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</si>
  <si>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</si>
  <si>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</si>
  <si>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</si>
  <si>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</si>
  <si>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</si>
  <si>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</si>
  <si>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</si>
  <si>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</si>
  <si>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</si>
  <si>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</si>
  <si>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</si>
  <si>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</si>
  <si>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</si>
  <si>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</si>
  <si>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</si>
  <si>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</si>
  <si>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</si>
  <si>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</si>
  <si>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</si>
  <si>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</si>
  <si>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</si>
  <si>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</si>
  <si>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</si>
  <si>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</si>
  <si>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</si>
  <si>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</si>
  <si>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</si>
  <si>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</si>
  <si>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</si>
  <si>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</si>
  <si>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</si>
  <si>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</si>
  <si>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</si>
  <si>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</si>
  <si>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</si>
  <si>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</si>
  <si>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</si>
  <si>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</si>
  <si>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</si>
  <si>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</si>
  <si>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</si>
  <si>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</si>
  <si>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</si>
  <si>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</si>
  <si>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</si>
  <si>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</si>
  <si>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</si>
  <si>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</si>
  <si>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</si>
  <si>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</si>
  <si>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</si>
  <si>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</si>
  <si>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</si>
  <si>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</si>
  <si>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</si>
  <si>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</si>
  <si>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</si>
  <si>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</si>
  <si>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</si>
  <si>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</si>
  <si>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</si>
  <si>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</si>
  <si>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</si>
  <si>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</si>
  <si>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</si>
  <si>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</si>
  <si>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20250929 10:56:13</t>
  </si>
  <si>
    <t>10:56:13</t>
  </si>
  <si>
    <t>362</t>
  </si>
  <si>
    <t>-</t>
  </si>
  <si>
    <t>0: Broadleaf</t>
  </si>
  <si>
    <t>--:--:--</t>
  </si>
  <si>
    <t>3/3</t>
  </si>
  <si>
    <t>00000000</t>
  </si>
  <si>
    <t>iiiiiiii</t>
  </si>
  <si>
    <t>off</t>
  </si>
  <si>
    <t>20250929 10:56:18</t>
  </si>
  <si>
    <t>10:56:18</t>
  </si>
  <si>
    <t>2/3</t>
  </si>
  <si>
    <t>20250929 10:56:23</t>
  </si>
  <si>
    <t>10:56:23</t>
  </si>
  <si>
    <t>20250929 10:56:28</t>
  </si>
  <si>
    <t>10:56:28</t>
  </si>
  <si>
    <t>20250929 10:56:33</t>
  </si>
  <si>
    <t>10:56:33</t>
  </si>
  <si>
    <t>20250929 10:56:38</t>
  </si>
  <si>
    <t>10:56:38</t>
  </si>
  <si>
    <t>20250929 10:56:43</t>
  </si>
  <si>
    <t>10:56:43</t>
  </si>
  <si>
    <t>20250929 10:56:48</t>
  </si>
  <si>
    <t>10:56:48</t>
  </si>
  <si>
    <t>1/3</t>
  </si>
  <si>
    <t>20250929 10:56:53</t>
  </si>
  <si>
    <t>10:56:53</t>
  </si>
  <si>
    <t>20250929 10:56:58</t>
  </si>
  <si>
    <t>10:56:58</t>
  </si>
  <si>
    <t>20250929 10:57:03</t>
  </si>
  <si>
    <t>10:57:03</t>
  </si>
  <si>
    <t>20250929 10:57:08</t>
  </si>
  <si>
    <t>10:57:08</t>
  </si>
  <si>
    <t>20250929 10:57:13</t>
  </si>
  <si>
    <t>10:57:13</t>
  </si>
  <si>
    <t>20250929 10:57:18</t>
  </si>
  <si>
    <t>10:57:18</t>
  </si>
  <si>
    <t>20250929 10:57:23</t>
  </si>
  <si>
    <t>10:57:23</t>
  </si>
  <si>
    <t>20250929 10:57:28</t>
  </si>
  <si>
    <t>10:57:28</t>
  </si>
  <si>
    <t>20250929 10:57:33</t>
  </si>
  <si>
    <t>10:57:33</t>
  </si>
  <si>
    <t>20250929 10:57:38</t>
  </si>
  <si>
    <t>10:57:38</t>
  </si>
  <si>
    <t>20250929 10:57:43</t>
  </si>
  <si>
    <t>10:57:43</t>
  </si>
  <si>
    <t>20250929 10:57:48</t>
  </si>
  <si>
    <t>10:57:48</t>
  </si>
  <si>
    <t>0/3</t>
  </si>
  <si>
    <t>20250929 10:57:53</t>
  </si>
  <si>
    <t>10:57:53</t>
  </si>
  <si>
    <t>20250929 10:57:58</t>
  </si>
  <si>
    <t>10:57:58</t>
  </si>
  <si>
    <t>20250929 10:58:03</t>
  </si>
  <si>
    <t>10:58:03</t>
  </si>
  <si>
    <t>20250929 10:58:08</t>
  </si>
  <si>
    <t>10:58:08</t>
  </si>
  <si>
    <t>20250929 10:59:45</t>
  </si>
  <si>
    <t>10:59:45</t>
  </si>
  <si>
    <t>20250929 10:59:50</t>
  </si>
  <si>
    <t>10:59:50</t>
  </si>
  <si>
    <t>20250929 10:59:55</t>
  </si>
  <si>
    <t>10:59:55</t>
  </si>
  <si>
    <t>20250929 11:00:00</t>
  </si>
  <si>
    <t>11:00:00</t>
  </si>
  <si>
    <t>20250929 11:00:05</t>
  </si>
  <si>
    <t>11:00:05</t>
  </si>
  <si>
    <t>20250929 11:00:10</t>
  </si>
  <si>
    <t>11:00:10</t>
  </si>
  <si>
    <t>20250929 11:00:15</t>
  </si>
  <si>
    <t>11:00:15</t>
  </si>
  <si>
    <t>20250929 11:00:20</t>
  </si>
  <si>
    <t>11:00:20</t>
  </si>
  <si>
    <t>20250929 11:00:25</t>
  </si>
  <si>
    <t>11:00:25</t>
  </si>
  <si>
    <t>20250929 11:00:30</t>
  </si>
  <si>
    <t>11:00:30</t>
  </si>
  <si>
    <t>20250929 11:00:34</t>
  </si>
  <si>
    <t>11:00:34</t>
  </si>
  <si>
    <t>20250929 11:00:39</t>
  </si>
  <si>
    <t>11:00:39</t>
  </si>
  <si>
    <t>20250929 11:00:44</t>
  </si>
  <si>
    <t>11:00:44</t>
  </si>
  <si>
    <t>20250929 11:00:49</t>
  </si>
  <si>
    <t>11:00:49</t>
  </si>
  <si>
    <t>20250929 11:00:54</t>
  </si>
  <si>
    <t>11:00:54</t>
  </si>
  <si>
    <t>20250929 11:00:59</t>
  </si>
  <si>
    <t>11:00:59</t>
  </si>
  <si>
    <t>20250929 11:01:04</t>
  </si>
  <si>
    <t>11:01:04</t>
  </si>
  <si>
    <t>20250929 11:01:09</t>
  </si>
  <si>
    <t>11:01:09</t>
  </si>
  <si>
    <t>20250929 11:01:14</t>
  </si>
  <si>
    <t>11:01:14</t>
  </si>
  <si>
    <t>20250929 11:01:19</t>
  </si>
  <si>
    <t>11:01:19</t>
  </si>
  <si>
    <t>20250929 11:01:24</t>
  </si>
  <si>
    <t>11:01:24</t>
  </si>
  <si>
    <t>20250929 11:01:29</t>
  </si>
  <si>
    <t>11:01:29</t>
  </si>
  <si>
    <t>20250929 11:01:34</t>
  </si>
  <si>
    <t>11:01:34</t>
  </si>
  <si>
    <t>20250929 11:01:39</t>
  </si>
  <si>
    <t>11:01:39</t>
  </si>
  <si>
    <t>20250929 11:01:44</t>
  </si>
  <si>
    <t>11:01:44</t>
  </si>
  <si>
    <t>20250929 11:01:49</t>
  </si>
  <si>
    <t>11:01:49</t>
  </si>
  <si>
    <t>20250929 11:01:54</t>
  </si>
  <si>
    <t>11:01:54</t>
  </si>
  <si>
    <t>20250929 11:01:59</t>
  </si>
  <si>
    <t>11:01:59</t>
  </si>
  <si>
    <t>20250929 11:02:04</t>
  </si>
  <si>
    <t>11:02:04</t>
  </si>
  <si>
    <t>20250929 11:02:09</t>
  </si>
  <si>
    <t>11:02:09</t>
  </si>
  <si>
    <t>20250929 11:02:14</t>
  </si>
  <si>
    <t>11:02:14</t>
  </si>
  <si>
    <t>20250929 11:02:19</t>
  </si>
  <si>
    <t>11:02:19</t>
  </si>
  <si>
    <t>20250929 11:02:24</t>
  </si>
  <si>
    <t>11:02:24</t>
  </si>
  <si>
    <t>20250929 11:02:29</t>
  </si>
  <si>
    <t>11:02:29</t>
  </si>
  <si>
    <t>20250929 11:02:34</t>
  </si>
  <si>
    <t>11:02:34</t>
  </si>
  <si>
    <t>20250929 11:02:39</t>
  </si>
  <si>
    <t>11:02:39</t>
  </si>
  <si>
    <t>20250929 11:02:44</t>
  </si>
  <si>
    <t>11:02:44</t>
  </si>
  <si>
    <t>20250929 11:02:49</t>
  </si>
  <si>
    <t>11:02:49</t>
  </si>
  <si>
    <t>20250929 11:02:54</t>
  </si>
  <si>
    <t>11:02:54</t>
  </si>
  <si>
    <t>20250929 11:02:59</t>
  </si>
  <si>
    <t>11:02:59</t>
  </si>
  <si>
    <t>20250929 11:03:04</t>
  </si>
  <si>
    <t>11:03:04</t>
  </si>
  <si>
    <t>20250929 11:03:09</t>
  </si>
  <si>
    <t>11:03:09</t>
  </si>
  <si>
    <t>20250929 11:03:14</t>
  </si>
  <si>
    <t>11:03:14</t>
  </si>
  <si>
    <t>20250929 11:03:19</t>
  </si>
  <si>
    <t>11:03:19</t>
  </si>
  <si>
    <t>20250929 11:03:24</t>
  </si>
  <si>
    <t>11:03:24</t>
  </si>
  <si>
    <t>20250929 11:03:29</t>
  </si>
  <si>
    <t>11:03:29</t>
  </si>
  <si>
    <t>20250929 11:03:34</t>
  </si>
  <si>
    <t>11:03:34</t>
  </si>
  <si>
    <t>20250929 11:03:39</t>
  </si>
  <si>
    <t>11:03:39</t>
  </si>
  <si>
    <t>20250929 11:03:44</t>
  </si>
  <si>
    <t>11:03:44</t>
  </si>
  <si>
    <t>20250929 11:03:49</t>
  </si>
  <si>
    <t>11:03:49</t>
  </si>
  <si>
    <t>20250929 11:03:54</t>
  </si>
  <si>
    <t>11:03:54</t>
  </si>
  <si>
    <t>20250929 11:03:59</t>
  </si>
  <si>
    <t>11:03:59</t>
  </si>
  <si>
    <t>20250929 11:04:04</t>
  </si>
  <si>
    <t>11:04:04</t>
  </si>
  <si>
    <t>20250929 11:04:09</t>
  </si>
  <si>
    <t>11:04:09</t>
  </si>
  <si>
    <t>20250929 11:04:14</t>
  </si>
  <si>
    <t>11:04:14</t>
  </si>
  <si>
    <t>20250929 11:04:19</t>
  </si>
  <si>
    <t>11:04:19</t>
  </si>
  <si>
    <t>20250929 11:04:24</t>
  </si>
  <si>
    <t>11:04:24</t>
  </si>
  <si>
    <t>20250929 11:04:29</t>
  </si>
  <si>
    <t>11:04:29</t>
  </si>
  <si>
    <t>20250929 11:04:34</t>
  </si>
  <si>
    <t>11:04:34</t>
  </si>
  <si>
    <t>20250929 11:04:39</t>
  </si>
  <si>
    <t>11:04:39</t>
  </si>
  <si>
    <t>20250929 11:04:44</t>
  </si>
  <si>
    <t>11:04:44</t>
  </si>
  <si>
    <t>20250929 11:04:49</t>
  </si>
  <si>
    <t>11:04:49</t>
  </si>
  <si>
    <t>20250929 11:04:54</t>
  </si>
  <si>
    <t>11:04:54</t>
  </si>
  <si>
    <t>20250929 11:04:59</t>
  </si>
  <si>
    <t>11:04:59</t>
  </si>
  <si>
    <t>20250929 11:05:04</t>
  </si>
  <si>
    <t>11:05:04</t>
  </si>
  <si>
    <t>20250929 11:05:09</t>
  </si>
  <si>
    <t>11:05:09</t>
  </si>
  <si>
    <t>20250929 11:05:14</t>
  </si>
  <si>
    <t>11:05:14</t>
  </si>
  <si>
    <t>20250929 11:05:19</t>
  </si>
  <si>
    <t>11:05:19</t>
  </si>
  <si>
    <t>20250929 11:05:24</t>
  </si>
  <si>
    <t>11:05:24</t>
  </si>
  <si>
    <t>20250929 11:05:29</t>
  </si>
  <si>
    <t>11:05:29</t>
  </si>
  <si>
    <t>20250929 11:05:34</t>
  </si>
  <si>
    <t>11:05:34</t>
  </si>
  <si>
    <t>20250929 11:05:39</t>
  </si>
  <si>
    <t>11:05:39</t>
  </si>
  <si>
    <t>20250929 11:41:11</t>
  </si>
  <si>
    <t>11:41:11</t>
  </si>
  <si>
    <t>374</t>
  </si>
  <si>
    <t>20250929 11:41:16</t>
  </si>
  <si>
    <t>11:41:16</t>
  </si>
  <si>
    <t>20250929 11:41:21</t>
  </si>
  <si>
    <t>11:41:21</t>
  </si>
  <si>
    <t>20250929 11:41:26</t>
  </si>
  <si>
    <t>11:41:26</t>
  </si>
  <si>
    <t>20250929 11:41:31</t>
  </si>
  <si>
    <t>11:41:31</t>
  </si>
  <si>
    <t>20250929 11:41:36</t>
  </si>
  <si>
    <t>11:41:36</t>
  </si>
  <si>
    <t>20250929 11:41:41</t>
  </si>
  <si>
    <t>11:41:41</t>
  </si>
  <si>
    <t>20250929 11:41:46</t>
  </si>
  <si>
    <t>11:41:46</t>
  </si>
  <si>
    <t>20250929 11:41:51</t>
  </si>
  <si>
    <t>11:41:51</t>
  </si>
  <si>
    <t>20250929 11:41:56</t>
  </si>
  <si>
    <t>11:41:56</t>
  </si>
  <si>
    <t>20250929 11:42:01</t>
  </si>
  <si>
    <t>11:42:01</t>
  </si>
  <si>
    <t>20250929 11:42:06</t>
  </si>
  <si>
    <t>11:42:06</t>
  </si>
  <si>
    <t>20250929 11:42:11</t>
  </si>
  <si>
    <t>11:42:11</t>
  </si>
  <si>
    <t>20250929 11:42:16</t>
  </si>
  <si>
    <t>11:42:16</t>
  </si>
  <si>
    <t>20250929 11:42:21</t>
  </si>
  <si>
    <t>11:42:21</t>
  </si>
  <si>
    <t>20250929 11:42:26</t>
  </si>
  <si>
    <t>11:42:26</t>
  </si>
  <si>
    <t>20250929 11:42:31</t>
  </si>
  <si>
    <t>11:42:31</t>
  </si>
  <si>
    <t>20250929 11:42:36</t>
  </si>
  <si>
    <t>11:42:36</t>
  </si>
  <si>
    <t>20250929 11:42:41</t>
  </si>
  <si>
    <t>11:42:41</t>
  </si>
  <si>
    <t>20250929 11:42:46</t>
  </si>
  <si>
    <t>11:42:46</t>
  </si>
  <si>
    <t>20250929 11:42:51</t>
  </si>
  <si>
    <t>11:42:51</t>
  </si>
  <si>
    <t>20250929 11:42:56</t>
  </si>
  <si>
    <t>11:42:56</t>
  </si>
  <si>
    <t>20250929 11:43:01</t>
  </si>
  <si>
    <t>11:43:01</t>
  </si>
  <si>
    <t>20250929 11:43:06</t>
  </si>
  <si>
    <t>11:43:06</t>
  </si>
  <si>
    <t>20250929 11:44:43</t>
  </si>
  <si>
    <t>11:44:43</t>
  </si>
  <si>
    <t>20250929 11:44:48</t>
  </si>
  <si>
    <t>11:44:48</t>
  </si>
  <si>
    <t>20250929 11:44:53</t>
  </si>
  <si>
    <t>11:44:53</t>
  </si>
  <si>
    <t>20250929 11:44:58</t>
  </si>
  <si>
    <t>11:44:58</t>
  </si>
  <si>
    <t>20250929 11:45:03</t>
  </si>
  <si>
    <t>11:45:03</t>
  </si>
  <si>
    <t>20250929 11:45:08</t>
  </si>
  <si>
    <t>11:45:08</t>
  </si>
  <si>
    <t>20250929 11:45:13</t>
  </si>
  <si>
    <t>11:45:13</t>
  </si>
  <si>
    <t>20250929 11:45:18</t>
  </si>
  <si>
    <t>11:45:18</t>
  </si>
  <si>
    <t>20250929 11:45:23</t>
  </si>
  <si>
    <t>11:45:23</t>
  </si>
  <si>
    <t>20250929 11:45:28</t>
  </si>
  <si>
    <t>11:45:28</t>
  </si>
  <si>
    <t>20250929 11:45:33</t>
  </si>
  <si>
    <t>11:45:33</t>
  </si>
  <si>
    <t>20250929 11:45:38</t>
  </si>
  <si>
    <t>11:45:38</t>
  </si>
  <si>
    <t>20250929 11:45:43</t>
  </si>
  <si>
    <t>11:45:43</t>
  </si>
  <si>
    <t>20250929 11:45:48</t>
  </si>
  <si>
    <t>11:45:48</t>
  </si>
  <si>
    <t>20250929 11:45:53</t>
  </si>
  <si>
    <t>11:45:53</t>
  </si>
  <si>
    <t>20250929 11:45:58</t>
  </si>
  <si>
    <t>11:45:58</t>
  </si>
  <si>
    <t>20250929 11:46:03</t>
  </si>
  <si>
    <t>11:46:03</t>
  </si>
  <si>
    <t>20250929 11:46:08</t>
  </si>
  <si>
    <t>11:46:08</t>
  </si>
  <si>
    <t>20250929 11:46:13</t>
  </si>
  <si>
    <t>11:46:13</t>
  </si>
  <si>
    <t>20250929 11:46:18</t>
  </si>
  <si>
    <t>11:46:18</t>
  </si>
  <si>
    <t>20250929 11:46:23</t>
  </si>
  <si>
    <t>11:46:23</t>
  </si>
  <si>
    <t>20250929 11:46:27</t>
  </si>
  <si>
    <t>11:46:27</t>
  </si>
  <si>
    <t>20250929 11:46:32</t>
  </si>
  <si>
    <t>11:46:32</t>
  </si>
  <si>
    <t>20250929 11:46:37</t>
  </si>
  <si>
    <t>11:46:37</t>
  </si>
  <si>
    <t>20250929 11:46:42</t>
  </si>
  <si>
    <t>11:46:42</t>
  </si>
  <si>
    <t>20250929 11:46:47</t>
  </si>
  <si>
    <t>11:46:47</t>
  </si>
  <si>
    <t>20250929 11:46:52</t>
  </si>
  <si>
    <t>11:46:52</t>
  </si>
  <si>
    <t>20250929 11:46:57</t>
  </si>
  <si>
    <t>11:46:57</t>
  </si>
  <si>
    <t>20250929 11:47:02</t>
  </si>
  <si>
    <t>11:47:02</t>
  </si>
  <si>
    <t>20250929 11:47:07</t>
  </si>
  <si>
    <t>11:47:07</t>
  </si>
  <si>
    <t>20250929 11:47:12</t>
  </si>
  <si>
    <t>11:47:12</t>
  </si>
  <si>
    <t>20250929 11:47:17</t>
  </si>
  <si>
    <t>11:47:17</t>
  </si>
  <si>
    <t>20250929 11:47:22</t>
  </si>
  <si>
    <t>11:47:22</t>
  </si>
  <si>
    <t>20250929 11:47:27</t>
  </si>
  <si>
    <t>11:47:27</t>
  </si>
  <si>
    <t>20250929 11:47:32</t>
  </si>
  <si>
    <t>11:47:32</t>
  </si>
  <si>
    <t>20250929 11:47:37</t>
  </si>
  <si>
    <t>11:47:37</t>
  </si>
  <si>
    <t>20250929 11:47:42</t>
  </si>
  <si>
    <t>11:47:42</t>
  </si>
  <si>
    <t>20250929 11:47:47</t>
  </si>
  <si>
    <t>11:47:47</t>
  </si>
  <si>
    <t>20250929 11:47:52</t>
  </si>
  <si>
    <t>11:47:52</t>
  </si>
  <si>
    <t>20250929 11:47:57</t>
  </si>
  <si>
    <t>11:47:57</t>
  </si>
  <si>
    <t>20250929 11:48:02</t>
  </si>
  <si>
    <t>11:48:02</t>
  </si>
  <si>
    <t>20250929 11:48:07</t>
  </si>
  <si>
    <t>11:48:07</t>
  </si>
  <si>
    <t>20250929 11:48:12</t>
  </si>
  <si>
    <t>11:48:12</t>
  </si>
  <si>
    <t>20250929 11:48:17</t>
  </si>
  <si>
    <t>11:48:17</t>
  </si>
  <si>
    <t>20250929 11:48:22</t>
  </si>
  <si>
    <t>11:48:22</t>
  </si>
  <si>
    <t>20250929 11:48:27</t>
  </si>
  <si>
    <t>11:48:27</t>
  </si>
  <si>
    <t>20250929 11:48:32</t>
  </si>
  <si>
    <t>11:48:32</t>
  </si>
  <si>
    <t>20250929 11:48:37</t>
  </si>
  <si>
    <t>11:48:37</t>
  </si>
  <si>
    <t>20250929 11:48:42</t>
  </si>
  <si>
    <t>11:48:42</t>
  </si>
  <si>
    <t>20250929 11:48:47</t>
  </si>
  <si>
    <t>11:48:47</t>
  </si>
  <si>
    <t>20250929 11:48:52</t>
  </si>
  <si>
    <t>11:48:52</t>
  </si>
  <si>
    <t>20250929 11:48:57</t>
  </si>
  <si>
    <t>11:48:57</t>
  </si>
  <si>
    <t>20250929 11:49:02</t>
  </si>
  <si>
    <t>11:49:02</t>
  </si>
  <si>
    <t>20250929 11:49:07</t>
  </si>
  <si>
    <t>11:49:07</t>
  </si>
  <si>
    <t>20250929 11:49:12</t>
  </si>
  <si>
    <t>11:49:12</t>
  </si>
  <si>
    <t>20250929 11:49:17</t>
  </si>
  <si>
    <t>11:49:17</t>
  </si>
  <si>
    <t>20250929 11:49:22</t>
  </si>
  <si>
    <t>11:49:22</t>
  </si>
  <si>
    <t>20250929 11:49:27</t>
  </si>
  <si>
    <t>11:49:27</t>
  </si>
  <si>
    <t>20250929 11:49:32</t>
  </si>
  <si>
    <t>11:49:32</t>
  </si>
  <si>
    <t>20250929 11:49:37</t>
  </si>
  <si>
    <t>11:49:37</t>
  </si>
  <si>
    <t>20250929 11:49:42</t>
  </si>
  <si>
    <t>11:49:42</t>
  </si>
  <si>
    <t>20250929 11:49:47</t>
  </si>
  <si>
    <t>11:49:47</t>
  </si>
  <si>
    <t>20250929 11:49:52</t>
  </si>
  <si>
    <t>11:49:52</t>
  </si>
  <si>
    <t>20250929 11:49:57</t>
  </si>
  <si>
    <t>11:49:57</t>
  </si>
  <si>
    <t>20250929 11:50:02</t>
  </si>
  <si>
    <t>11:50:02</t>
  </si>
  <si>
    <t>20250929 11:50:07</t>
  </si>
  <si>
    <t>11:50:07</t>
  </si>
  <si>
    <t>20250929 11:50:12</t>
  </si>
  <si>
    <t>11:50:12</t>
  </si>
  <si>
    <t>20250929 11:50:17</t>
  </si>
  <si>
    <t>11:50:17</t>
  </si>
  <si>
    <t>20250929 11:50:22</t>
  </si>
  <si>
    <t>11:50:22</t>
  </si>
  <si>
    <t>20250929 11:50:27</t>
  </si>
  <si>
    <t>11:50:27</t>
  </si>
  <si>
    <t>20250929 11:50:32</t>
  </si>
  <si>
    <t>11:50:32</t>
  </si>
  <si>
    <t>20250929 11:50:37</t>
  </si>
  <si>
    <t>11:50:37</t>
  </si>
  <si>
    <t>20250929 12:44:00</t>
  </si>
  <si>
    <t>12:44:00</t>
  </si>
  <si>
    <t>325</t>
  </si>
  <si>
    <t>20250929 12:44:05</t>
  </si>
  <si>
    <t>12:44:05</t>
  </si>
  <si>
    <t>20250929 12:44:10</t>
  </si>
  <si>
    <t>12:44:10</t>
  </si>
  <si>
    <t>20250929 12:44:15</t>
  </si>
  <si>
    <t>12:44:15</t>
  </si>
  <si>
    <t>20250929 12:44:20</t>
  </si>
  <si>
    <t>12:44:20</t>
  </si>
  <si>
    <t>20250929 12:44:25</t>
  </si>
  <si>
    <t>12:44:25</t>
  </si>
  <si>
    <t>20250929 12:44:30</t>
  </si>
  <si>
    <t>12:44:30</t>
  </si>
  <si>
    <t>20250929 12:44:35</t>
  </si>
  <si>
    <t>12:44:35</t>
  </si>
  <si>
    <t>20250929 12:44:40</t>
  </si>
  <si>
    <t>12:44:40</t>
  </si>
  <si>
    <t>20250929 12:44:45</t>
  </si>
  <si>
    <t>12:44:45</t>
  </si>
  <si>
    <t>20250929 12:44:50</t>
  </si>
  <si>
    <t>12:44:50</t>
  </si>
  <si>
    <t>20250929 12:44:55</t>
  </si>
  <si>
    <t>12:44:55</t>
  </si>
  <si>
    <t>20250929 12:45:00</t>
  </si>
  <si>
    <t>12:45:00</t>
  </si>
  <si>
    <t>20250929 12:45:05</t>
  </si>
  <si>
    <t>12:45:05</t>
  </si>
  <si>
    <t>20250929 12:45:10</t>
  </si>
  <si>
    <t>12:45:10</t>
  </si>
  <si>
    <t>20250929 12:45:15</t>
  </si>
  <si>
    <t>12:45:15</t>
  </si>
  <si>
    <t>20250929 12:45:20</t>
  </si>
  <si>
    <t>12:45:20</t>
  </si>
  <si>
    <t>20250929 12:45:25</t>
  </si>
  <si>
    <t>12:45:25</t>
  </si>
  <si>
    <t>20250929 12:45:30</t>
  </si>
  <si>
    <t>12:45:30</t>
  </si>
  <si>
    <t>20250929 12:45:35</t>
  </si>
  <si>
    <t>12:45:35</t>
  </si>
  <si>
    <t>20250929 12:45:40</t>
  </si>
  <si>
    <t>12:45:40</t>
  </si>
  <si>
    <t>20250929 12:45:45</t>
  </si>
  <si>
    <t>12:45:45</t>
  </si>
  <si>
    <t>20250929 12:45:50</t>
  </si>
  <si>
    <t>12:45:50</t>
  </si>
  <si>
    <t>20250929 12:45:55</t>
  </si>
  <si>
    <t>12:45:55</t>
  </si>
  <si>
    <t>20250929 12:47:32</t>
  </si>
  <si>
    <t>12:47:32</t>
  </si>
  <si>
    <t>20250929 12:47:37</t>
  </si>
  <si>
    <t>12:47:37</t>
  </si>
  <si>
    <t>20250929 12:47:42</t>
  </si>
  <si>
    <t>12:47:42</t>
  </si>
  <si>
    <t>20250929 12:47:47</t>
  </si>
  <si>
    <t>12:47:47</t>
  </si>
  <si>
    <t>20250929 12:47:52</t>
  </si>
  <si>
    <t>12:47:52</t>
  </si>
  <si>
    <t>20250929 12:47:57</t>
  </si>
  <si>
    <t>12:47:57</t>
  </si>
  <si>
    <t>20250929 12:48:02</t>
  </si>
  <si>
    <t>12:48:02</t>
  </si>
  <si>
    <t>20250929 12:48:07</t>
  </si>
  <si>
    <t>12:48:07</t>
  </si>
  <si>
    <t>20250929 12:48:12</t>
  </si>
  <si>
    <t>12:48:12</t>
  </si>
  <si>
    <t>20250929 12:48:17</t>
  </si>
  <si>
    <t>12:48:17</t>
  </si>
  <si>
    <t>20250929 12:48:22</t>
  </si>
  <si>
    <t>12:48:22</t>
  </si>
  <si>
    <t>20250929 12:48:27</t>
  </si>
  <si>
    <t>12:48:27</t>
  </si>
  <si>
    <t>20250929 12:48:32</t>
  </si>
  <si>
    <t>12:48:32</t>
  </si>
  <si>
    <t>20250929 12:48:37</t>
  </si>
  <si>
    <t>12:48:37</t>
  </si>
  <si>
    <t>20250929 12:48:42</t>
  </si>
  <si>
    <t>12:48:42</t>
  </si>
  <si>
    <t>20250929 12:48:47</t>
  </si>
  <si>
    <t>12:48:47</t>
  </si>
  <si>
    <t>20250929 12:48:52</t>
  </si>
  <si>
    <t>12:48:52</t>
  </si>
  <si>
    <t>20250929 12:48:57</t>
  </si>
  <si>
    <t>12:48:57</t>
  </si>
  <si>
    <t>20250929 12:49:02</t>
  </si>
  <si>
    <t>12:49:02</t>
  </si>
  <si>
    <t>20250929 12:49:07</t>
  </si>
  <si>
    <t>12:49:07</t>
  </si>
  <si>
    <t>20250929 12:49:12</t>
  </si>
  <si>
    <t>12:49:12</t>
  </si>
  <si>
    <t>20250929 12:49:17</t>
  </si>
  <si>
    <t>12:49:17</t>
  </si>
  <si>
    <t>20250929 12:49:22</t>
  </si>
  <si>
    <t>12:49:22</t>
  </si>
  <si>
    <t>20250929 12:49:27</t>
  </si>
  <si>
    <t>12:49:27</t>
  </si>
  <si>
    <t>20250929 12:49:32</t>
  </si>
  <si>
    <t>12:49:32</t>
  </si>
  <si>
    <t>20250929 12:49:37</t>
  </si>
  <si>
    <t>12:49:37</t>
  </si>
  <si>
    <t>20250929 12:49:42</t>
  </si>
  <si>
    <t>12:49:42</t>
  </si>
  <si>
    <t>20250929 12:49:47</t>
  </si>
  <si>
    <t>12:49:47</t>
  </si>
  <si>
    <t>20250929 12:49:52</t>
  </si>
  <si>
    <t>12:49:52</t>
  </si>
  <si>
    <t>20250929 12:49:57</t>
  </si>
  <si>
    <t>12:49:57</t>
  </si>
  <si>
    <t>20250929 12:50:02</t>
  </si>
  <si>
    <t>12:50:02</t>
  </si>
  <si>
    <t>20250929 12:50:07</t>
  </si>
  <si>
    <t>12:50:07</t>
  </si>
  <si>
    <t>20250929 12:50:12</t>
  </si>
  <si>
    <t>12:50:12</t>
  </si>
  <si>
    <t>20250929 12:50:16</t>
  </si>
  <si>
    <t>12:50:16</t>
  </si>
  <si>
    <t>20250929 12:50:22</t>
  </si>
  <si>
    <t>12:50:22</t>
  </si>
  <si>
    <t>20250929 12:50:26</t>
  </si>
  <si>
    <t>12:50:26</t>
  </si>
  <si>
    <t>20250929 12:50:31</t>
  </si>
  <si>
    <t>12:50:31</t>
  </si>
  <si>
    <t>20250929 12:50:36</t>
  </si>
  <si>
    <t>12:50:36</t>
  </si>
  <si>
    <t>20250929 12:50:41</t>
  </si>
  <si>
    <t>12:50:41</t>
  </si>
  <si>
    <t>20250929 12:50:46</t>
  </si>
  <si>
    <t>12:50:46</t>
  </si>
  <si>
    <t>20250929 12:50:51</t>
  </si>
  <si>
    <t>12:50:51</t>
  </si>
  <si>
    <t>20250929 12:50:56</t>
  </si>
  <si>
    <t>12:50:56</t>
  </si>
  <si>
    <t>20250929 12:51:01</t>
  </si>
  <si>
    <t>12:51:01</t>
  </si>
  <si>
    <t>20250929 12:51:06</t>
  </si>
  <si>
    <t>12:51:06</t>
  </si>
  <si>
    <t>20250929 12:51:11</t>
  </si>
  <si>
    <t>12:51:11</t>
  </si>
  <si>
    <t>20250929 12:51:16</t>
  </si>
  <si>
    <t>12:51:16</t>
  </si>
  <si>
    <t>20250929 12:51:21</t>
  </si>
  <si>
    <t>12:51:21</t>
  </si>
  <si>
    <t>20250929 12:51:26</t>
  </si>
  <si>
    <t>12:51:26</t>
  </si>
  <si>
    <t>20250929 12:51:31</t>
  </si>
  <si>
    <t>12:51:31</t>
  </si>
  <si>
    <t>20250929 12:51:36</t>
  </si>
  <si>
    <t>12:51:36</t>
  </si>
  <si>
    <t>20250929 12:51:41</t>
  </si>
  <si>
    <t>12:51:41</t>
  </si>
  <si>
    <t>20250929 12:51:46</t>
  </si>
  <si>
    <t>12:51:46</t>
  </si>
  <si>
    <t>20250929 12:51:51</t>
  </si>
  <si>
    <t>12:51:51</t>
  </si>
  <si>
    <t>20250929 12:51:56</t>
  </si>
  <si>
    <t>12:51:56</t>
  </si>
  <si>
    <t>20250929 12:52:01</t>
  </si>
  <si>
    <t>12:52:01</t>
  </si>
  <si>
    <t>20250929 12:52:06</t>
  </si>
  <si>
    <t>12:52:06</t>
  </si>
  <si>
    <t>20250929 12:52:11</t>
  </si>
  <si>
    <t>12:52:11</t>
  </si>
  <si>
    <t>20250929 12:52:16</t>
  </si>
  <si>
    <t>12:52:16</t>
  </si>
  <si>
    <t>20250929 12:52:21</t>
  </si>
  <si>
    <t>12:52:21</t>
  </si>
  <si>
    <t>20250929 12:52:26</t>
  </si>
  <si>
    <t>12:52:26</t>
  </si>
  <si>
    <t>20250929 12:52:31</t>
  </si>
  <si>
    <t>12:52:31</t>
  </si>
  <si>
    <t>20250929 12:52:36</t>
  </si>
  <si>
    <t>12:52:36</t>
  </si>
  <si>
    <t>20250929 12:52:41</t>
  </si>
  <si>
    <t>12:52:41</t>
  </si>
  <si>
    <t>20250929 12:52:46</t>
  </si>
  <si>
    <t>12:52:46</t>
  </si>
  <si>
    <t>20250929 12:52:51</t>
  </si>
  <si>
    <t>12:52:51</t>
  </si>
  <si>
    <t>20250929 12:52:56</t>
  </si>
  <si>
    <t>12:52:56</t>
  </si>
  <si>
    <t>20250929 12:53:01</t>
  </si>
  <si>
    <t>12:53:01</t>
  </si>
  <si>
    <t>20250929 12:53:06</t>
  </si>
  <si>
    <t>12:53:06</t>
  </si>
  <si>
    <t>20250929 12:53:11</t>
  </si>
  <si>
    <t>12:53:11</t>
  </si>
  <si>
    <t>20250929 12:53:16</t>
  </si>
  <si>
    <t>12:53:16</t>
  </si>
  <si>
    <t>20250929 12:53:21</t>
  </si>
  <si>
    <t>12:53:21</t>
  </si>
  <si>
    <t>20250929 12:53:26</t>
  </si>
  <si>
    <t>12:53:26</t>
  </si>
  <si>
    <t>20250929 13:42:40</t>
  </si>
  <si>
    <t>13:42:40</t>
  </si>
  <si>
    <t>356</t>
  </si>
  <si>
    <t>20250929 13:42:45</t>
  </si>
  <si>
    <t>13:42:45</t>
  </si>
  <si>
    <t>20250929 13:42:50</t>
  </si>
  <si>
    <t>13:42:50</t>
  </si>
  <si>
    <t>20250929 13:42:55</t>
  </si>
  <si>
    <t>13:42:55</t>
  </si>
  <si>
    <t>20250929 13:43:00</t>
  </si>
  <si>
    <t>13:43:00</t>
  </si>
  <si>
    <t>20250929 13:43:05</t>
  </si>
  <si>
    <t>13:43:05</t>
  </si>
  <si>
    <t>20250929 13:43:10</t>
  </si>
  <si>
    <t>13:43:10</t>
  </si>
  <si>
    <t>20250929 13:43:15</t>
  </si>
  <si>
    <t>13:43:15</t>
  </si>
  <si>
    <t>20250929 13:43:20</t>
  </si>
  <si>
    <t>13:43:20</t>
  </si>
  <si>
    <t>20250929 13:43:25</t>
  </si>
  <si>
    <t>13:43:25</t>
  </si>
  <si>
    <t>20250929 13:43:30</t>
  </si>
  <si>
    <t>13:43:30</t>
  </si>
  <si>
    <t>20250929 13:43:35</t>
  </si>
  <si>
    <t>13:43:35</t>
  </si>
  <si>
    <t>20250929 13:43:40</t>
  </si>
  <si>
    <t>13:43:40</t>
  </si>
  <si>
    <t>20250929 13:43:45</t>
  </si>
  <si>
    <t>13:43:45</t>
  </si>
  <si>
    <t>20250929 13:43:50</t>
  </si>
  <si>
    <t>13:43:50</t>
  </si>
  <si>
    <t>20250929 13:43:55</t>
  </si>
  <si>
    <t>13:43:55</t>
  </si>
  <si>
    <t>20250929 13:44:00</t>
  </si>
  <si>
    <t>13:44:00</t>
  </si>
  <si>
    <t>20250929 13:44:05</t>
  </si>
  <si>
    <t>13:44:05</t>
  </si>
  <si>
    <t>20250929 13:44:10</t>
  </si>
  <si>
    <t>13:44:10</t>
  </si>
  <si>
    <t>20250929 13:44:15</t>
  </si>
  <si>
    <t>13:44:15</t>
  </si>
  <si>
    <t>20250929 13:44:19</t>
  </si>
  <si>
    <t>13:44:19</t>
  </si>
  <si>
    <t>20250929 13:44:24</t>
  </si>
  <si>
    <t>13:44:24</t>
  </si>
  <si>
    <t>20250929 13:44:29</t>
  </si>
  <si>
    <t>13:44:29</t>
  </si>
  <si>
    <t>20250929 13:44:34</t>
  </si>
  <si>
    <t>13:44:34</t>
  </si>
  <si>
    <t>20250929 13:46:11</t>
  </si>
  <si>
    <t>13:46:11</t>
  </si>
  <si>
    <t>20250929 13:46:16</t>
  </si>
  <si>
    <t>13:46:16</t>
  </si>
  <si>
    <t>20250929 13:46:21</t>
  </si>
  <si>
    <t>13:46:21</t>
  </si>
  <si>
    <t>20250929 13:46:26</t>
  </si>
  <si>
    <t>13:46:26</t>
  </si>
  <si>
    <t>20250929 13:46:31</t>
  </si>
  <si>
    <t>13:46:31</t>
  </si>
  <si>
    <t>20250929 13:46:36</t>
  </si>
  <si>
    <t>13:46:36</t>
  </si>
  <si>
    <t>20250929 13:46:41</t>
  </si>
  <si>
    <t>13:46:41</t>
  </si>
  <si>
    <t>20250929 13:46:46</t>
  </si>
  <si>
    <t>13:46:46</t>
  </si>
  <si>
    <t>20250929 13:46:51</t>
  </si>
  <si>
    <t>13:46:51</t>
  </si>
  <si>
    <t>20250929 13:46:56</t>
  </si>
  <si>
    <t>13:46:56</t>
  </si>
  <si>
    <t>20250929 13:47:01</t>
  </si>
  <si>
    <t>13:47:01</t>
  </si>
  <si>
    <t>20250929 13:47:06</t>
  </si>
  <si>
    <t>13:47:06</t>
  </si>
  <si>
    <t>20250929 13:47:11</t>
  </si>
  <si>
    <t>13:47:11</t>
  </si>
  <si>
    <t>20250929 13:47:16</t>
  </si>
  <si>
    <t>13:47:16</t>
  </si>
  <si>
    <t>20250929 13:47:21</t>
  </si>
  <si>
    <t>13:47:21</t>
  </si>
  <si>
    <t>20250929 13:47:26</t>
  </si>
  <si>
    <t>13:47:26</t>
  </si>
  <si>
    <t>20250929 13:47:31</t>
  </si>
  <si>
    <t>13:47:31</t>
  </si>
  <si>
    <t>20250929 13:47:36</t>
  </si>
  <si>
    <t>13:47:36</t>
  </si>
  <si>
    <t>20250929 13:47:41</t>
  </si>
  <si>
    <t>13:47:41</t>
  </si>
  <si>
    <t>20250929 13:47:46</t>
  </si>
  <si>
    <t>13:47:46</t>
  </si>
  <si>
    <t>20250929 13:47:51</t>
  </si>
  <si>
    <t>13:47:51</t>
  </si>
  <si>
    <t>20250929 13:47:56</t>
  </si>
  <si>
    <t>13:47:56</t>
  </si>
  <si>
    <t>20250929 13:48:01</t>
  </si>
  <si>
    <t>13:48:01</t>
  </si>
  <si>
    <t>20250929 13:48:06</t>
  </si>
  <si>
    <t>13:48:06</t>
  </si>
  <si>
    <t>20250929 13:48:11</t>
  </si>
  <si>
    <t>13:48:11</t>
  </si>
  <si>
    <t>20250929 13:48:16</t>
  </si>
  <si>
    <t>13:48:16</t>
  </si>
  <si>
    <t>20250929 13:48:21</t>
  </si>
  <si>
    <t>13:48:21</t>
  </si>
  <si>
    <t>20250929 13:48:26</t>
  </si>
  <si>
    <t>13:48:26</t>
  </si>
  <si>
    <t>20250929 13:48:31</t>
  </si>
  <si>
    <t>13:48:31</t>
  </si>
  <si>
    <t>20250929 13:48:36</t>
  </si>
  <si>
    <t>13:48:36</t>
  </si>
  <si>
    <t>20250929 13:48:41</t>
  </si>
  <si>
    <t>13:48:41</t>
  </si>
  <si>
    <t>20250929 13:48:46</t>
  </si>
  <si>
    <t>13:48:46</t>
  </si>
  <si>
    <t>20250929 13:48:51</t>
  </si>
  <si>
    <t>13:48:51</t>
  </si>
  <si>
    <t>20250929 13:48:56</t>
  </si>
  <si>
    <t>13:48:56</t>
  </si>
  <si>
    <t>20250929 13:49:01</t>
  </si>
  <si>
    <t>13:49:01</t>
  </si>
  <si>
    <t>20250929 13:49:06</t>
  </si>
  <si>
    <t>13:49:06</t>
  </si>
  <si>
    <t>20250929 13:49:11</t>
  </si>
  <si>
    <t>13:49:11</t>
  </si>
  <si>
    <t>20250929 13:49:16</t>
  </si>
  <si>
    <t>13:49:16</t>
  </si>
  <si>
    <t>20250929 13:49:21</t>
  </si>
  <si>
    <t>13:49:21</t>
  </si>
  <si>
    <t>20250929 13:49:26</t>
  </si>
  <si>
    <t>13:49:26</t>
  </si>
  <si>
    <t>20250929 13:49:31</t>
  </si>
  <si>
    <t>13:49:31</t>
  </si>
  <si>
    <t>20250929 13:49:36</t>
  </si>
  <si>
    <t>13:49:36</t>
  </si>
  <si>
    <t>20250929 13:49:41</t>
  </si>
  <si>
    <t>13:49:41</t>
  </si>
  <si>
    <t>20250929 13:49:46</t>
  </si>
  <si>
    <t>13:49:46</t>
  </si>
  <si>
    <t>20250929 13:49:51</t>
  </si>
  <si>
    <t>13:49:51</t>
  </si>
  <si>
    <t>20250929 13:49:56</t>
  </si>
  <si>
    <t>13:49:56</t>
  </si>
  <si>
    <t>20250929 13:50:01</t>
  </si>
  <si>
    <t>13:50:01</t>
  </si>
  <si>
    <t>20250929 13:50:06</t>
  </si>
  <si>
    <t>13:50:06</t>
  </si>
  <si>
    <t>20250929 13:50:11</t>
  </si>
  <si>
    <t>13:50:11</t>
  </si>
  <si>
    <t>20250929 13:50:16</t>
  </si>
  <si>
    <t>13:50:16</t>
  </si>
  <si>
    <t>20250929 13:50:21</t>
  </si>
  <si>
    <t>13:50:21</t>
  </si>
  <si>
    <t>20250929 13:50:26</t>
  </si>
  <si>
    <t>13:50:26</t>
  </si>
  <si>
    <t>20250929 13:50:31</t>
  </si>
  <si>
    <t>13:50:31</t>
  </si>
  <si>
    <t>20250929 13:50:36</t>
  </si>
  <si>
    <t>13:50:36</t>
  </si>
  <si>
    <t>20250929 13:50:41</t>
  </si>
  <si>
    <t>13:50:41</t>
  </si>
  <si>
    <t>20250929 13:50:46</t>
  </si>
  <si>
    <t>13:50:46</t>
  </si>
  <si>
    <t>20250929 13:50:51</t>
  </si>
  <si>
    <t>13:50:51</t>
  </si>
  <si>
    <t>20250929 13:50:56</t>
  </si>
  <si>
    <t>13:50:56</t>
  </si>
  <si>
    <t>20250929 13:51:01</t>
  </si>
  <si>
    <t>13:51:01</t>
  </si>
  <si>
    <t>20250929 13:51:06</t>
  </si>
  <si>
    <t>13:51:06</t>
  </si>
  <si>
    <t>20250929 13:51:11</t>
  </si>
  <si>
    <t>13:51:11</t>
  </si>
  <si>
    <t>20250929 13:51:16</t>
  </si>
  <si>
    <t>13:51:16</t>
  </si>
  <si>
    <t>20250929 13:51:21</t>
  </si>
  <si>
    <t>13:51:21</t>
  </si>
  <si>
    <t>20250929 13:51:26</t>
  </si>
  <si>
    <t>13:51:26</t>
  </si>
  <si>
    <t>20250929 13:51:31</t>
  </si>
  <si>
    <t>13:51:31</t>
  </si>
  <si>
    <t>20250929 13:51:36</t>
  </si>
  <si>
    <t>13:51:36</t>
  </si>
  <si>
    <t>20250929 13:51:41</t>
  </si>
  <si>
    <t>13:51:41</t>
  </si>
  <si>
    <t>20250929 13:51:46</t>
  </si>
  <si>
    <t>13:51:46</t>
  </si>
  <si>
    <t>20250929 13:51:51</t>
  </si>
  <si>
    <t>13:51:51</t>
  </si>
  <si>
    <t>20250929 13:51:56</t>
  </si>
  <si>
    <t>13:51:56</t>
  </si>
  <si>
    <t>20250929 13:52:01</t>
  </si>
  <si>
    <t>13:52:01</t>
  </si>
  <si>
    <t>20250929 13:52:06</t>
  </si>
  <si>
    <t>13:52:06</t>
  </si>
  <si>
    <t>20250929 15:23:21</t>
  </si>
  <si>
    <t>15:23:21</t>
  </si>
  <si>
    <t>337</t>
  </si>
  <si>
    <t>20250929 15:23:26</t>
  </si>
  <si>
    <t>15:23:26</t>
  </si>
  <si>
    <t>20250929 15:23:31</t>
  </si>
  <si>
    <t>15:23:31</t>
  </si>
  <si>
    <t>20250929 15:23:36</t>
  </si>
  <si>
    <t>15:23:36</t>
  </si>
  <si>
    <t>20250929 15:23:41</t>
  </si>
  <si>
    <t>15:23:41</t>
  </si>
  <si>
    <t>20250929 15:23:46</t>
  </si>
  <si>
    <t>15:23:46</t>
  </si>
  <si>
    <t>20250929 15:23:51</t>
  </si>
  <si>
    <t>15:23:51</t>
  </si>
  <si>
    <t>20250929 15:23:56</t>
  </si>
  <si>
    <t>15:23:56</t>
  </si>
  <si>
    <t>20250929 15:24:01</t>
  </si>
  <si>
    <t>15:24:01</t>
  </si>
  <si>
    <t>20250929 15:24:06</t>
  </si>
  <si>
    <t>15:24:06</t>
  </si>
  <si>
    <t>20250929 15:24:11</t>
  </si>
  <si>
    <t>15:24:11</t>
  </si>
  <si>
    <t>20250929 15:24:16</t>
  </si>
  <si>
    <t>15:24:16</t>
  </si>
  <si>
    <t>20250929 15:24:21</t>
  </si>
  <si>
    <t>15:24:21</t>
  </si>
  <si>
    <t>20250929 15:24:26</t>
  </si>
  <si>
    <t>15:24:26</t>
  </si>
  <si>
    <t>20250929 15:24:30</t>
  </si>
  <si>
    <t>15:24:30</t>
  </si>
  <si>
    <t>20250929 15:24:35</t>
  </si>
  <si>
    <t>15:24:35</t>
  </si>
  <si>
    <t>20250929 15:24:40</t>
  </si>
  <si>
    <t>15:24:40</t>
  </si>
  <si>
    <t>20250929 15:24:45</t>
  </si>
  <si>
    <t>15:24:45</t>
  </si>
  <si>
    <t>20250929 15:24:50</t>
  </si>
  <si>
    <t>15:24:50</t>
  </si>
  <si>
    <t>20250929 15:24:55</t>
  </si>
  <si>
    <t>15:24:55</t>
  </si>
  <si>
    <t>20250929 15:25:00</t>
  </si>
  <si>
    <t>15:25:00</t>
  </si>
  <si>
    <t>20250929 15:25:05</t>
  </si>
  <si>
    <t>15:25:05</t>
  </si>
  <si>
    <t>20250929 15:25:10</t>
  </si>
  <si>
    <t>15:25:10</t>
  </si>
  <si>
    <t>20250929 15:25:15</t>
  </si>
  <si>
    <t>15:25:15</t>
  </si>
  <si>
    <t>20250929 15:26:52</t>
  </si>
  <si>
    <t>15:26:52</t>
  </si>
  <si>
    <t>20250929 15:26:57</t>
  </si>
  <si>
    <t>15:26:57</t>
  </si>
  <si>
    <t>20250929 15:27:02</t>
  </si>
  <si>
    <t>15:27:02</t>
  </si>
  <si>
    <t>20250929 15:27:07</t>
  </si>
  <si>
    <t>15:27:07</t>
  </si>
  <si>
    <t>20250929 15:27:12</t>
  </si>
  <si>
    <t>15:27:12</t>
  </si>
  <si>
    <t>20250929 15:27:17</t>
  </si>
  <si>
    <t>15:27:17</t>
  </si>
  <si>
    <t>20250929 15:27:22</t>
  </si>
  <si>
    <t>15:27:22</t>
  </si>
  <si>
    <t>20250929 15:27:27</t>
  </si>
  <si>
    <t>15:27:27</t>
  </si>
  <si>
    <t>20250929 15:27:32</t>
  </si>
  <si>
    <t>15:27:32</t>
  </si>
  <si>
    <t>20250929 15:27:37</t>
  </si>
  <si>
    <t>15:27:37</t>
  </si>
  <si>
    <t>20250929 15:27:42</t>
  </si>
  <si>
    <t>15:27:42</t>
  </si>
  <si>
    <t>20250929 15:27:47</t>
  </si>
  <si>
    <t>15:27:47</t>
  </si>
  <si>
    <t>20250929 15:27:52</t>
  </si>
  <si>
    <t>15:27:52</t>
  </si>
  <si>
    <t>20250929 15:27:57</t>
  </si>
  <si>
    <t>15:27:57</t>
  </si>
  <si>
    <t>20250929 15:28:02</t>
  </si>
  <si>
    <t>15:28:02</t>
  </si>
  <si>
    <t>20250929 15:28:07</t>
  </si>
  <si>
    <t>15:28:07</t>
  </si>
  <si>
    <t>20250929 15:28:12</t>
  </si>
  <si>
    <t>15:28:12</t>
  </si>
  <si>
    <t>20250929 15:28:17</t>
  </si>
  <si>
    <t>15:28:17</t>
  </si>
  <si>
    <t>20250929 15:28:22</t>
  </si>
  <si>
    <t>15:28:22</t>
  </si>
  <si>
    <t>20250929 15:28:27</t>
  </si>
  <si>
    <t>15:28:27</t>
  </si>
  <si>
    <t>20250929 15:28:32</t>
  </si>
  <si>
    <t>15:28:32</t>
  </si>
  <si>
    <t>20250929 15:28:37</t>
  </si>
  <si>
    <t>15:28:37</t>
  </si>
  <si>
    <t>20250929 15:28:42</t>
  </si>
  <si>
    <t>15:28:42</t>
  </si>
  <si>
    <t>20250929 15:28:47</t>
  </si>
  <si>
    <t>15:28:47</t>
  </si>
  <si>
    <t>20250929 15:28:52</t>
  </si>
  <si>
    <t>15:28:52</t>
  </si>
  <si>
    <t>20250929 15:28:57</t>
  </si>
  <si>
    <t>15:28:57</t>
  </si>
  <si>
    <t>20250929 15:29:02</t>
  </si>
  <si>
    <t>15:29:02</t>
  </si>
  <si>
    <t>20250929 15:29:07</t>
  </si>
  <si>
    <t>15:29:07</t>
  </si>
  <si>
    <t>20250929 15:29:12</t>
  </si>
  <si>
    <t>15:29:12</t>
  </si>
  <si>
    <t>20250929 15:29:17</t>
  </si>
  <si>
    <t>15:29:17</t>
  </si>
  <si>
    <t>20250929 15:29:22</t>
  </si>
  <si>
    <t>15:29:22</t>
  </si>
  <si>
    <t>20250929 15:29:27</t>
  </si>
  <si>
    <t>15:29:27</t>
  </si>
  <si>
    <t>20250929 15:29:32</t>
  </si>
  <si>
    <t>15:29:32</t>
  </si>
  <si>
    <t>20250929 15:29:37</t>
  </si>
  <si>
    <t>15:29:37</t>
  </si>
  <si>
    <t>20250929 15:29:42</t>
  </si>
  <si>
    <t>15:29:42</t>
  </si>
  <si>
    <t>20250929 15:29:47</t>
  </si>
  <si>
    <t>15:29:47</t>
  </si>
  <si>
    <t>20250929 15:29:52</t>
  </si>
  <si>
    <t>15:29:52</t>
  </si>
  <si>
    <t>20250929 15:29:57</t>
  </si>
  <si>
    <t>15:29:57</t>
  </si>
  <si>
    <t>20250929 15:30:02</t>
  </si>
  <si>
    <t>15:30:02</t>
  </si>
  <si>
    <t>20250929 15:30:07</t>
  </si>
  <si>
    <t>15:30:07</t>
  </si>
  <si>
    <t>20250929 15:30:12</t>
  </si>
  <si>
    <t>15:30:12</t>
  </si>
  <si>
    <t>20250929 15:30:17</t>
  </si>
  <si>
    <t>15:30:17</t>
  </si>
  <si>
    <t>20250929 15:30:22</t>
  </si>
  <si>
    <t>15:30:22</t>
  </si>
  <si>
    <t>20250929 15:30:27</t>
  </si>
  <si>
    <t>15:30:27</t>
  </si>
  <si>
    <t>20250929 15:30:32</t>
  </si>
  <si>
    <t>15:30:32</t>
  </si>
  <si>
    <t>20250929 15:30:37</t>
  </si>
  <si>
    <t>15:30:37</t>
  </si>
  <si>
    <t>20250929 15:30:42</t>
  </si>
  <si>
    <t>15:30:42</t>
  </si>
  <si>
    <t>20250929 15:30:47</t>
  </si>
  <si>
    <t>15:30:47</t>
  </si>
  <si>
    <t>20250929 15:30:52</t>
  </si>
  <si>
    <t>15:30:52</t>
  </si>
  <si>
    <t>20250929 15:30:57</t>
  </si>
  <si>
    <t>15:30:57</t>
  </si>
  <si>
    <t>20250929 15:31:02</t>
  </si>
  <si>
    <t>15:31:02</t>
  </si>
  <si>
    <t>20250929 15:31:07</t>
  </si>
  <si>
    <t>15:31:07</t>
  </si>
  <si>
    <t>20250929 15:31:12</t>
  </si>
  <si>
    <t>15:31:12</t>
  </si>
  <si>
    <t>20250929 15:31:17</t>
  </si>
  <si>
    <t>15:31:17</t>
  </si>
  <si>
    <t>20250929 15:31:22</t>
  </si>
  <si>
    <t>15:31:22</t>
  </si>
  <si>
    <t>20250929 15:31:27</t>
  </si>
  <si>
    <t>15:31:27</t>
  </si>
  <si>
    <t>20250929 15:31:32</t>
  </si>
  <si>
    <t>15:31:32</t>
  </si>
  <si>
    <t>20250929 15:31:37</t>
  </si>
  <si>
    <t>15:31:37</t>
  </si>
  <si>
    <t>20250929 15:31:42</t>
  </si>
  <si>
    <t>15:31:42</t>
  </si>
  <si>
    <t>20250929 15:31:47</t>
  </si>
  <si>
    <t>15:31:47</t>
  </si>
  <si>
    <t>20250929 15:31:52</t>
  </si>
  <si>
    <t>15:31:52</t>
  </si>
  <si>
    <t>20250929 15:31:57</t>
  </si>
  <si>
    <t>15:31:57</t>
  </si>
  <si>
    <t>20250929 15:32:02</t>
  </si>
  <si>
    <t>15:32:02</t>
  </si>
  <si>
    <t>20250929 15:32:07</t>
  </si>
  <si>
    <t>15:32:07</t>
  </si>
  <si>
    <t>20250929 15:32:12</t>
  </si>
  <si>
    <t>15:32:12</t>
  </si>
  <si>
    <t>20250929 15:32:17</t>
  </si>
  <si>
    <t>15:32:17</t>
  </si>
  <si>
    <t>20250929 15:32:22</t>
  </si>
  <si>
    <t>15:32:22</t>
  </si>
  <si>
    <t>20250929 15:32:27</t>
  </si>
  <si>
    <t>15:32:27</t>
  </si>
  <si>
    <t>20250929 15:32:32</t>
  </si>
  <si>
    <t>15:32:32</t>
  </si>
  <si>
    <t>20250929 15:32:37</t>
  </si>
  <si>
    <t>15:32:37</t>
  </si>
  <si>
    <t>20250929 15:32:42</t>
  </si>
  <si>
    <t>15:32:42</t>
  </si>
  <si>
    <t>20250929 15:32:47</t>
  </si>
  <si>
    <t>15:32:47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</si>
</sst>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J498"/>
  <sheetViews>
    <sheetView tabSelected="1" workbookViewId="0"/>
  </sheetViews>
  <sheetFormatPr defaultRowHeight="15"/>
  <sheetData>
    <row r="2" spans="1:296">
      <c r="A2" t="s">
        <v>31</v>
      </c>
      <c r="B2" t="s">
        <v>32</v>
      </c>
      <c r="C2" t="s">
        <v>33</v>
      </c>
    </row>
    <row r="3" spans="1:296">
      <c r="B3">
        <v>4</v>
      </c>
      <c r="C3">
        <v>21</v>
      </c>
    </row>
    <row r="4" spans="1:296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6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6">
      <c r="A6" t="s">
        <v>46</v>
      </c>
      <c r="B6" t="s">
        <v>47</v>
      </c>
    </row>
    <row r="7" spans="1:296">
      <c r="B7" t="s">
        <v>48</v>
      </c>
    </row>
    <row r="8" spans="1:296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96">
      <c r="B9">
        <v>0</v>
      </c>
      <c r="C9">
        <v>1</v>
      </c>
      <c r="D9">
        <v>0</v>
      </c>
      <c r="E9">
        <v>0</v>
      </c>
    </row>
    <row r="10" spans="1:296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96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6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96">
      <c r="B13">
        <v>0</v>
      </c>
      <c r="C13">
        <v>0</v>
      </c>
      <c r="D13">
        <v>0</v>
      </c>
      <c r="E13">
        <v>0</v>
      </c>
      <c r="F13">
        <v>1</v>
      </c>
    </row>
    <row r="14" spans="1:296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96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96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90</v>
      </c>
      <c r="I16" t="s">
        <v>90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91</v>
      </c>
      <c r="AI16" t="s">
        <v>91</v>
      </c>
      <c r="AJ16" t="s">
        <v>91</v>
      </c>
      <c r="AK16" t="s">
        <v>91</v>
      </c>
      <c r="AL16" t="s">
        <v>91</v>
      </c>
      <c r="AM16" t="s">
        <v>91</v>
      </c>
      <c r="AN16" t="s">
        <v>91</v>
      </c>
      <c r="AO16" t="s">
        <v>91</v>
      </c>
      <c r="AP16" t="s">
        <v>91</v>
      </c>
      <c r="AQ16" t="s">
        <v>91</v>
      </c>
      <c r="AR16" t="s">
        <v>92</v>
      </c>
      <c r="AS16" t="s">
        <v>92</v>
      </c>
      <c r="AT16" t="s">
        <v>92</v>
      </c>
      <c r="AU16" t="s">
        <v>92</v>
      </c>
      <c r="AV16" t="s">
        <v>92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93</v>
      </c>
      <c r="BG16" t="s">
        <v>93</v>
      </c>
      <c r="BH16" t="s">
        <v>93</v>
      </c>
      <c r="BI16" t="s">
        <v>93</v>
      </c>
      <c r="BJ16" t="s">
        <v>93</v>
      </c>
      <c r="BK16" t="s">
        <v>93</v>
      </c>
      <c r="BL16" t="s">
        <v>93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94</v>
      </c>
      <c r="BZ16" t="s">
        <v>94</v>
      </c>
      <c r="CA16" t="s">
        <v>94</v>
      </c>
      <c r="CB16" t="s">
        <v>94</v>
      </c>
      <c r="CC16" t="s">
        <v>94</v>
      </c>
      <c r="CD16" t="s">
        <v>94</v>
      </c>
      <c r="CE16" t="s">
        <v>94</v>
      </c>
      <c r="CF16" t="s">
        <v>94</v>
      </c>
      <c r="CG16" t="s">
        <v>94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95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96</v>
      </c>
      <c r="DH16" t="s">
        <v>96</v>
      </c>
      <c r="DI16" t="s">
        <v>96</v>
      </c>
      <c r="DJ16" t="s">
        <v>96</v>
      </c>
      <c r="DK16" t="s">
        <v>97</v>
      </c>
      <c r="DL16" t="s">
        <v>97</v>
      </c>
      <c r="DM16" t="s">
        <v>97</v>
      </c>
      <c r="DN16" t="s">
        <v>97</v>
      </c>
      <c r="DO16" t="s">
        <v>97</v>
      </c>
      <c r="DP16" t="s">
        <v>98</v>
      </c>
      <c r="DQ16" t="s">
        <v>98</v>
      </c>
      <c r="DR16" t="s">
        <v>98</v>
      </c>
      <c r="DS16" t="s">
        <v>98</v>
      </c>
      <c r="DT16" t="s">
        <v>98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98</v>
      </c>
      <c r="EG16" t="s">
        <v>98</v>
      </c>
      <c r="EH16" t="s">
        <v>99</v>
      </c>
      <c r="EI16" t="s">
        <v>99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100</v>
      </c>
      <c r="ES16" t="s">
        <v>100</v>
      </c>
      <c r="ET16" t="s">
        <v>100</v>
      </c>
      <c r="EU16" t="s">
        <v>100</v>
      </c>
      <c r="EV16" t="s">
        <v>100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100</v>
      </c>
      <c r="FD16" t="s">
        <v>100</v>
      </c>
      <c r="FE16" t="s">
        <v>100</v>
      </c>
      <c r="FF16" t="s">
        <v>100</v>
      </c>
      <c r="FG16" t="s">
        <v>100</v>
      </c>
      <c r="FH16" t="s">
        <v>100</v>
      </c>
      <c r="FI16" t="s">
        <v>100</v>
      </c>
      <c r="FJ16" t="s">
        <v>101</v>
      </c>
      <c r="FK16" t="s">
        <v>101</v>
      </c>
      <c r="FL16" t="s">
        <v>101</v>
      </c>
      <c r="FM16" t="s">
        <v>101</v>
      </c>
      <c r="FN16" t="s">
        <v>101</v>
      </c>
      <c r="FO16" t="s">
        <v>102</v>
      </c>
      <c r="FP16" t="s">
        <v>102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103</v>
      </c>
      <c r="GC16" t="s">
        <v>103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104</v>
      </c>
      <c r="GR16" t="s">
        <v>104</v>
      </c>
      <c r="GS16" t="s">
        <v>104</v>
      </c>
      <c r="GT16" t="s">
        <v>104</v>
      </c>
      <c r="GU16" t="s">
        <v>104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105</v>
      </c>
      <c r="HJ16" t="s">
        <v>105</v>
      </c>
      <c r="HK16" t="s">
        <v>105</v>
      </c>
      <c r="HL16" t="s">
        <v>105</v>
      </c>
      <c r="HM16" t="s">
        <v>105</v>
      </c>
      <c r="HN16" t="s">
        <v>105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106</v>
      </c>
      <c r="IC16" t="s">
        <v>106</v>
      </c>
      <c r="ID16" t="s">
        <v>106</v>
      </c>
      <c r="IE16" t="s">
        <v>106</v>
      </c>
      <c r="IF16" t="s">
        <v>106</v>
      </c>
      <c r="IG16" t="s">
        <v>106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107</v>
      </c>
      <c r="IV16" t="s">
        <v>107</v>
      </c>
      <c r="IW16" t="s">
        <v>107</v>
      </c>
      <c r="IX16" t="s">
        <v>107</v>
      </c>
      <c r="IY16" t="s">
        <v>107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107</v>
      </c>
      <c r="JJ16" t="s">
        <v>107</v>
      </c>
      <c r="JK16" t="s">
        <v>107</v>
      </c>
      <c r="JL16" t="s">
        <v>107</v>
      </c>
      <c r="JM16" t="s">
        <v>108</v>
      </c>
      <c r="JN16" t="s">
        <v>108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109</v>
      </c>
      <c r="JV16" t="s">
        <v>109</v>
      </c>
      <c r="JW16" t="s">
        <v>109</v>
      </c>
      <c r="JX16" t="s">
        <v>109</v>
      </c>
      <c r="JY16" t="s">
        <v>109</v>
      </c>
      <c r="JZ16" t="s">
        <v>109</v>
      </c>
      <c r="KA16" t="s">
        <v>109</v>
      </c>
      <c r="KB16" t="s">
        <v>109</v>
      </c>
      <c r="KC16" t="s">
        <v>109</v>
      </c>
      <c r="KD16" t="s">
        <v>109</v>
      </c>
      <c r="KE16" t="s">
        <v>109</v>
      </c>
      <c r="KF16" t="s">
        <v>109</v>
      </c>
      <c r="KG16" t="s">
        <v>109</v>
      </c>
      <c r="KH16" t="s">
        <v>109</v>
      </c>
      <c r="KI16" t="s">
        <v>109</v>
      </c>
      <c r="KJ16" t="s">
        <v>109</v>
      </c>
    </row>
    <row r="17" spans="1:296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145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92</v>
      </c>
      <c r="AS17" t="s">
        <v>153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199</v>
      </c>
      <c r="CN17" t="s">
        <v>200</v>
      </c>
      <c r="CO17" t="s">
        <v>201</v>
      </c>
      <c r="CP17" t="s">
        <v>202</v>
      </c>
      <c r="CQ17" t="s">
        <v>203</v>
      </c>
      <c r="CR17" t="s">
        <v>204</v>
      </c>
      <c r="CS17" t="s">
        <v>205</v>
      </c>
      <c r="CT17" t="s">
        <v>185</v>
      </c>
      <c r="CU17" t="s">
        <v>206</v>
      </c>
      <c r="CV17" t="s">
        <v>207</v>
      </c>
      <c r="CW17" t="s">
        <v>208</v>
      </c>
      <c r="CX17" t="s">
        <v>159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117</v>
      </c>
      <c r="DQ17" t="s">
        <v>226</v>
      </c>
      <c r="DR17" t="s">
        <v>227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111</v>
      </c>
      <c r="FP17" t="s">
        <v>114</v>
      </c>
      <c r="FQ17" t="s">
        <v>276</v>
      </c>
      <c r="FR17" t="s">
        <v>277</v>
      </c>
      <c r="FS17" t="s">
        <v>278</v>
      </c>
      <c r="FT17" t="s">
        <v>279</v>
      </c>
      <c r="FU17" t="s">
        <v>280</v>
      </c>
      <c r="FV17" t="s">
        <v>281</v>
      </c>
      <c r="FW17" t="s">
        <v>282</v>
      </c>
      <c r="FX17" t="s">
        <v>283</v>
      </c>
      <c r="FY17" t="s">
        <v>284</v>
      </c>
      <c r="FZ17" t="s">
        <v>285</v>
      </c>
      <c r="GA17" t="s">
        <v>286</v>
      </c>
      <c r="GB17" t="s">
        <v>287</v>
      </c>
      <c r="GC17" t="s">
        <v>288</v>
      </c>
      <c r="GD17" t="s">
        <v>289</v>
      </c>
      <c r="GE17" t="s">
        <v>290</v>
      </c>
      <c r="GF17" t="s">
        <v>291</v>
      </c>
      <c r="GG17" t="s">
        <v>292</v>
      </c>
      <c r="GH17" t="s">
        <v>293</v>
      </c>
      <c r="GI17" t="s">
        <v>294</v>
      </c>
      <c r="GJ17" t="s">
        <v>295</v>
      </c>
      <c r="GK17" t="s">
        <v>296</v>
      </c>
      <c r="GL17" t="s">
        <v>297</v>
      </c>
      <c r="GM17" t="s">
        <v>298</v>
      </c>
      <c r="GN17" t="s">
        <v>299</v>
      </c>
      <c r="GO17" t="s">
        <v>300</v>
      </c>
      <c r="GP17" t="s">
        <v>301</v>
      </c>
      <c r="GQ17" t="s">
        <v>302</v>
      </c>
      <c r="GR17" t="s">
        <v>303</v>
      </c>
      <c r="GS17" t="s">
        <v>304</v>
      </c>
      <c r="GT17" t="s">
        <v>305</v>
      </c>
      <c r="GU17" t="s">
        <v>306</v>
      </c>
      <c r="GV17" t="s">
        <v>307</v>
      </c>
      <c r="GW17" t="s">
        <v>308</v>
      </c>
      <c r="GX17" t="s">
        <v>309</v>
      </c>
      <c r="GY17" t="s">
        <v>310</v>
      </c>
      <c r="GZ17" t="s">
        <v>311</v>
      </c>
      <c r="HA17" t="s">
        <v>312</v>
      </c>
      <c r="HB17" t="s">
        <v>313</v>
      </c>
      <c r="HC17" t="s">
        <v>314</v>
      </c>
      <c r="HD17" t="s">
        <v>315</v>
      </c>
      <c r="HE17" t="s">
        <v>316</v>
      </c>
      <c r="HF17" t="s">
        <v>317</v>
      </c>
      <c r="HG17" t="s">
        <v>318</v>
      </c>
      <c r="HH17" t="s">
        <v>319</v>
      </c>
      <c r="HI17" t="s">
        <v>320</v>
      </c>
      <c r="HJ17" t="s">
        <v>321</v>
      </c>
      <c r="HK17" t="s">
        <v>322</v>
      </c>
      <c r="HL17" t="s">
        <v>323</v>
      </c>
      <c r="HM17" t="s">
        <v>324</v>
      </c>
      <c r="HN17" t="s">
        <v>325</v>
      </c>
      <c r="HO17" t="s">
        <v>326</v>
      </c>
      <c r="HP17" t="s">
        <v>327</v>
      </c>
      <c r="HQ17" t="s">
        <v>328</v>
      </c>
      <c r="HR17" t="s">
        <v>329</v>
      </c>
      <c r="HS17" t="s">
        <v>330</v>
      </c>
      <c r="HT17" t="s">
        <v>331</v>
      </c>
      <c r="HU17" t="s">
        <v>332</v>
      </c>
      <c r="HV17" t="s">
        <v>333</v>
      </c>
      <c r="HW17" t="s">
        <v>334</v>
      </c>
      <c r="HX17" t="s">
        <v>335</v>
      </c>
      <c r="HY17" t="s">
        <v>336</v>
      </c>
      <c r="HZ17" t="s">
        <v>337</v>
      </c>
      <c r="IA17" t="s">
        <v>338</v>
      </c>
      <c r="IB17" t="s">
        <v>339</v>
      </c>
      <c r="IC17" t="s">
        <v>340</v>
      </c>
      <c r="ID17" t="s">
        <v>341</v>
      </c>
      <c r="IE17" t="s">
        <v>342</v>
      </c>
      <c r="IF17" t="s">
        <v>343</v>
      </c>
      <c r="IG17" t="s">
        <v>344</v>
      </c>
      <c r="IH17" t="s">
        <v>345</v>
      </c>
      <c r="II17" t="s">
        <v>346</v>
      </c>
      <c r="IJ17" t="s">
        <v>347</v>
      </c>
      <c r="IK17" t="s">
        <v>348</v>
      </c>
      <c r="IL17" t="s">
        <v>349</v>
      </c>
      <c r="IM17" t="s">
        <v>350</v>
      </c>
      <c r="IN17" t="s">
        <v>351</v>
      </c>
      <c r="IO17" t="s">
        <v>352</v>
      </c>
      <c r="IP17" t="s">
        <v>353</v>
      </c>
      <c r="IQ17" t="s">
        <v>354</v>
      </c>
      <c r="IR17" t="s">
        <v>355</v>
      </c>
      <c r="IS17" t="s">
        <v>356</v>
      </c>
      <c r="IT17" t="s">
        <v>357</v>
      </c>
      <c r="IU17" t="s">
        <v>358</v>
      </c>
      <c r="IV17" t="s">
        <v>359</v>
      </c>
      <c r="IW17" t="s">
        <v>360</v>
      </c>
      <c r="IX17" t="s">
        <v>361</v>
      </c>
      <c r="IY17" t="s">
        <v>362</v>
      </c>
      <c r="IZ17" t="s">
        <v>363</v>
      </c>
      <c r="JA17" t="s">
        <v>364</v>
      </c>
      <c r="JB17" t="s">
        <v>365</v>
      </c>
      <c r="JC17" t="s">
        <v>366</v>
      </c>
      <c r="JD17" t="s">
        <v>367</v>
      </c>
      <c r="JE17" t="s">
        <v>368</v>
      </c>
      <c r="JF17" t="s">
        <v>369</v>
      </c>
      <c r="JG17" t="s">
        <v>370</v>
      </c>
      <c r="JH17" t="s">
        <v>371</v>
      </c>
      <c r="JI17" t="s">
        <v>372</v>
      </c>
      <c r="JJ17" t="s">
        <v>373</v>
      </c>
      <c r="JK17" t="s">
        <v>374</v>
      </c>
      <c r="JL17" t="s">
        <v>375</v>
      </c>
      <c r="JM17" t="s">
        <v>376</v>
      </c>
      <c r="JN17" t="s">
        <v>377</v>
      </c>
      <c r="JO17" t="s">
        <v>378</v>
      </c>
      <c r="JP17" t="s">
        <v>379</v>
      </c>
      <c r="JQ17" t="s">
        <v>380</v>
      </c>
      <c r="JR17" t="s">
        <v>381</v>
      </c>
      <c r="JS17" t="s">
        <v>382</v>
      </c>
      <c r="JT17" t="s">
        <v>383</v>
      </c>
      <c r="JU17" t="s">
        <v>384</v>
      </c>
      <c r="JV17" t="s">
        <v>385</v>
      </c>
      <c r="JW17" t="s">
        <v>386</v>
      </c>
      <c r="JX17" t="s">
        <v>387</v>
      </c>
      <c r="JY17" t="s">
        <v>388</v>
      </c>
      <c r="JZ17" t="s">
        <v>389</v>
      </c>
      <c r="KA17" t="s">
        <v>390</v>
      </c>
      <c r="KB17" t="s">
        <v>391</v>
      </c>
      <c r="KC17" t="s">
        <v>392</v>
      </c>
      <c r="KD17" t="s">
        <v>393</v>
      </c>
      <c r="KE17" t="s">
        <v>394</v>
      </c>
      <c r="KF17" t="s">
        <v>395</v>
      </c>
      <c r="KG17" t="s">
        <v>396</v>
      </c>
      <c r="KH17" t="s">
        <v>397</v>
      </c>
      <c r="KI17" t="s">
        <v>398</v>
      </c>
      <c r="KJ17" t="s">
        <v>399</v>
      </c>
    </row>
    <row r="18" spans="1:296">
      <c r="B18" t="s">
        <v>400</v>
      </c>
      <c r="C18" t="s">
        <v>400</v>
      </c>
      <c r="F18" t="s">
        <v>400</v>
      </c>
      <c r="H18" t="s">
        <v>400</v>
      </c>
      <c r="I18" t="s">
        <v>401</v>
      </c>
      <c r="J18" t="s">
        <v>402</v>
      </c>
      <c r="K18" t="s">
        <v>403</v>
      </c>
      <c r="L18" t="s">
        <v>404</v>
      </c>
      <c r="M18" t="s">
        <v>404</v>
      </c>
      <c r="N18" t="s">
        <v>233</v>
      </c>
      <c r="O18" t="s">
        <v>233</v>
      </c>
      <c r="P18" t="s">
        <v>401</v>
      </c>
      <c r="Q18" t="s">
        <v>401</v>
      </c>
      <c r="R18" t="s">
        <v>401</v>
      </c>
      <c r="S18" t="s">
        <v>401</v>
      </c>
      <c r="T18" t="s">
        <v>405</v>
      </c>
      <c r="U18" t="s">
        <v>406</v>
      </c>
      <c r="V18" t="s">
        <v>406</v>
      </c>
      <c r="W18" t="s">
        <v>407</v>
      </c>
      <c r="X18" t="s">
        <v>408</v>
      </c>
      <c r="Y18" t="s">
        <v>407</v>
      </c>
      <c r="Z18" t="s">
        <v>407</v>
      </c>
      <c r="AA18" t="s">
        <v>407</v>
      </c>
      <c r="AB18" t="s">
        <v>405</v>
      </c>
      <c r="AC18" t="s">
        <v>405</v>
      </c>
      <c r="AD18" t="s">
        <v>405</v>
      </c>
      <c r="AE18" t="s">
        <v>405</v>
      </c>
      <c r="AF18" t="s">
        <v>403</v>
      </c>
      <c r="AG18" t="s">
        <v>402</v>
      </c>
      <c r="AH18" t="s">
        <v>403</v>
      </c>
      <c r="AI18" t="s">
        <v>404</v>
      </c>
      <c r="AJ18" t="s">
        <v>404</v>
      </c>
      <c r="AK18" t="s">
        <v>409</v>
      </c>
      <c r="AL18" t="s">
        <v>410</v>
      </c>
      <c r="AM18" t="s">
        <v>402</v>
      </c>
      <c r="AN18" t="s">
        <v>411</v>
      </c>
      <c r="AO18" t="s">
        <v>411</v>
      </c>
      <c r="AP18" t="s">
        <v>412</v>
      </c>
      <c r="AQ18" t="s">
        <v>410</v>
      </c>
      <c r="AR18" t="s">
        <v>413</v>
      </c>
      <c r="AS18" t="s">
        <v>408</v>
      </c>
      <c r="AU18" t="s">
        <v>408</v>
      </c>
      <c r="AV18" t="s">
        <v>413</v>
      </c>
      <c r="BB18" t="s">
        <v>403</v>
      </c>
      <c r="BI18" t="s">
        <v>403</v>
      </c>
      <c r="BJ18" t="s">
        <v>403</v>
      </c>
      <c r="BK18" t="s">
        <v>403</v>
      </c>
      <c r="BL18" t="s">
        <v>414</v>
      </c>
      <c r="BZ18" t="s">
        <v>415</v>
      </c>
      <c r="CB18" t="s">
        <v>415</v>
      </c>
      <c r="CC18" t="s">
        <v>403</v>
      </c>
      <c r="CF18" t="s">
        <v>415</v>
      </c>
      <c r="CG18" t="s">
        <v>408</v>
      </c>
      <c r="CJ18" t="s">
        <v>416</v>
      </c>
      <c r="CK18" t="s">
        <v>416</v>
      </c>
      <c r="CM18" t="s">
        <v>417</v>
      </c>
      <c r="CN18" t="s">
        <v>415</v>
      </c>
      <c r="CP18" t="s">
        <v>415</v>
      </c>
      <c r="CQ18" t="s">
        <v>403</v>
      </c>
      <c r="CU18" t="s">
        <v>415</v>
      </c>
      <c r="CW18" t="s">
        <v>418</v>
      </c>
      <c r="CZ18" t="s">
        <v>415</v>
      </c>
      <c r="DA18" t="s">
        <v>415</v>
      </c>
      <c r="DC18" t="s">
        <v>415</v>
      </c>
      <c r="DE18" t="s">
        <v>415</v>
      </c>
      <c r="DG18" t="s">
        <v>403</v>
      </c>
      <c r="DH18" t="s">
        <v>403</v>
      </c>
      <c r="DJ18" t="s">
        <v>419</v>
      </c>
      <c r="DK18" t="s">
        <v>420</v>
      </c>
      <c r="DN18" t="s">
        <v>401</v>
      </c>
      <c r="DP18" t="s">
        <v>400</v>
      </c>
      <c r="DQ18" t="s">
        <v>404</v>
      </c>
      <c r="DR18" t="s">
        <v>404</v>
      </c>
      <c r="DS18" t="s">
        <v>411</v>
      </c>
      <c r="DT18" t="s">
        <v>411</v>
      </c>
      <c r="DU18" t="s">
        <v>404</v>
      </c>
      <c r="DV18" t="s">
        <v>411</v>
      </c>
      <c r="DW18" t="s">
        <v>413</v>
      </c>
      <c r="DX18" t="s">
        <v>407</v>
      </c>
      <c r="DY18" t="s">
        <v>407</v>
      </c>
      <c r="DZ18" t="s">
        <v>406</v>
      </c>
      <c r="EA18" t="s">
        <v>406</v>
      </c>
      <c r="EB18" t="s">
        <v>406</v>
      </c>
      <c r="EC18" t="s">
        <v>406</v>
      </c>
      <c r="ED18" t="s">
        <v>406</v>
      </c>
      <c r="EE18" t="s">
        <v>421</v>
      </c>
      <c r="EF18" t="s">
        <v>403</v>
      </c>
      <c r="EG18" t="s">
        <v>403</v>
      </c>
      <c r="EH18" t="s">
        <v>404</v>
      </c>
      <c r="EI18" t="s">
        <v>404</v>
      </c>
      <c r="EJ18" t="s">
        <v>404</v>
      </c>
      <c r="EK18" t="s">
        <v>411</v>
      </c>
      <c r="EL18" t="s">
        <v>404</v>
      </c>
      <c r="EM18" t="s">
        <v>411</v>
      </c>
      <c r="EN18" t="s">
        <v>407</v>
      </c>
      <c r="EO18" t="s">
        <v>407</v>
      </c>
      <c r="EP18" t="s">
        <v>406</v>
      </c>
      <c r="EQ18" t="s">
        <v>406</v>
      </c>
      <c r="ER18" t="s">
        <v>403</v>
      </c>
      <c r="EW18" t="s">
        <v>403</v>
      </c>
      <c r="EZ18" t="s">
        <v>406</v>
      </c>
      <c r="FA18" t="s">
        <v>406</v>
      </c>
      <c r="FB18" t="s">
        <v>406</v>
      </c>
      <c r="FC18" t="s">
        <v>406</v>
      </c>
      <c r="FD18" t="s">
        <v>406</v>
      </c>
      <c r="FE18" t="s">
        <v>403</v>
      </c>
      <c r="FF18" t="s">
        <v>403</v>
      </c>
      <c r="FG18" t="s">
        <v>403</v>
      </c>
      <c r="FH18" t="s">
        <v>400</v>
      </c>
      <c r="FK18" t="s">
        <v>422</v>
      </c>
      <c r="FL18" t="s">
        <v>422</v>
      </c>
      <c r="FN18" t="s">
        <v>400</v>
      </c>
      <c r="FO18" t="s">
        <v>423</v>
      </c>
      <c r="FQ18" t="s">
        <v>400</v>
      </c>
      <c r="FR18" t="s">
        <v>400</v>
      </c>
      <c r="FT18" t="s">
        <v>424</v>
      </c>
      <c r="FU18" t="s">
        <v>425</v>
      </c>
      <c r="FV18" t="s">
        <v>424</v>
      </c>
      <c r="FW18" t="s">
        <v>425</v>
      </c>
      <c r="FX18" t="s">
        <v>424</v>
      </c>
      <c r="FY18" t="s">
        <v>425</v>
      </c>
      <c r="FZ18" t="s">
        <v>408</v>
      </c>
      <c r="GA18" t="s">
        <v>408</v>
      </c>
      <c r="GB18" t="s">
        <v>404</v>
      </c>
      <c r="GC18" t="s">
        <v>426</v>
      </c>
      <c r="GD18" t="s">
        <v>404</v>
      </c>
      <c r="GG18" t="s">
        <v>427</v>
      </c>
      <c r="GJ18" t="s">
        <v>411</v>
      </c>
      <c r="GK18" t="s">
        <v>428</v>
      </c>
      <c r="GL18" t="s">
        <v>411</v>
      </c>
      <c r="GQ18" t="s">
        <v>429</v>
      </c>
      <c r="GR18" t="s">
        <v>429</v>
      </c>
      <c r="HE18" t="s">
        <v>429</v>
      </c>
      <c r="HF18" t="s">
        <v>429</v>
      </c>
      <c r="HG18" t="s">
        <v>430</v>
      </c>
      <c r="HH18" t="s">
        <v>430</v>
      </c>
      <c r="HI18" t="s">
        <v>406</v>
      </c>
      <c r="HJ18" t="s">
        <v>406</v>
      </c>
      <c r="HK18" t="s">
        <v>408</v>
      </c>
      <c r="HL18" t="s">
        <v>406</v>
      </c>
      <c r="HM18" t="s">
        <v>411</v>
      </c>
      <c r="HN18" t="s">
        <v>408</v>
      </c>
      <c r="HO18" t="s">
        <v>408</v>
      </c>
      <c r="HQ18" t="s">
        <v>429</v>
      </c>
      <c r="HR18" t="s">
        <v>429</v>
      </c>
      <c r="HS18" t="s">
        <v>429</v>
      </c>
      <c r="HT18" t="s">
        <v>429</v>
      </c>
      <c r="HU18" t="s">
        <v>429</v>
      </c>
      <c r="HV18" t="s">
        <v>429</v>
      </c>
      <c r="HW18" t="s">
        <v>429</v>
      </c>
      <c r="HX18" t="s">
        <v>431</v>
      </c>
      <c r="HY18" t="s">
        <v>431</v>
      </c>
      <c r="HZ18" t="s">
        <v>431</v>
      </c>
      <c r="IA18" t="s">
        <v>432</v>
      </c>
      <c r="IB18" t="s">
        <v>429</v>
      </c>
      <c r="IC18" t="s">
        <v>429</v>
      </c>
      <c r="ID18" t="s">
        <v>429</v>
      </c>
      <c r="IE18" t="s">
        <v>429</v>
      </c>
      <c r="IF18" t="s">
        <v>429</v>
      </c>
      <c r="IG18" t="s">
        <v>429</v>
      </c>
      <c r="IH18" t="s">
        <v>429</v>
      </c>
      <c r="II18" t="s">
        <v>429</v>
      </c>
      <c r="IJ18" t="s">
        <v>429</v>
      </c>
      <c r="IK18" t="s">
        <v>429</v>
      </c>
      <c r="IL18" t="s">
        <v>429</v>
      </c>
      <c r="IM18" t="s">
        <v>429</v>
      </c>
      <c r="IT18" t="s">
        <v>429</v>
      </c>
      <c r="IU18" t="s">
        <v>408</v>
      </c>
      <c r="IV18" t="s">
        <v>408</v>
      </c>
      <c r="IW18" t="s">
        <v>424</v>
      </c>
      <c r="IX18" t="s">
        <v>425</v>
      </c>
      <c r="IY18" t="s">
        <v>424</v>
      </c>
      <c r="JC18" t="s">
        <v>425</v>
      </c>
      <c r="JG18" t="s">
        <v>404</v>
      </c>
      <c r="JH18" t="s">
        <v>404</v>
      </c>
      <c r="JI18" t="s">
        <v>411</v>
      </c>
      <c r="JJ18" t="s">
        <v>411</v>
      </c>
      <c r="JK18" t="s">
        <v>433</v>
      </c>
      <c r="JL18" t="s">
        <v>433</v>
      </c>
      <c r="JM18" t="s">
        <v>429</v>
      </c>
      <c r="JN18" t="s">
        <v>429</v>
      </c>
      <c r="JO18" t="s">
        <v>429</v>
      </c>
      <c r="JP18" t="s">
        <v>429</v>
      </c>
      <c r="JQ18" t="s">
        <v>429</v>
      </c>
      <c r="JR18" t="s">
        <v>429</v>
      </c>
      <c r="JS18" t="s">
        <v>406</v>
      </c>
      <c r="JT18" t="s">
        <v>429</v>
      </c>
      <c r="JV18" t="s">
        <v>413</v>
      </c>
      <c r="JW18" t="s">
        <v>413</v>
      </c>
      <c r="JX18" t="s">
        <v>406</v>
      </c>
      <c r="JY18" t="s">
        <v>406</v>
      </c>
      <c r="JZ18" t="s">
        <v>406</v>
      </c>
      <c r="KA18" t="s">
        <v>406</v>
      </c>
      <c r="KB18" t="s">
        <v>406</v>
      </c>
      <c r="KC18" t="s">
        <v>408</v>
      </c>
      <c r="KD18" t="s">
        <v>408</v>
      </c>
      <c r="KE18" t="s">
        <v>408</v>
      </c>
      <c r="KF18" t="s">
        <v>406</v>
      </c>
      <c r="KG18" t="s">
        <v>404</v>
      </c>
      <c r="KH18" t="s">
        <v>411</v>
      </c>
      <c r="KI18" t="s">
        <v>408</v>
      </c>
      <c r="KJ18" t="s">
        <v>408</v>
      </c>
    </row>
    <row r="19" spans="1:296">
      <c r="A19">
        <v>1</v>
      </c>
      <c r="B19">
        <v>1759161373.1</v>
      </c>
      <c r="C19">
        <v>0</v>
      </c>
      <c r="D19" t="s">
        <v>434</v>
      </c>
      <c r="E19" t="s">
        <v>435</v>
      </c>
      <c r="F19">
        <v>5</v>
      </c>
      <c r="G19" t="s">
        <v>436</v>
      </c>
      <c r="H19">
        <v>1759161365.099999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428.7881390770735</v>
      </c>
      <c r="AJ19">
        <v>420.4368666666665</v>
      </c>
      <c r="AK19">
        <v>0.0001322729712114167</v>
      </c>
      <c r="AL19">
        <v>65.02790065039247</v>
      </c>
      <c r="AM19">
        <f>(AO19 - AN19 + DX19*1E3/(8.314*(DZ19+273.15)) * AQ19/DW19 * AP19) * DW19/(100*DK19) * 1000/(1000 - AO19)</f>
        <v>0</v>
      </c>
      <c r="AN19">
        <v>20.51917384323592</v>
      </c>
      <c r="AO19">
        <v>21.84631393939394</v>
      </c>
      <c r="AP19">
        <v>-4.467420863419191E-06</v>
      </c>
      <c r="AQ19">
        <v>105.0017702959576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437</v>
      </c>
      <c r="AX19" t="s">
        <v>437</v>
      </c>
      <c r="AY19">
        <v>0</v>
      </c>
      <c r="AZ19">
        <v>0</v>
      </c>
      <c r="BA19">
        <f>1-AY19/AZ19</f>
        <v>0</v>
      </c>
      <c r="BB19">
        <v>0</v>
      </c>
      <c r="BC19" t="s">
        <v>437</v>
      </c>
      <c r="BD19" t="s">
        <v>437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437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2.44</v>
      </c>
      <c r="DL19">
        <v>0.5</v>
      </c>
      <c r="DM19" t="s">
        <v>438</v>
      </c>
      <c r="DN19">
        <v>2</v>
      </c>
      <c r="DO19" t="b">
        <v>1</v>
      </c>
      <c r="DP19">
        <v>1759161365.099999</v>
      </c>
      <c r="DQ19">
        <v>411.2206451612903</v>
      </c>
      <c r="DR19">
        <v>420.0215806451614</v>
      </c>
      <c r="DS19">
        <v>21.84670645161291</v>
      </c>
      <c r="DT19">
        <v>20.51593870967742</v>
      </c>
      <c r="DU19">
        <v>412.329129032258</v>
      </c>
      <c r="DV19">
        <v>21.56468387096774</v>
      </c>
      <c r="DW19">
        <v>499.9873225806451</v>
      </c>
      <c r="DX19">
        <v>90.87949999999999</v>
      </c>
      <c r="DY19">
        <v>0.06470929354838709</v>
      </c>
      <c r="DZ19">
        <v>28.85555161290323</v>
      </c>
      <c r="EA19">
        <v>29.99802903225807</v>
      </c>
      <c r="EB19">
        <v>999.9000000000003</v>
      </c>
      <c r="EC19">
        <v>0</v>
      </c>
      <c r="ED19">
        <v>0</v>
      </c>
      <c r="EE19">
        <v>9997.92</v>
      </c>
      <c r="EF19">
        <v>0</v>
      </c>
      <c r="EG19">
        <v>8.250700967741938</v>
      </c>
      <c r="EH19">
        <v>-8.800873870967742</v>
      </c>
      <c r="EI19">
        <v>420.4051612903226</v>
      </c>
      <c r="EJ19">
        <v>428.8191935483871</v>
      </c>
      <c r="EK19">
        <v>1.330771612903226</v>
      </c>
      <c r="EL19">
        <v>420.0215806451614</v>
      </c>
      <c r="EM19">
        <v>20.51593870967742</v>
      </c>
      <c r="EN19">
        <v>1.985417741935484</v>
      </c>
      <c r="EO19">
        <v>1.864477741935483</v>
      </c>
      <c r="EP19">
        <v>17.32852258064516</v>
      </c>
      <c r="EQ19">
        <v>16.33810322580645</v>
      </c>
      <c r="ER19">
        <v>2000.005483870968</v>
      </c>
      <c r="ES19">
        <v>0.9800070000000001</v>
      </c>
      <c r="ET19">
        <v>0.01999280000000001</v>
      </c>
      <c r="EU19">
        <v>0</v>
      </c>
      <c r="EV19">
        <v>289.9663225806452</v>
      </c>
      <c r="EW19">
        <v>5.000779999999999</v>
      </c>
      <c r="EX19">
        <v>5803.285806451613</v>
      </c>
      <c r="EY19">
        <v>16379.72903225806</v>
      </c>
      <c r="EZ19">
        <v>40.18529032258063</v>
      </c>
      <c r="FA19">
        <v>40.95732258064515</v>
      </c>
      <c r="FB19">
        <v>40.14487096774193</v>
      </c>
      <c r="FC19">
        <v>40.70948387096774</v>
      </c>
      <c r="FD19">
        <v>40.98758064516128</v>
      </c>
      <c r="FE19">
        <v>1955.115483870968</v>
      </c>
      <c r="FF19">
        <v>39.89000000000002</v>
      </c>
      <c r="FG19">
        <v>0</v>
      </c>
      <c r="FH19">
        <v>1759161365</v>
      </c>
      <c r="FI19">
        <v>0</v>
      </c>
      <c r="FJ19">
        <v>289.96884</v>
      </c>
      <c r="FK19">
        <v>-0.4542307693477075</v>
      </c>
      <c r="FL19">
        <v>-9.121538431602243</v>
      </c>
      <c r="FM19">
        <v>5803.1728</v>
      </c>
      <c r="FN19">
        <v>15</v>
      </c>
      <c r="FO19">
        <v>0</v>
      </c>
      <c r="FP19" t="s">
        <v>439</v>
      </c>
      <c r="FQ19">
        <v>1746989605.5</v>
      </c>
      <c r="FR19">
        <v>1746989593.5</v>
      </c>
      <c r="FS19">
        <v>0</v>
      </c>
      <c r="FT19">
        <v>-0.274</v>
      </c>
      <c r="FU19">
        <v>-0.002</v>
      </c>
      <c r="FV19">
        <v>2.549</v>
      </c>
      <c r="FW19">
        <v>0.129</v>
      </c>
      <c r="FX19">
        <v>420</v>
      </c>
      <c r="FY19">
        <v>17</v>
      </c>
      <c r="FZ19">
        <v>0.02</v>
      </c>
      <c r="GA19">
        <v>0.04</v>
      </c>
      <c r="GB19">
        <v>-8.804028048780488</v>
      </c>
      <c r="GC19">
        <v>0.1434723344947604</v>
      </c>
      <c r="GD19">
        <v>0.04476676817437367</v>
      </c>
      <c r="GE19">
        <v>1</v>
      </c>
      <c r="GF19">
        <v>289.9823823529412</v>
      </c>
      <c r="GG19">
        <v>-0.2959358238713692</v>
      </c>
      <c r="GH19">
        <v>0.2719841057970632</v>
      </c>
      <c r="GI19">
        <v>1</v>
      </c>
      <c r="GJ19">
        <v>1.331699512195122</v>
      </c>
      <c r="GK19">
        <v>-0.02311170731707439</v>
      </c>
      <c r="GL19">
        <v>0.002719913871681144</v>
      </c>
      <c r="GM19">
        <v>1</v>
      </c>
      <c r="GN19">
        <v>3</v>
      </c>
      <c r="GO19">
        <v>3</v>
      </c>
      <c r="GP19" t="s">
        <v>440</v>
      </c>
      <c r="GQ19">
        <v>3.1023</v>
      </c>
      <c r="GR19">
        <v>2.72241</v>
      </c>
      <c r="GS19">
        <v>0.0869096</v>
      </c>
      <c r="GT19">
        <v>0.08816160000000001</v>
      </c>
      <c r="GU19">
        <v>0.10109</v>
      </c>
      <c r="GV19">
        <v>0.0980617</v>
      </c>
      <c r="GW19">
        <v>23836.1</v>
      </c>
      <c r="GX19">
        <v>21630.6</v>
      </c>
      <c r="GY19">
        <v>26671.5</v>
      </c>
      <c r="GZ19">
        <v>23947.4</v>
      </c>
      <c r="HA19">
        <v>38362.1</v>
      </c>
      <c r="HB19">
        <v>31931.4</v>
      </c>
      <c r="HC19">
        <v>46570.2</v>
      </c>
      <c r="HD19">
        <v>37887.7</v>
      </c>
      <c r="HE19">
        <v>1.8568</v>
      </c>
      <c r="HF19">
        <v>1.85718</v>
      </c>
      <c r="HG19">
        <v>0.119191</v>
      </c>
      <c r="HH19">
        <v>0</v>
      </c>
      <c r="HI19">
        <v>28.0526</v>
      </c>
      <c r="HJ19">
        <v>999.9</v>
      </c>
      <c r="HK19">
        <v>50</v>
      </c>
      <c r="HL19">
        <v>31.1</v>
      </c>
      <c r="HM19">
        <v>24.9616</v>
      </c>
      <c r="HN19">
        <v>60.5938</v>
      </c>
      <c r="HO19">
        <v>21.871</v>
      </c>
      <c r="HP19">
        <v>1</v>
      </c>
      <c r="HQ19">
        <v>0.202927</v>
      </c>
      <c r="HR19">
        <v>0.293663</v>
      </c>
      <c r="HS19">
        <v>20.2801</v>
      </c>
      <c r="HT19">
        <v>5.21549</v>
      </c>
      <c r="HU19">
        <v>11.98</v>
      </c>
      <c r="HV19">
        <v>4.9643</v>
      </c>
      <c r="HW19">
        <v>3.27518</v>
      </c>
      <c r="HX19">
        <v>9999</v>
      </c>
      <c r="HY19">
        <v>9999</v>
      </c>
      <c r="HZ19">
        <v>9999</v>
      </c>
      <c r="IA19">
        <v>40.4</v>
      </c>
      <c r="IB19">
        <v>1.86401</v>
      </c>
      <c r="IC19">
        <v>1.86014</v>
      </c>
      <c r="ID19">
        <v>1.85842</v>
      </c>
      <c r="IE19">
        <v>1.85976</v>
      </c>
      <c r="IF19">
        <v>1.85989</v>
      </c>
      <c r="IG19">
        <v>1.85838</v>
      </c>
      <c r="IH19">
        <v>1.85745</v>
      </c>
      <c r="II19">
        <v>1.85242</v>
      </c>
      <c r="IJ19">
        <v>0</v>
      </c>
      <c r="IK19">
        <v>0</v>
      </c>
      <c r="IL19">
        <v>0</v>
      </c>
      <c r="IM19">
        <v>0</v>
      </c>
      <c r="IN19" t="s">
        <v>441</v>
      </c>
      <c r="IO19" t="s">
        <v>442</v>
      </c>
      <c r="IP19" t="s">
        <v>443</v>
      </c>
      <c r="IQ19" t="s">
        <v>443</v>
      </c>
      <c r="IR19" t="s">
        <v>443</v>
      </c>
      <c r="IS19" t="s">
        <v>443</v>
      </c>
      <c r="IT19">
        <v>0</v>
      </c>
      <c r="IU19">
        <v>100</v>
      </c>
      <c r="IV19">
        <v>100</v>
      </c>
      <c r="IW19">
        <v>-1.108</v>
      </c>
      <c r="IX19">
        <v>0.282</v>
      </c>
      <c r="IY19">
        <v>-0.9039269621244732</v>
      </c>
      <c r="IZ19">
        <v>-0.001239420960351069</v>
      </c>
      <c r="JA19">
        <v>2.054680153414315E-06</v>
      </c>
      <c r="JB19">
        <v>-6.090169633737798E-10</v>
      </c>
      <c r="JC19">
        <v>0.01286883109493677</v>
      </c>
      <c r="JD19">
        <v>0.003674261220633967</v>
      </c>
      <c r="JE19">
        <v>0.0003746991724086452</v>
      </c>
      <c r="JF19">
        <v>1.563836292469968E-06</v>
      </c>
      <c r="JG19">
        <v>1</v>
      </c>
      <c r="JH19">
        <v>2003</v>
      </c>
      <c r="JI19">
        <v>1</v>
      </c>
      <c r="JJ19">
        <v>24</v>
      </c>
      <c r="JK19">
        <v>202862.8</v>
      </c>
      <c r="JL19">
        <v>202863</v>
      </c>
      <c r="JM19">
        <v>1.12793</v>
      </c>
      <c r="JN19">
        <v>2.62329</v>
      </c>
      <c r="JO19">
        <v>1.49658</v>
      </c>
      <c r="JP19">
        <v>2.34375</v>
      </c>
      <c r="JQ19">
        <v>1.54907</v>
      </c>
      <c r="JR19">
        <v>2.3645</v>
      </c>
      <c r="JS19">
        <v>36.2224</v>
      </c>
      <c r="JT19">
        <v>24.1751</v>
      </c>
      <c r="JU19">
        <v>18</v>
      </c>
      <c r="JV19">
        <v>482.213</v>
      </c>
      <c r="JW19">
        <v>497.156</v>
      </c>
      <c r="JX19">
        <v>27.4479</v>
      </c>
      <c r="JY19">
        <v>29.825</v>
      </c>
      <c r="JZ19">
        <v>29.9998</v>
      </c>
      <c r="KA19">
        <v>30.0689</v>
      </c>
      <c r="KB19">
        <v>30.066</v>
      </c>
      <c r="KC19">
        <v>22.5895</v>
      </c>
      <c r="KD19">
        <v>20.5168</v>
      </c>
      <c r="KE19">
        <v>100</v>
      </c>
      <c r="KF19">
        <v>27.4573</v>
      </c>
      <c r="KG19">
        <v>413.344</v>
      </c>
      <c r="KH19">
        <v>20.478</v>
      </c>
      <c r="KI19">
        <v>101.825</v>
      </c>
      <c r="KJ19">
        <v>91.3707</v>
      </c>
    </row>
    <row r="20" spans="1:296">
      <c r="A20">
        <v>2</v>
      </c>
      <c r="B20">
        <v>1759161378.1</v>
      </c>
      <c r="C20">
        <v>5</v>
      </c>
      <c r="D20" t="s">
        <v>444</v>
      </c>
      <c r="E20" t="s">
        <v>445</v>
      </c>
      <c r="F20">
        <v>5</v>
      </c>
      <c r="G20" t="s">
        <v>436</v>
      </c>
      <c r="H20">
        <v>1759161370.255172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428.8113625444042</v>
      </c>
      <c r="AJ20">
        <v>420.3675333333331</v>
      </c>
      <c r="AK20">
        <v>-0.000123123041972638</v>
      </c>
      <c r="AL20">
        <v>65.02790065039247</v>
      </c>
      <c r="AM20">
        <f>(AO20 - AN20 + DX20*1E3/(8.314*(DZ20+273.15)) * AQ20/DW20 * AP20) * DW20/(100*DK20) * 1000/(1000 - AO20)</f>
        <v>0</v>
      </c>
      <c r="AN20">
        <v>20.51946428782137</v>
      </c>
      <c r="AO20">
        <v>21.84485151515151</v>
      </c>
      <c r="AP20">
        <v>9.860739523456343E-06</v>
      </c>
      <c r="AQ20">
        <v>105.0017702959576</v>
      </c>
      <c r="AR20">
        <v>0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437</v>
      </c>
      <c r="AX20" t="s">
        <v>437</v>
      </c>
      <c r="AY20">
        <v>0</v>
      </c>
      <c r="AZ20">
        <v>0</v>
      </c>
      <c r="BA20">
        <f>1-AY20/AZ20</f>
        <v>0</v>
      </c>
      <c r="BB20">
        <v>0</v>
      </c>
      <c r="BC20" t="s">
        <v>437</v>
      </c>
      <c r="BD20" t="s">
        <v>437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437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2.44</v>
      </c>
      <c r="DL20">
        <v>0.5</v>
      </c>
      <c r="DM20" t="s">
        <v>438</v>
      </c>
      <c r="DN20">
        <v>2</v>
      </c>
      <c r="DO20" t="b">
        <v>1</v>
      </c>
      <c r="DP20">
        <v>1759161370.255172</v>
      </c>
      <c r="DQ20">
        <v>411.2252413793104</v>
      </c>
      <c r="DR20">
        <v>419.8482413793104</v>
      </c>
      <c r="DS20">
        <v>21.84577241379311</v>
      </c>
      <c r="DT20">
        <v>20.51726896551724</v>
      </c>
      <c r="DU20">
        <v>412.3336896551724</v>
      </c>
      <c r="DV20">
        <v>21.56376551724138</v>
      </c>
      <c r="DW20">
        <v>500.0394827586207</v>
      </c>
      <c r="DX20">
        <v>90.87959310344827</v>
      </c>
      <c r="DY20">
        <v>0.06441106206896551</v>
      </c>
      <c r="DZ20">
        <v>28.85344827586206</v>
      </c>
      <c r="EA20">
        <v>29.99273448275862</v>
      </c>
      <c r="EB20">
        <v>999.9000000000002</v>
      </c>
      <c r="EC20">
        <v>0</v>
      </c>
      <c r="ED20">
        <v>0</v>
      </c>
      <c r="EE20">
        <v>10003.70275862069</v>
      </c>
      <c r="EF20">
        <v>0</v>
      </c>
      <c r="EG20">
        <v>8.204460689655171</v>
      </c>
      <c r="EH20">
        <v>-8.622853103448277</v>
      </c>
      <c r="EI20">
        <v>420.4094827586207</v>
      </c>
      <c r="EJ20">
        <v>428.6427586206896</v>
      </c>
      <c r="EK20">
        <v>1.328508620689655</v>
      </c>
      <c r="EL20">
        <v>419.8482413793104</v>
      </c>
      <c r="EM20">
        <v>20.51726896551724</v>
      </c>
      <c r="EN20">
        <v>1.985334827586207</v>
      </c>
      <c r="EO20">
        <v>1.864600344827587</v>
      </c>
      <c r="EP20">
        <v>17.32785172413793</v>
      </c>
      <c r="EQ20">
        <v>16.3391275862069</v>
      </c>
      <c r="ER20">
        <v>2000</v>
      </c>
      <c r="ES20">
        <v>0.980005896551724</v>
      </c>
      <c r="ET20">
        <v>0.01999393793103448</v>
      </c>
      <c r="EU20">
        <v>0</v>
      </c>
      <c r="EV20">
        <v>289.9021034482759</v>
      </c>
      <c r="EW20">
        <v>5.00078</v>
      </c>
      <c r="EX20">
        <v>5802.414137931034</v>
      </c>
      <c r="EY20">
        <v>16379.67931034483</v>
      </c>
      <c r="EZ20">
        <v>40.21306896551723</v>
      </c>
      <c r="FA20">
        <v>40.95220689655171</v>
      </c>
      <c r="FB20">
        <v>40.13120689655172</v>
      </c>
      <c r="FC20">
        <v>40.73689655172414</v>
      </c>
      <c r="FD20">
        <v>41.01262068965516</v>
      </c>
      <c r="FE20">
        <v>1955.107931034483</v>
      </c>
      <c r="FF20">
        <v>39.89172413793105</v>
      </c>
      <c r="FG20">
        <v>0</v>
      </c>
      <c r="FH20">
        <v>1759161369.8</v>
      </c>
      <c r="FI20">
        <v>0</v>
      </c>
      <c r="FJ20">
        <v>289.9421599999999</v>
      </c>
      <c r="FK20">
        <v>-0.2707692276422946</v>
      </c>
      <c r="FL20">
        <v>-11.87000000002836</v>
      </c>
      <c r="FM20">
        <v>5802.3488</v>
      </c>
      <c r="FN20">
        <v>15</v>
      </c>
      <c r="FO20">
        <v>0</v>
      </c>
      <c r="FP20" t="s">
        <v>439</v>
      </c>
      <c r="FQ20">
        <v>1746989605.5</v>
      </c>
      <c r="FR20">
        <v>1746989593.5</v>
      </c>
      <c r="FS20">
        <v>0</v>
      </c>
      <c r="FT20">
        <v>-0.274</v>
      </c>
      <c r="FU20">
        <v>-0.002</v>
      </c>
      <c r="FV20">
        <v>2.549</v>
      </c>
      <c r="FW20">
        <v>0.129</v>
      </c>
      <c r="FX20">
        <v>420</v>
      </c>
      <c r="FY20">
        <v>17</v>
      </c>
      <c r="FZ20">
        <v>0.02</v>
      </c>
      <c r="GA20">
        <v>0.04</v>
      </c>
      <c r="GB20">
        <v>-8.67774536585366</v>
      </c>
      <c r="GC20">
        <v>2.046880348432045</v>
      </c>
      <c r="GD20">
        <v>0.3851370024030256</v>
      </c>
      <c r="GE20">
        <v>0</v>
      </c>
      <c r="GF20">
        <v>289.9575882352941</v>
      </c>
      <c r="GG20">
        <v>-0.3864935065617182</v>
      </c>
      <c r="GH20">
        <v>0.2478787793929865</v>
      </c>
      <c r="GI20">
        <v>1</v>
      </c>
      <c r="GJ20">
        <v>1.329378048780488</v>
      </c>
      <c r="GK20">
        <v>-0.029844668989545</v>
      </c>
      <c r="GL20">
        <v>0.003324240767535858</v>
      </c>
      <c r="GM20">
        <v>1</v>
      </c>
      <c r="GN20">
        <v>2</v>
      </c>
      <c r="GO20">
        <v>3</v>
      </c>
      <c r="GP20" t="s">
        <v>446</v>
      </c>
      <c r="GQ20">
        <v>3.10236</v>
      </c>
      <c r="GR20">
        <v>2.72187</v>
      </c>
      <c r="GS20">
        <v>0.0868845</v>
      </c>
      <c r="GT20">
        <v>0.0877082</v>
      </c>
      <c r="GU20">
        <v>0.10109</v>
      </c>
      <c r="GV20">
        <v>0.098075</v>
      </c>
      <c r="GW20">
        <v>23836.8</v>
      </c>
      <c r="GX20">
        <v>21641.3</v>
      </c>
      <c r="GY20">
        <v>26671.6</v>
      </c>
      <c r="GZ20">
        <v>23947.4</v>
      </c>
      <c r="HA20">
        <v>38362.3</v>
      </c>
      <c r="HB20">
        <v>31931</v>
      </c>
      <c r="HC20">
        <v>46570.5</v>
      </c>
      <c r="HD20">
        <v>37887.9</v>
      </c>
      <c r="HE20">
        <v>1.85667</v>
      </c>
      <c r="HF20">
        <v>1.85707</v>
      </c>
      <c r="HG20">
        <v>0.119712</v>
      </c>
      <c r="HH20">
        <v>0</v>
      </c>
      <c r="HI20">
        <v>28.0526</v>
      </c>
      <c r="HJ20">
        <v>999.9</v>
      </c>
      <c r="HK20">
        <v>50</v>
      </c>
      <c r="HL20">
        <v>31.1</v>
      </c>
      <c r="HM20">
        <v>24.9629</v>
      </c>
      <c r="HN20">
        <v>61.1738</v>
      </c>
      <c r="HO20">
        <v>21.6266</v>
      </c>
      <c r="HP20">
        <v>1</v>
      </c>
      <c r="HQ20">
        <v>0.202243</v>
      </c>
      <c r="HR20">
        <v>0.282603</v>
      </c>
      <c r="HS20">
        <v>20.2794</v>
      </c>
      <c r="HT20">
        <v>5.21115</v>
      </c>
      <c r="HU20">
        <v>11.98</v>
      </c>
      <c r="HV20">
        <v>4.9636</v>
      </c>
      <c r="HW20">
        <v>3.2745</v>
      </c>
      <c r="HX20">
        <v>9999</v>
      </c>
      <c r="HY20">
        <v>9999</v>
      </c>
      <c r="HZ20">
        <v>9999</v>
      </c>
      <c r="IA20">
        <v>40.4</v>
      </c>
      <c r="IB20">
        <v>1.86401</v>
      </c>
      <c r="IC20">
        <v>1.86012</v>
      </c>
      <c r="ID20">
        <v>1.85842</v>
      </c>
      <c r="IE20">
        <v>1.85977</v>
      </c>
      <c r="IF20">
        <v>1.85989</v>
      </c>
      <c r="IG20">
        <v>1.85838</v>
      </c>
      <c r="IH20">
        <v>1.85745</v>
      </c>
      <c r="II20">
        <v>1.85242</v>
      </c>
      <c r="IJ20">
        <v>0</v>
      </c>
      <c r="IK20">
        <v>0</v>
      </c>
      <c r="IL20">
        <v>0</v>
      </c>
      <c r="IM20">
        <v>0</v>
      </c>
      <c r="IN20" t="s">
        <v>441</v>
      </c>
      <c r="IO20" t="s">
        <v>442</v>
      </c>
      <c r="IP20" t="s">
        <v>443</v>
      </c>
      <c r="IQ20" t="s">
        <v>443</v>
      </c>
      <c r="IR20" t="s">
        <v>443</v>
      </c>
      <c r="IS20" t="s">
        <v>443</v>
      </c>
      <c r="IT20">
        <v>0</v>
      </c>
      <c r="IU20">
        <v>100</v>
      </c>
      <c r="IV20">
        <v>100</v>
      </c>
      <c r="IW20">
        <v>-1.109</v>
      </c>
      <c r="IX20">
        <v>0.2821</v>
      </c>
      <c r="IY20">
        <v>-0.9039269621244732</v>
      </c>
      <c r="IZ20">
        <v>-0.001239420960351069</v>
      </c>
      <c r="JA20">
        <v>2.054680153414315E-06</v>
      </c>
      <c r="JB20">
        <v>-6.090169633737798E-10</v>
      </c>
      <c r="JC20">
        <v>0.01286883109493677</v>
      </c>
      <c r="JD20">
        <v>0.003674261220633967</v>
      </c>
      <c r="JE20">
        <v>0.0003746991724086452</v>
      </c>
      <c r="JF20">
        <v>1.563836292469968E-06</v>
      </c>
      <c r="JG20">
        <v>1</v>
      </c>
      <c r="JH20">
        <v>2003</v>
      </c>
      <c r="JI20">
        <v>1</v>
      </c>
      <c r="JJ20">
        <v>24</v>
      </c>
      <c r="JK20">
        <v>202862.9</v>
      </c>
      <c r="JL20">
        <v>202863.1</v>
      </c>
      <c r="JM20">
        <v>1.09985</v>
      </c>
      <c r="JN20">
        <v>2.61719</v>
      </c>
      <c r="JO20">
        <v>1.49658</v>
      </c>
      <c r="JP20">
        <v>2.34375</v>
      </c>
      <c r="JQ20">
        <v>1.54907</v>
      </c>
      <c r="JR20">
        <v>2.46338</v>
      </c>
      <c r="JS20">
        <v>36.2459</v>
      </c>
      <c r="JT20">
        <v>24.1838</v>
      </c>
      <c r="JU20">
        <v>18</v>
      </c>
      <c r="JV20">
        <v>482.119</v>
      </c>
      <c r="JW20">
        <v>497.078</v>
      </c>
      <c r="JX20">
        <v>27.4576</v>
      </c>
      <c r="JY20">
        <v>29.8229</v>
      </c>
      <c r="JZ20">
        <v>29.9997</v>
      </c>
      <c r="KA20">
        <v>30.0661</v>
      </c>
      <c r="KB20">
        <v>30.0646</v>
      </c>
      <c r="KC20">
        <v>22.0843</v>
      </c>
      <c r="KD20">
        <v>20.5168</v>
      </c>
      <c r="KE20">
        <v>100</v>
      </c>
      <c r="KF20">
        <v>27.4625</v>
      </c>
      <c r="KG20">
        <v>399.943</v>
      </c>
      <c r="KH20">
        <v>20.478</v>
      </c>
      <c r="KI20">
        <v>101.826</v>
      </c>
      <c r="KJ20">
        <v>91.37090000000001</v>
      </c>
    </row>
    <row r="21" spans="1:296">
      <c r="A21">
        <v>3</v>
      </c>
      <c r="B21">
        <v>1759161383.1</v>
      </c>
      <c r="C21">
        <v>10</v>
      </c>
      <c r="D21" t="s">
        <v>447</v>
      </c>
      <c r="E21" t="s">
        <v>448</v>
      </c>
      <c r="F21">
        <v>5</v>
      </c>
      <c r="G21" t="s">
        <v>436</v>
      </c>
      <c r="H21">
        <v>1759161375.332142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421.6828244386396</v>
      </c>
      <c r="AJ21">
        <v>417.0384363636363</v>
      </c>
      <c r="AK21">
        <v>-0.7894259788932645</v>
      </c>
      <c r="AL21">
        <v>65.02790065039247</v>
      </c>
      <c r="AM21">
        <f>(AO21 - AN21 + DX21*1E3/(8.314*(DZ21+273.15)) * AQ21/DW21 * AP21) * DW21/(100*DK21) * 1000/(1000 - AO21)</f>
        <v>0</v>
      </c>
      <c r="AN21">
        <v>20.52168783114134</v>
      </c>
      <c r="AO21">
        <v>21.84513818181817</v>
      </c>
      <c r="AP21">
        <v>-6.860814135554013E-06</v>
      </c>
      <c r="AQ21">
        <v>105.0017702959576</v>
      </c>
      <c r="AR21">
        <v>0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437</v>
      </c>
      <c r="AX21" t="s">
        <v>437</v>
      </c>
      <c r="AY21">
        <v>0</v>
      </c>
      <c r="AZ21">
        <v>0</v>
      </c>
      <c r="BA21">
        <f>1-AY21/AZ21</f>
        <v>0</v>
      </c>
      <c r="BB21">
        <v>0</v>
      </c>
      <c r="BC21" t="s">
        <v>437</v>
      </c>
      <c r="BD21" t="s">
        <v>437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437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2.44</v>
      </c>
      <c r="DL21">
        <v>0.5</v>
      </c>
      <c r="DM21" t="s">
        <v>438</v>
      </c>
      <c r="DN21">
        <v>2</v>
      </c>
      <c r="DO21" t="b">
        <v>1</v>
      </c>
      <c r="DP21">
        <v>1759161375.332142</v>
      </c>
      <c r="DQ21">
        <v>410.7391785714285</v>
      </c>
      <c r="DR21">
        <v>417.0596785714286</v>
      </c>
      <c r="DS21">
        <v>21.84557142857143</v>
      </c>
      <c r="DT21">
        <v>20.520025</v>
      </c>
      <c r="DU21">
        <v>411.8476785714284</v>
      </c>
      <c r="DV21">
        <v>21.56356785714286</v>
      </c>
      <c r="DW21">
        <v>500.0268214285715</v>
      </c>
      <c r="DX21">
        <v>90.87913214285716</v>
      </c>
      <c r="DY21">
        <v>0.06409618928571428</v>
      </c>
      <c r="DZ21">
        <v>28.85119642857143</v>
      </c>
      <c r="EA21">
        <v>29.99728928571428</v>
      </c>
      <c r="EB21">
        <v>999.9000000000002</v>
      </c>
      <c r="EC21">
        <v>0</v>
      </c>
      <c r="ED21">
        <v>0</v>
      </c>
      <c r="EE21">
        <v>9995.691071428573</v>
      </c>
      <c r="EF21">
        <v>0</v>
      </c>
      <c r="EG21">
        <v>8.223668214285714</v>
      </c>
      <c r="EH21">
        <v>-6.320336142857143</v>
      </c>
      <c r="EI21">
        <v>419.9125</v>
      </c>
      <c r="EJ21">
        <v>425.7969642857142</v>
      </c>
      <c r="EK21">
        <v>1.325545</v>
      </c>
      <c r="EL21">
        <v>417.0596785714286</v>
      </c>
      <c r="EM21">
        <v>20.520025</v>
      </c>
      <c r="EN21">
        <v>1.985306785714285</v>
      </c>
      <c r="EO21">
        <v>1.864842142857143</v>
      </c>
      <c r="EP21">
        <v>17.32762857142857</v>
      </c>
      <c r="EQ21">
        <v>16.34116428571429</v>
      </c>
      <c r="ER21">
        <v>1999.994642857143</v>
      </c>
      <c r="ES21">
        <v>0.9800007142857139</v>
      </c>
      <c r="ET21">
        <v>0.01999931428571428</v>
      </c>
      <c r="EU21">
        <v>0</v>
      </c>
      <c r="EV21">
        <v>289.8683214285714</v>
      </c>
      <c r="EW21">
        <v>5.00078</v>
      </c>
      <c r="EX21">
        <v>5801.741071428572</v>
      </c>
      <c r="EY21">
        <v>16379.6</v>
      </c>
      <c r="EZ21">
        <v>40.20728571428571</v>
      </c>
      <c r="FA21">
        <v>40.94824999999999</v>
      </c>
      <c r="FB21">
        <v>40.09796428571428</v>
      </c>
      <c r="FC21">
        <v>40.75421428571428</v>
      </c>
      <c r="FD21">
        <v>41.02203571428571</v>
      </c>
      <c r="FE21">
        <v>1955.092857142857</v>
      </c>
      <c r="FF21">
        <v>39.90142857142857</v>
      </c>
      <c r="FG21">
        <v>0</v>
      </c>
      <c r="FH21">
        <v>1759161375.2</v>
      </c>
      <c r="FI21">
        <v>0</v>
      </c>
      <c r="FJ21">
        <v>289.8960769230769</v>
      </c>
      <c r="FK21">
        <v>-0.7594529971261602</v>
      </c>
      <c r="FL21">
        <v>-5.487521353619165</v>
      </c>
      <c r="FM21">
        <v>5801.728846153846</v>
      </c>
      <c r="FN21">
        <v>15</v>
      </c>
      <c r="FO21">
        <v>0</v>
      </c>
      <c r="FP21" t="s">
        <v>439</v>
      </c>
      <c r="FQ21">
        <v>1746989605.5</v>
      </c>
      <c r="FR21">
        <v>1746989593.5</v>
      </c>
      <c r="FS21">
        <v>0</v>
      </c>
      <c r="FT21">
        <v>-0.274</v>
      </c>
      <c r="FU21">
        <v>-0.002</v>
      </c>
      <c r="FV21">
        <v>2.549</v>
      </c>
      <c r="FW21">
        <v>0.129</v>
      </c>
      <c r="FX21">
        <v>420</v>
      </c>
      <c r="FY21">
        <v>17</v>
      </c>
      <c r="FZ21">
        <v>0.02</v>
      </c>
      <c r="GA21">
        <v>0.04</v>
      </c>
      <c r="GB21">
        <v>-7.2621083</v>
      </c>
      <c r="GC21">
        <v>21.90185230018765</v>
      </c>
      <c r="GD21">
        <v>2.797412104464045</v>
      </c>
      <c r="GE21">
        <v>0</v>
      </c>
      <c r="GF21">
        <v>289.8959117647059</v>
      </c>
      <c r="GG21">
        <v>-0.3329717332509637</v>
      </c>
      <c r="GH21">
        <v>0.2679054231327662</v>
      </c>
      <c r="GI21">
        <v>1</v>
      </c>
      <c r="GJ21">
        <v>1.327513</v>
      </c>
      <c r="GK21">
        <v>-0.03548127579737378</v>
      </c>
      <c r="GL21">
        <v>0.003645498045535087</v>
      </c>
      <c r="GM21">
        <v>1</v>
      </c>
      <c r="GN21">
        <v>2</v>
      </c>
      <c r="GO21">
        <v>3</v>
      </c>
      <c r="GP21" t="s">
        <v>446</v>
      </c>
      <c r="GQ21">
        <v>3.10219</v>
      </c>
      <c r="GR21">
        <v>2.72183</v>
      </c>
      <c r="GS21">
        <v>0.0862748</v>
      </c>
      <c r="GT21">
        <v>0.0857019</v>
      </c>
      <c r="GU21">
        <v>0.10109</v>
      </c>
      <c r="GV21">
        <v>0.0980732</v>
      </c>
      <c r="GW21">
        <v>23852.7</v>
      </c>
      <c r="GX21">
        <v>21689</v>
      </c>
      <c r="GY21">
        <v>26671.6</v>
      </c>
      <c r="GZ21">
        <v>23947.4</v>
      </c>
      <c r="HA21">
        <v>38362.3</v>
      </c>
      <c r="HB21">
        <v>31931.1</v>
      </c>
      <c r="HC21">
        <v>46570.5</v>
      </c>
      <c r="HD21">
        <v>37888.1</v>
      </c>
      <c r="HE21">
        <v>1.85675</v>
      </c>
      <c r="HF21">
        <v>1.8575</v>
      </c>
      <c r="HG21">
        <v>0.119295</v>
      </c>
      <c r="HH21">
        <v>0</v>
      </c>
      <c r="HI21">
        <v>28.0526</v>
      </c>
      <c r="HJ21">
        <v>999.9</v>
      </c>
      <c r="HK21">
        <v>50</v>
      </c>
      <c r="HL21">
        <v>31.1</v>
      </c>
      <c r="HM21">
        <v>24.9632</v>
      </c>
      <c r="HN21">
        <v>61.2138</v>
      </c>
      <c r="HO21">
        <v>21.899</v>
      </c>
      <c r="HP21">
        <v>1</v>
      </c>
      <c r="HQ21">
        <v>0.202093</v>
      </c>
      <c r="HR21">
        <v>0.315185</v>
      </c>
      <c r="HS21">
        <v>20.2794</v>
      </c>
      <c r="HT21">
        <v>5.2116</v>
      </c>
      <c r="HU21">
        <v>11.98</v>
      </c>
      <c r="HV21">
        <v>4.9635</v>
      </c>
      <c r="HW21">
        <v>3.2746</v>
      </c>
      <c r="HX21">
        <v>9999</v>
      </c>
      <c r="HY21">
        <v>9999</v>
      </c>
      <c r="HZ21">
        <v>9999</v>
      </c>
      <c r="IA21">
        <v>40.4</v>
      </c>
      <c r="IB21">
        <v>1.86401</v>
      </c>
      <c r="IC21">
        <v>1.86017</v>
      </c>
      <c r="ID21">
        <v>1.85842</v>
      </c>
      <c r="IE21">
        <v>1.85976</v>
      </c>
      <c r="IF21">
        <v>1.85989</v>
      </c>
      <c r="IG21">
        <v>1.8584</v>
      </c>
      <c r="IH21">
        <v>1.85745</v>
      </c>
      <c r="II21">
        <v>1.85242</v>
      </c>
      <c r="IJ21">
        <v>0</v>
      </c>
      <c r="IK21">
        <v>0</v>
      </c>
      <c r="IL21">
        <v>0</v>
      </c>
      <c r="IM21">
        <v>0</v>
      </c>
      <c r="IN21" t="s">
        <v>441</v>
      </c>
      <c r="IO21" t="s">
        <v>442</v>
      </c>
      <c r="IP21" t="s">
        <v>443</v>
      </c>
      <c r="IQ21" t="s">
        <v>443</v>
      </c>
      <c r="IR21" t="s">
        <v>443</v>
      </c>
      <c r="IS21" t="s">
        <v>443</v>
      </c>
      <c r="IT21">
        <v>0</v>
      </c>
      <c r="IU21">
        <v>100</v>
      </c>
      <c r="IV21">
        <v>100</v>
      </c>
      <c r="IW21">
        <v>-1.109</v>
      </c>
      <c r="IX21">
        <v>0.282</v>
      </c>
      <c r="IY21">
        <v>-0.9039269621244732</v>
      </c>
      <c r="IZ21">
        <v>-0.001239420960351069</v>
      </c>
      <c r="JA21">
        <v>2.054680153414315E-06</v>
      </c>
      <c r="JB21">
        <v>-6.090169633737798E-10</v>
      </c>
      <c r="JC21">
        <v>0.01286883109493677</v>
      </c>
      <c r="JD21">
        <v>0.003674261220633967</v>
      </c>
      <c r="JE21">
        <v>0.0003746991724086452</v>
      </c>
      <c r="JF21">
        <v>1.563836292469968E-06</v>
      </c>
      <c r="JG21">
        <v>1</v>
      </c>
      <c r="JH21">
        <v>2003</v>
      </c>
      <c r="JI21">
        <v>1</v>
      </c>
      <c r="JJ21">
        <v>24</v>
      </c>
      <c r="JK21">
        <v>202863</v>
      </c>
      <c r="JL21">
        <v>202863.2</v>
      </c>
      <c r="JM21">
        <v>1.06934</v>
      </c>
      <c r="JN21">
        <v>2.62329</v>
      </c>
      <c r="JO21">
        <v>1.49658</v>
      </c>
      <c r="JP21">
        <v>2.34375</v>
      </c>
      <c r="JQ21">
        <v>1.54907</v>
      </c>
      <c r="JR21">
        <v>2.40479</v>
      </c>
      <c r="JS21">
        <v>36.2459</v>
      </c>
      <c r="JT21">
        <v>24.1751</v>
      </c>
      <c r="JU21">
        <v>18</v>
      </c>
      <c r="JV21">
        <v>482.15</v>
      </c>
      <c r="JW21">
        <v>497.347</v>
      </c>
      <c r="JX21">
        <v>27.4607</v>
      </c>
      <c r="JY21">
        <v>29.8198</v>
      </c>
      <c r="JZ21">
        <v>29.9998</v>
      </c>
      <c r="KA21">
        <v>30.0643</v>
      </c>
      <c r="KB21">
        <v>30.0628</v>
      </c>
      <c r="KC21">
        <v>21.3755</v>
      </c>
      <c r="KD21">
        <v>20.5168</v>
      </c>
      <c r="KE21">
        <v>100</v>
      </c>
      <c r="KF21">
        <v>27.4581</v>
      </c>
      <c r="KG21">
        <v>379.909</v>
      </c>
      <c r="KH21">
        <v>20.478</v>
      </c>
      <c r="KI21">
        <v>101.826</v>
      </c>
      <c r="KJ21">
        <v>91.37130000000001</v>
      </c>
    </row>
    <row r="22" spans="1:296">
      <c r="A22">
        <v>4</v>
      </c>
      <c r="B22">
        <v>1759161388.1</v>
      </c>
      <c r="C22">
        <v>15</v>
      </c>
      <c r="D22" t="s">
        <v>449</v>
      </c>
      <c r="E22" t="s">
        <v>450</v>
      </c>
      <c r="F22">
        <v>5</v>
      </c>
      <c r="G22" t="s">
        <v>436</v>
      </c>
      <c r="H22">
        <v>1759161380.6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407.3395226589935</v>
      </c>
      <c r="AJ22">
        <v>408.0608484848482</v>
      </c>
      <c r="AK22">
        <v>-1.908600679678737</v>
      </c>
      <c r="AL22">
        <v>65.02790065039247</v>
      </c>
      <c r="AM22">
        <f>(AO22 - AN22 + DX22*1E3/(8.314*(DZ22+273.15)) * AQ22/DW22 * AP22) * DW22/(100*DK22) * 1000/(1000 - AO22)</f>
        <v>0</v>
      </c>
      <c r="AN22">
        <v>20.52182943399974</v>
      </c>
      <c r="AO22">
        <v>21.84286181818182</v>
      </c>
      <c r="AP22">
        <v>-7.438673336906413E-06</v>
      </c>
      <c r="AQ22">
        <v>105.0017702959576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437</v>
      </c>
      <c r="AX22" t="s">
        <v>437</v>
      </c>
      <c r="AY22">
        <v>0</v>
      </c>
      <c r="AZ22">
        <v>0</v>
      </c>
      <c r="BA22">
        <f>1-AY22/AZ22</f>
        <v>0</v>
      </c>
      <c r="BB22">
        <v>0</v>
      </c>
      <c r="BC22" t="s">
        <v>437</v>
      </c>
      <c r="BD22" t="s">
        <v>437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437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2.44</v>
      </c>
      <c r="DL22">
        <v>0.5</v>
      </c>
      <c r="DM22" t="s">
        <v>438</v>
      </c>
      <c r="DN22">
        <v>2</v>
      </c>
      <c r="DO22" t="b">
        <v>1</v>
      </c>
      <c r="DP22">
        <v>1759161380.6</v>
      </c>
      <c r="DQ22">
        <v>408.0006666666667</v>
      </c>
      <c r="DR22">
        <v>409.3114814814815</v>
      </c>
      <c r="DS22">
        <v>21.84460370370371</v>
      </c>
      <c r="DT22">
        <v>20.52123703703704</v>
      </c>
      <c r="DU22">
        <v>409.1093333333333</v>
      </c>
      <c r="DV22">
        <v>21.56262222222222</v>
      </c>
      <c r="DW22">
        <v>500.0008518518518</v>
      </c>
      <c r="DX22">
        <v>90.87905925925926</v>
      </c>
      <c r="DY22">
        <v>0.06380106296296296</v>
      </c>
      <c r="DZ22">
        <v>28.84931111111111</v>
      </c>
      <c r="EA22">
        <v>30.00022592592593</v>
      </c>
      <c r="EB22">
        <v>999.9000000000001</v>
      </c>
      <c r="EC22">
        <v>0</v>
      </c>
      <c r="ED22">
        <v>0</v>
      </c>
      <c r="EE22">
        <v>10000.32333333334</v>
      </c>
      <c r="EF22">
        <v>0</v>
      </c>
      <c r="EG22">
        <v>8.276454444444445</v>
      </c>
      <c r="EH22">
        <v>-1.310789333333333</v>
      </c>
      <c r="EI22">
        <v>417.1123333333333</v>
      </c>
      <c r="EJ22">
        <v>417.887</v>
      </c>
      <c r="EK22">
        <v>1.323364814814815</v>
      </c>
      <c r="EL22">
        <v>409.3114814814815</v>
      </c>
      <c r="EM22">
        <v>20.52123703703704</v>
      </c>
      <c r="EN22">
        <v>1.985217407407408</v>
      </c>
      <c r="EO22">
        <v>1.864951111111111</v>
      </c>
      <c r="EP22">
        <v>17.32692222222222</v>
      </c>
      <c r="EQ22">
        <v>16.34208148148148</v>
      </c>
      <c r="ER22">
        <v>1999.992592592593</v>
      </c>
      <c r="ES22">
        <v>0.9799951481481478</v>
      </c>
      <c r="ET22">
        <v>0.02000508888888888</v>
      </c>
      <c r="EU22">
        <v>0</v>
      </c>
      <c r="EV22">
        <v>289.8432962962962</v>
      </c>
      <c r="EW22">
        <v>5.00078</v>
      </c>
      <c r="EX22">
        <v>5801.212592592591</v>
      </c>
      <c r="EY22">
        <v>16379.55555555555</v>
      </c>
      <c r="EZ22">
        <v>40.21962962962963</v>
      </c>
      <c r="FA22">
        <v>40.944</v>
      </c>
      <c r="FB22">
        <v>40.11544444444444</v>
      </c>
      <c r="FC22">
        <v>40.75207407407407</v>
      </c>
      <c r="FD22">
        <v>40.94411111111111</v>
      </c>
      <c r="FE22">
        <v>1955.08037037037</v>
      </c>
      <c r="FF22">
        <v>39.91185185185186</v>
      </c>
      <c r="FG22">
        <v>0</v>
      </c>
      <c r="FH22">
        <v>1759161380</v>
      </c>
      <c r="FI22">
        <v>0</v>
      </c>
      <c r="FJ22">
        <v>289.8683076923077</v>
      </c>
      <c r="FK22">
        <v>-0.6416410210821352</v>
      </c>
      <c r="FL22">
        <v>-3.185982890291716</v>
      </c>
      <c r="FM22">
        <v>5801.250384615384</v>
      </c>
      <c r="FN22">
        <v>15</v>
      </c>
      <c r="FO22">
        <v>0</v>
      </c>
      <c r="FP22" t="s">
        <v>439</v>
      </c>
      <c r="FQ22">
        <v>1746989605.5</v>
      </c>
      <c r="FR22">
        <v>1746989593.5</v>
      </c>
      <c r="FS22">
        <v>0</v>
      </c>
      <c r="FT22">
        <v>-0.274</v>
      </c>
      <c r="FU22">
        <v>-0.002</v>
      </c>
      <c r="FV22">
        <v>2.549</v>
      </c>
      <c r="FW22">
        <v>0.129</v>
      </c>
      <c r="FX22">
        <v>420</v>
      </c>
      <c r="FY22">
        <v>17</v>
      </c>
      <c r="FZ22">
        <v>0.02</v>
      </c>
      <c r="GA22">
        <v>0.04</v>
      </c>
      <c r="GB22">
        <v>-3.81305355</v>
      </c>
      <c r="GC22">
        <v>55.91073406378987</v>
      </c>
      <c r="GD22">
        <v>5.814892762614007</v>
      </c>
      <c r="GE22">
        <v>0</v>
      </c>
      <c r="GF22">
        <v>289.8838235294118</v>
      </c>
      <c r="GG22">
        <v>-0.4383804419840343</v>
      </c>
      <c r="GH22">
        <v>0.217972268957782</v>
      </c>
      <c r="GI22">
        <v>1</v>
      </c>
      <c r="GJ22">
        <v>1.324754</v>
      </c>
      <c r="GK22">
        <v>-0.02377193245778717</v>
      </c>
      <c r="GL22">
        <v>0.002436888179625814</v>
      </c>
      <c r="GM22">
        <v>1</v>
      </c>
      <c r="GN22">
        <v>2</v>
      </c>
      <c r="GO22">
        <v>3</v>
      </c>
      <c r="GP22" t="s">
        <v>446</v>
      </c>
      <c r="GQ22">
        <v>3.10234</v>
      </c>
      <c r="GR22">
        <v>2.72207</v>
      </c>
      <c r="GS22">
        <v>0.0847851</v>
      </c>
      <c r="GT22">
        <v>0.0832025</v>
      </c>
      <c r="GU22">
        <v>0.101082</v>
      </c>
      <c r="GV22">
        <v>0.0980745</v>
      </c>
      <c r="GW22">
        <v>23891.8</v>
      </c>
      <c r="GX22">
        <v>21748.4</v>
      </c>
      <c r="GY22">
        <v>26671.8</v>
      </c>
      <c r="GZ22">
        <v>23947.6</v>
      </c>
      <c r="HA22">
        <v>38362.7</v>
      </c>
      <c r="HB22">
        <v>31930.8</v>
      </c>
      <c r="HC22">
        <v>46570.8</v>
      </c>
      <c r="HD22">
        <v>37888.2</v>
      </c>
      <c r="HE22">
        <v>1.85685</v>
      </c>
      <c r="HF22">
        <v>1.85715</v>
      </c>
      <c r="HG22">
        <v>0.119135</v>
      </c>
      <c r="HH22">
        <v>0</v>
      </c>
      <c r="HI22">
        <v>28.0525</v>
      </c>
      <c r="HJ22">
        <v>999.9</v>
      </c>
      <c r="HK22">
        <v>50</v>
      </c>
      <c r="HL22">
        <v>31.1</v>
      </c>
      <c r="HM22">
        <v>24.9627</v>
      </c>
      <c r="HN22">
        <v>61.1638</v>
      </c>
      <c r="HO22">
        <v>21.879</v>
      </c>
      <c r="HP22">
        <v>1</v>
      </c>
      <c r="HQ22">
        <v>0.201921</v>
      </c>
      <c r="HR22">
        <v>0.309415</v>
      </c>
      <c r="HS22">
        <v>20.2793</v>
      </c>
      <c r="HT22">
        <v>5.21265</v>
      </c>
      <c r="HU22">
        <v>11.98</v>
      </c>
      <c r="HV22">
        <v>4.9635</v>
      </c>
      <c r="HW22">
        <v>3.27455</v>
      </c>
      <c r="HX22">
        <v>9999</v>
      </c>
      <c r="HY22">
        <v>9999</v>
      </c>
      <c r="HZ22">
        <v>9999</v>
      </c>
      <c r="IA22">
        <v>40.4</v>
      </c>
      <c r="IB22">
        <v>1.86401</v>
      </c>
      <c r="IC22">
        <v>1.86017</v>
      </c>
      <c r="ID22">
        <v>1.85843</v>
      </c>
      <c r="IE22">
        <v>1.85979</v>
      </c>
      <c r="IF22">
        <v>1.85989</v>
      </c>
      <c r="IG22">
        <v>1.85842</v>
      </c>
      <c r="IH22">
        <v>1.85745</v>
      </c>
      <c r="II22">
        <v>1.85242</v>
      </c>
      <c r="IJ22">
        <v>0</v>
      </c>
      <c r="IK22">
        <v>0</v>
      </c>
      <c r="IL22">
        <v>0</v>
      </c>
      <c r="IM22">
        <v>0</v>
      </c>
      <c r="IN22" t="s">
        <v>441</v>
      </c>
      <c r="IO22" t="s">
        <v>442</v>
      </c>
      <c r="IP22" t="s">
        <v>443</v>
      </c>
      <c r="IQ22" t="s">
        <v>443</v>
      </c>
      <c r="IR22" t="s">
        <v>443</v>
      </c>
      <c r="IS22" t="s">
        <v>443</v>
      </c>
      <c r="IT22">
        <v>0</v>
      </c>
      <c r="IU22">
        <v>100</v>
      </c>
      <c r="IV22">
        <v>100</v>
      </c>
      <c r="IW22">
        <v>-1.11</v>
      </c>
      <c r="IX22">
        <v>0.2819</v>
      </c>
      <c r="IY22">
        <v>-0.9039269621244732</v>
      </c>
      <c r="IZ22">
        <v>-0.001239420960351069</v>
      </c>
      <c r="JA22">
        <v>2.054680153414315E-06</v>
      </c>
      <c r="JB22">
        <v>-6.090169633737798E-10</v>
      </c>
      <c r="JC22">
        <v>0.01286883109493677</v>
      </c>
      <c r="JD22">
        <v>0.003674261220633967</v>
      </c>
      <c r="JE22">
        <v>0.0003746991724086452</v>
      </c>
      <c r="JF22">
        <v>1.563836292469968E-06</v>
      </c>
      <c r="JG22">
        <v>1</v>
      </c>
      <c r="JH22">
        <v>2003</v>
      </c>
      <c r="JI22">
        <v>1</v>
      </c>
      <c r="JJ22">
        <v>24</v>
      </c>
      <c r="JK22">
        <v>202863</v>
      </c>
      <c r="JL22">
        <v>202863.2</v>
      </c>
      <c r="JM22">
        <v>1.03149</v>
      </c>
      <c r="JN22">
        <v>2.62573</v>
      </c>
      <c r="JO22">
        <v>1.49658</v>
      </c>
      <c r="JP22">
        <v>2.34375</v>
      </c>
      <c r="JQ22">
        <v>1.54907</v>
      </c>
      <c r="JR22">
        <v>2.42432</v>
      </c>
      <c r="JS22">
        <v>36.2459</v>
      </c>
      <c r="JT22">
        <v>24.1751</v>
      </c>
      <c r="JU22">
        <v>18</v>
      </c>
      <c r="JV22">
        <v>482.193</v>
      </c>
      <c r="JW22">
        <v>497.096</v>
      </c>
      <c r="JX22">
        <v>27.4594</v>
      </c>
      <c r="JY22">
        <v>29.8172</v>
      </c>
      <c r="JZ22">
        <v>30</v>
      </c>
      <c r="KA22">
        <v>30.0622</v>
      </c>
      <c r="KB22">
        <v>30.0607</v>
      </c>
      <c r="KC22">
        <v>20.6823</v>
      </c>
      <c r="KD22">
        <v>20.5168</v>
      </c>
      <c r="KE22">
        <v>100</v>
      </c>
      <c r="KF22">
        <v>27.4591</v>
      </c>
      <c r="KG22">
        <v>366.543</v>
      </c>
      <c r="KH22">
        <v>20.478</v>
      </c>
      <c r="KI22">
        <v>101.827</v>
      </c>
      <c r="KJ22">
        <v>91.3716</v>
      </c>
    </row>
    <row r="23" spans="1:296">
      <c r="A23">
        <v>5</v>
      </c>
      <c r="B23">
        <v>1759161393.1</v>
      </c>
      <c r="C23">
        <v>20</v>
      </c>
      <c r="D23" t="s">
        <v>451</v>
      </c>
      <c r="E23" t="s">
        <v>452</v>
      </c>
      <c r="F23">
        <v>5</v>
      </c>
      <c r="G23" t="s">
        <v>436</v>
      </c>
      <c r="H23">
        <v>1759161385.314285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391.1215048247236</v>
      </c>
      <c r="AJ23">
        <v>395.288309090909</v>
      </c>
      <c r="AK23">
        <v>-2.630586274715512</v>
      </c>
      <c r="AL23">
        <v>65.02790065039247</v>
      </c>
      <c r="AM23">
        <f>(AO23 - AN23 + DX23*1E3/(8.314*(DZ23+273.15)) * AQ23/DW23 * AP23) * DW23/(100*DK23) * 1000/(1000 - AO23)</f>
        <v>0</v>
      </c>
      <c r="AN23">
        <v>20.52272616052651</v>
      </c>
      <c r="AO23">
        <v>21.84416909090909</v>
      </c>
      <c r="AP23">
        <v>8.9574404853065E-06</v>
      </c>
      <c r="AQ23">
        <v>105.0017702959576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437</v>
      </c>
      <c r="AX23" t="s">
        <v>437</v>
      </c>
      <c r="AY23">
        <v>0</v>
      </c>
      <c r="AZ23">
        <v>0</v>
      </c>
      <c r="BA23">
        <f>1-AY23/AZ23</f>
        <v>0</v>
      </c>
      <c r="BB23">
        <v>0</v>
      </c>
      <c r="BC23" t="s">
        <v>437</v>
      </c>
      <c r="BD23" t="s">
        <v>437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437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2.44</v>
      </c>
      <c r="DL23">
        <v>0.5</v>
      </c>
      <c r="DM23" t="s">
        <v>438</v>
      </c>
      <c r="DN23">
        <v>2</v>
      </c>
      <c r="DO23" t="b">
        <v>1</v>
      </c>
      <c r="DP23">
        <v>1759161385.314285</v>
      </c>
      <c r="DQ23">
        <v>401.9046071428572</v>
      </c>
      <c r="DR23">
        <v>397.3076428571428</v>
      </c>
      <c r="DS23">
        <v>21.84425000000001</v>
      </c>
      <c r="DT23">
        <v>20.52235714285714</v>
      </c>
      <c r="DU23">
        <v>403.0140714285714</v>
      </c>
      <c r="DV23">
        <v>21.56227857142857</v>
      </c>
      <c r="DW23">
        <v>499.95725</v>
      </c>
      <c r="DX23">
        <v>90.8794</v>
      </c>
      <c r="DY23">
        <v>0.06385256071428572</v>
      </c>
      <c r="DZ23">
        <v>28.84890714285714</v>
      </c>
      <c r="EA23">
        <v>29.99848928571428</v>
      </c>
      <c r="EB23">
        <v>999.9000000000002</v>
      </c>
      <c r="EC23">
        <v>0</v>
      </c>
      <c r="ED23">
        <v>0</v>
      </c>
      <c r="EE23">
        <v>10004.97714285714</v>
      </c>
      <c r="EF23">
        <v>0</v>
      </c>
      <c r="EG23">
        <v>8.330459642857145</v>
      </c>
      <c r="EH23">
        <v>4.596945642857143</v>
      </c>
      <c r="EI23">
        <v>410.8800714285714</v>
      </c>
      <c r="EJ23">
        <v>405.6321785714286</v>
      </c>
      <c r="EK23">
        <v>1.321898928571428</v>
      </c>
      <c r="EL23">
        <v>397.3076428571428</v>
      </c>
      <c r="EM23">
        <v>20.52235714285714</v>
      </c>
      <c r="EN23">
        <v>1.985192857142857</v>
      </c>
      <c r="EO23">
        <v>1.86506</v>
      </c>
      <c r="EP23">
        <v>17.32673214285715</v>
      </c>
      <c r="EQ23">
        <v>16.343</v>
      </c>
      <c r="ER23">
        <v>2000.015</v>
      </c>
      <c r="ES23">
        <v>0.9799917857142857</v>
      </c>
      <c r="ET23">
        <v>0.02000859285714286</v>
      </c>
      <c r="EU23">
        <v>0</v>
      </c>
      <c r="EV23">
        <v>289.80675</v>
      </c>
      <c r="EW23">
        <v>5.00078</v>
      </c>
      <c r="EX23">
        <v>5800.966785714285</v>
      </c>
      <c r="EY23">
        <v>16379.72142857143</v>
      </c>
      <c r="EZ23">
        <v>40.22521428571429</v>
      </c>
      <c r="FA23">
        <v>40.94824999999999</v>
      </c>
      <c r="FB23">
        <v>40.13146428571428</v>
      </c>
      <c r="FC23">
        <v>40.76092857142856</v>
      </c>
      <c r="FD23">
        <v>40.89035714285713</v>
      </c>
      <c r="FE23">
        <v>1955.096071428572</v>
      </c>
      <c r="FF23">
        <v>39.91857142857144</v>
      </c>
      <c r="FG23">
        <v>0</v>
      </c>
      <c r="FH23">
        <v>1759161385.4</v>
      </c>
      <c r="FI23">
        <v>0</v>
      </c>
      <c r="FJ23">
        <v>289.8232399999999</v>
      </c>
      <c r="FK23">
        <v>-0.02738461445698043</v>
      </c>
      <c r="FL23">
        <v>-5.263846144523577</v>
      </c>
      <c r="FM23">
        <v>5800.9212</v>
      </c>
      <c r="FN23">
        <v>15</v>
      </c>
      <c r="FO23">
        <v>0</v>
      </c>
      <c r="FP23" t="s">
        <v>439</v>
      </c>
      <c r="FQ23">
        <v>1746989605.5</v>
      </c>
      <c r="FR23">
        <v>1746989593.5</v>
      </c>
      <c r="FS23">
        <v>0</v>
      </c>
      <c r="FT23">
        <v>-0.274</v>
      </c>
      <c r="FU23">
        <v>-0.002</v>
      </c>
      <c r="FV23">
        <v>2.549</v>
      </c>
      <c r="FW23">
        <v>0.129</v>
      </c>
      <c r="FX23">
        <v>420</v>
      </c>
      <c r="FY23">
        <v>17</v>
      </c>
      <c r="FZ23">
        <v>0.02</v>
      </c>
      <c r="GA23">
        <v>0.04</v>
      </c>
      <c r="GB23">
        <v>0.9313644500000002</v>
      </c>
      <c r="GC23">
        <v>75.8176720750469</v>
      </c>
      <c r="GD23">
        <v>7.374313218355967</v>
      </c>
      <c r="GE23">
        <v>0</v>
      </c>
      <c r="GF23">
        <v>289.8484411764706</v>
      </c>
      <c r="GG23">
        <v>-0.830053475824972</v>
      </c>
      <c r="GH23">
        <v>0.2136799683937039</v>
      </c>
      <c r="GI23">
        <v>1</v>
      </c>
      <c r="GJ23">
        <v>1.3227705</v>
      </c>
      <c r="GK23">
        <v>-0.0197101688555394</v>
      </c>
      <c r="GL23">
        <v>0.002107242214364539</v>
      </c>
      <c r="GM23">
        <v>1</v>
      </c>
      <c r="GN23">
        <v>2</v>
      </c>
      <c r="GO23">
        <v>3</v>
      </c>
      <c r="GP23" t="s">
        <v>446</v>
      </c>
      <c r="GQ23">
        <v>3.10216</v>
      </c>
      <c r="GR23">
        <v>2.72219</v>
      </c>
      <c r="GS23">
        <v>0.0826972</v>
      </c>
      <c r="GT23">
        <v>0.08052090000000001</v>
      </c>
      <c r="GU23">
        <v>0.10109</v>
      </c>
      <c r="GV23">
        <v>0.09807299999999999</v>
      </c>
      <c r="GW23">
        <v>23946.3</v>
      </c>
      <c r="GX23">
        <v>21812.1</v>
      </c>
      <c r="GY23">
        <v>26671.9</v>
      </c>
      <c r="GZ23">
        <v>23947.6</v>
      </c>
      <c r="HA23">
        <v>38362.3</v>
      </c>
      <c r="HB23">
        <v>31930.7</v>
      </c>
      <c r="HC23">
        <v>46571.1</v>
      </c>
      <c r="HD23">
        <v>37888.2</v>
      </c>
      <c r="HE23">
        <v>1.85655</v>
      </c>
      <c r="HF23">
        <v>1.85745</v>
      </c>
      <c r="HG23">
        <v>0.119418</v>
      </c>
      <c r="HH23">
        <v>0</v>
      </c>
      <c r="HI23">
        <v>28.0502</v>
      </c>
      <c r="HJ23">
        <v>999.9</v>
      </c>
      <c r="HK23">
        <v>50</v>
      </c>
      <c r="HL23">
        <v>31.1</v>
      </c>
      <c r="HM23">
        <v>24.9631</v>
      </c>
      <c r="HN23">
        <v>61.3838</v>
      </c>
      <c r="HO23">
        <v>21.9271</v>
      </c>
      <c r="HP23">
        <v>1</v>
      </c>
      <c r="HQ23">
        <v>0.201822</v>
      </c>
      <c r="HR23">
        <v>0.302718</v>
      </c>
      <c r="HS23">
        <v>20.2793</v>
      </c>
      <c r="HT23">
        <v>5.211</v>
      </c>
      <c r="HU23">
        <v>11.98</v>
      </c>
      <c r="HV23">
        <v>4.96335</v>
      </c>
      <c r="HW23">
        <v>3.2745</v>
      </c>
      <c r="HX23">
        <v>9999</v>
      </c>
      <c r="HY23">
        <v>9999</v>
      </c>
      <c r="HZ23">
        <v>9999</v>
      </c>
      <c r="IA23">
        <v>40.4</v>
      </c>
      <c r="IB23">
        <v>1.86401</v>
      </c>
      <c r="IC23">
        <v>1.86018</v>
      </c>
      <c r="ID23">
        <v>1.85844</v>
      </c>
      <c r="IE23">
        <v>1.8598</v>
      </c>
      <c r="IF23">
        <v>1.8599</v>
      </c>
      <c r="IG23">
        <v>1.85844</v>
      </c>
      <c r="IH23">
        <v>1.85745</v>
      </c>
      <c r="II23">
        <v>1.85242</v>
      </c>
      <c r="IJ23">
        <v>0</v>
      </c>
      <c r="IK23">
        <v>0</v>
      </c>
      <c r="IL23">
        <v>0</v>
      </c>
      <c r="IM23">
        <v>0</v>
      </c>
      <c r="IN23" t="s">
        <v>441</v>
      </c>
      <c r="IO23" t="s">
        <v>442</v>
      </c>
      <c r="IP23" t="s">
        <v>443</v>
      </c>
      <c r="IQ23" t="s">
        <v>443</v>
      </c>
      <c r="IR23" t="s">
        <v>443</v>
      </c>
      <c r="IS23" t="s">
        <v>443</v>
      </c>
      <c r="IT23">
        <v>0</v>
      </c>
      <c r="IU23">
        <v>100</v>
      </c>
      <c r="IV23">
        <v>100</v>
      </c>
      <c r="IW23">
        <v>-1.111</v>
      </c>
      <c r="IX23">
        <v>0.282</v>
      </c>
      <c r="IY23">
        <v>-0.9039269621244732</v>
      </c>
      <c r="IZ23">
        <v>-0.001239420960351069</v>
      </c>
      <c r="JA23">
        <v>2.054680153414315E-06</v>
      </c>
      <c r="JB23">
        <v>-6.090169633737798E-10</v>
      </c>
      <c r="JC23">
        <v>0.01286883109493677</v>
      </c>
      <c r="JD23">
        <v>0.003674261220633967</v>
      </c>
      <c r="JE23">
        <v>0.0003746991724086452</v>
      </c>
      <c r="JF23">
        <v>1.563836292469968E-06</v>
      </c>
      <c r="JG23">
        <v>1</v>
      </c>
      <c r="JH23">
        <v>2003</v>
      </c>
      <c r="JI23">
        <v>1</v>
      </c>
      <c r="JJ23">
        <v>24</v>
      </c>
      <c r="JK23">
        <v>202863.1</v>
      </c>
      <c r="JL23">
        <v>202863.3</v>
      </c>
      <c r="JM23">
        <v>0.996094</v>
      </c>
      <c r="JN23">
        <v>2.61719</v>
      </c>
      <c r="JO23">
        <v>1.49658</v>
      </c>
      <c r="JP23">
        <v>2.34375</v>
      </c>
      <c r="JQ23">
        <v>1.54907</v>
      </c>
      <c r="JR23">
        <v>2.45361</v>
      </c>
      <c r="JS23">
        <v>36.2459</v>
      </c>
      <c r="JT23">
        <v>24.1751</v>
      </c>
      <c r="JU23">
        <v>18</v>
      </c>
      <c r="JV23">
        <v>482</v>
      </c>
      <c r="JW23">
        <v>497.276</v>
      </c>
      <c r="JX23">
        <v>27.4601</v>
      </c>
      <c r="JY23">
        <v>29.8154</v>
      </c>
      <c r="JZ23">
        <v>29.9999</v>
      </c>
      <c r="KA23">
        <v>30.06</v>
      </c>
      <c r="KB23">
        <v>30.0584</v>
      </c>
      <c r="KC23">
        <v>19.9082</v>
      </c>
      <c r="KD23">
        <v>20.5168</v>
      </c>
      <c r="KE23">
        <v>100</v>
      </c>
      <c r="KF23">
        <v>27.4611</v>
      </c>
      <c r="KG23">
        <v>346.478</v>
      </c>
      <c r="KH23">
        <v>20.478</v>
      </c>
      <c r="KI23">
        <v>101.827</v>
      </c>
      <c r="KJ23">
        <v>91.37179999999999</v>
      </c>
    </row>
    <row r="24" spans="1:296">
      <c r="A24">
        <v>6</v>
      </c>
      <c r="B24">
        <v>1759161398.1</v>
      </c>
      <c r="C24">
        <v>25</v>
      </c>
      <c r="D24" t="s">
        <v>453</v>
      </c>
      <c r="E24" t="s">
        <v>454</v>
      </c>
      <c r="F24">
        <v>5</v>
      </c>
      <c r="G24" t="s">
        <v>436</v>
      </c>
      <c r="H24">
        <v>1759161390.6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374.4749561264687</v>
      </c>
      <c r="AJ24">
        <v>380.4380787878788</v>
      </c>
      <c r="AK24">
        <v>-3.002326528920565</v>
      </c>
      <c r="AL24">
        <v>65.02790065039247</v>
      </c>
      <c r="AM24">
        <f>(AO24 - AN24 + DX24*1E3/(8.314*(DZ24+273.15)) * AQ24/DW24 * AP24) * DW24/(100*DK24) * 1000/(1000 - AO24)</f>
        <v>0</v>
      </c>
      <c r="AN24">
        <v>20.52157787889154</v>
      </c>
      <c r="AO24">
        <v>21.84098727272726</v>
      </c>
      <c r="AP24">
        <v>-1.670508798422259E-05</v>
      </c>
      <c r="AQ24">
        <v>105.0017702959576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437</v>
      </c>
      <c r="AX24" t="s">
        <v>437</v>
      </c>
      <c r="AY24">
        <v>0</v>
      </c>
      <c r="AZ24">
        <v>0</v>
      </c>
      <c r="BA24">
        <f>1-AY24/AZ24</f>
        <v>0</v>
      </c>
      <c r="BB24">
        <v>0</v>
      </c>
      <c r="BC24" t="s">
        <v>437</v>
      </c>
      <c r="BD24" t="s">
        <v>437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437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2.44</v>
      </c>
      <c r="DL24">
        <v>0.5</v>
      </c>
      <c r="DM24" t="s">
        <v>438</v>
      </c>
      <c r="DN24">
        <v>2</v>
      </c>
      <c r="DO24" t="b">
        <v>1</v>
      </c>
      <c r="DP24">
        <v>1759161390.6</v>
      </c>
      <c r="DQ24">
        <v>391.0091481481481</v>
      </c>
      <c r="DR24">
        <v>381.0116666666666</v>
      </c>
      <c r="DS24">
        <v>21.84333333333333</v>
      </c>
      <c r="DT24">
        <v>20.52228888888889</v>
      </c>
      <c r="DU24">
        <v>392.1197407407407</v>
      </c>
      <c r="DV24">
        <v>21.56137777777778</v>
      </c>
      <c r="DW24">
        <v>499.9041851851852</v>
      </c>
      <c r="DX24">
        <v>90.87960000000001</v>
      </c>
      <c r="DY24">
        <v>0.06402812962962963</v>
      </c>
      <c r="DZ24">
        <v>28.85054814814814</v>
      </c>
      <c r="EA24">
        <v>29.99517407407408</v>
      </c>
      <c r="EB24">
        <v>999.9000000000001</v>
      </c>
      <c r="EC24">
        <v>0</v>
      </c>
      <c r="ED24">
        <v>0</v>
      </c>
      <c r="EE24">
        <v>10008.45111111111</v>
      </c>
      <c r="EF24">
        <v>0</v>
      </c>
      <c r="EG24">
        <v>8.36561148148148</v>
      </c>
      <c r="EH24">
        <v>9.997425555555557</v>
      </c>
      <c r="EI24">
        <v>399.7408148148148</v>
      </c>
      <c r="EJ24">
        <v>388.9948148148148</v>
      </c>
      <c r="EK24">
        <v>1.321045925925926</v>
      </c>
      <c r="EL24">
        <v>381.0116666666666</v>
      </c>
      <c r="EM24">
        <v>20.52228888888889</v>
      </c>
      <c r="EN24">
        <v>1.985113333333334</v>
      </c>
      <c r="EO24">
        <v>1.865058148148148</v>
      </c>
      <c r="EP24">
        <v>17.3261</v>
      </c>
      <c r="EQ24">
        <v>16.34298148148148</v>
      </c>
      <c r="ER24">
        <v>2000.006296296296</v>
      </c>
      <c r="ES24">
        <v>0.9799953703703701</v>
      </c>
      <c r="ET24">
        <v>0.02000486666666666</v>
      </c>
      <c r="EU24">
        <v>0</v>
      </c>
      <c r="EV24">
        <v>289.822037037037</v>
      </c>
      <c r="EW24">
        <v>5.00078</v>
      </c>
      <c r="EX24">
        <v>5800.047407407408</v>
      </c>
      <c r="EY24">
        <v>16379.66666666666</v>
      </c>
      <c r="EZ24">
        <v>40.23355555555555</v>
      </c>
      <c r="FA24">
        <v>40.94640740740741</v>
      </c>
      <c r="FB24">
        <v>40.12007407407408</v>
      </c>
      <c r="FC24">
        <v>40.77062962962962</v>
      </c>
      <c r="FD24">
        <v>40.8724074074074</v>
      </c>
      <c r="FE24">
        <v>1955.094074074074</v>
      </c>
      <c r="FF24">
        <v>39.91037037037037</v>
      </c>
      <c r="FG24">
        <v>0</v>
      </c>
      <c r="FH24">
        <v>1759161390.2</v>
      </c>
      <c r="FI24">
        <v>0</v>
      </c>
      <c r="FJ24">
        <v>289.8214</v>
      </c>
      <c r="FK24">
        <v>-0.09415384005254827</v>
      </c>
      <c r="FL24">
        <v>-14.01076922294107</v>
      </c>
      <c r="FM24">
        <v>5799.9496</v>
      </c>
      <c r="FN24">
        <v>15</v>
      </c>
      <c r="FO24">
        <v>0</v>
      </c>
      <c r="FP24" t="s">
        <v>439</v>
      </c>
      <c r="FQ24">
        <v>1746989605.5</v>
      </c>
      <c r="FR24">
        <v>1746989593.5</v>
      </c>
      <c r="FS24">
        <v>0</v>
      </c>
      <c r="FT24">
        <v>-0.274</v>
      </c>
      <c r="FU24">
        <v>-0.002</v>
      </c>
      <c r="FV24">
        <v>2.549</v>
      </c>
      <c r="FW24">
        <v>0.129</v>
      </c>
      <c r="FX24">
        <v>420</v>
      </c>
      <c r="FY24">
        <v>17</v>
      </c>
      <c r="FZ24">
        <v>0.02</v>
      </c>
      <c r="GA24">
        <v>0.04</v>
      </c>
      <c r="GB24">
        <v>6.292391950000001</v>
      </c>
      <c r="GC24">
        <v>63.58618194371483</v>
      </c>
      <c r="GD24">
        <v>6.298150426683103</v>
      </c>
      <c r="GE24">
        <v>0</v>
      </c>
      <c r="GF24">
        <v>289.8253823529412</v>
      </c>
      <c r="GG24">
        <v>-0.07656226136655013</v>
      </c>
      <c r="GH24">
        <v>0.1955640431743483</v>
      </c>
      <c r="GI24">
        <v>1</v>
      </c>
      <c r="GJ24">
        <v>1.321874</v>
      </c>
      <c r="GK24">
        <v>-0.00897636022514452</v>
      </c>
      <c r="GL24">
        <v>0.001493811902483038</v>
      </c>
      <c r="GM24">
        <v>1</v>
      </c>
      <c r="GN24">
        <v>2</v>
      </c>
      <c r="GO24">
        <v>3</v>
      </c>
      <c r="GP24" t="s">
        <v>446</v>
      </c>
      <c r="GQ24">
        <v>3.10234</v>
      </c>
      <c r="GR24">
        <v>2.72241</v>
      </c>
      <c r="GS24">
        <v>0.0802653</v>
      </c>
      <c r="GT24">
        <v>0.077719</v>
      </c>
      <c r="GU24">
        <v>0.101078</v>
      </c>
      <c r="GV24">
        <v>0.0980746</v>
      </c>
      <c r="GW24">
        <v>24009.9</v>
      </c>
      <c r="GX24">
        <v>21878.4</v>
      </c>
      <c r="GY24">
        <v>26672</v>
      </c>
      <c r="GZ24">
        <v>23947.5</v>
      </c>
      <c r="HA24">
        <v>38362.6</v>
      </c>
      <c r="HB24">
        <v>31930.2</v>
      </c>
      <c r="HC24">
        <v>46571.3</v>
      </c>
      <c r="HD24">
        <v>37888.1</v>
      </c>
      <c r="HE24">
        <v>1.85723</v>
      </c>
      <c r="HF24">
        <v>1.85695</v>
      </c>
      <c r="HG24">
        <v>0.119321</v>
      </c>
      <c r="HH24">
        <v>0</v>
      </c>
      <c r="HI24">
        <v>28.0502</v>
      </c>
      <c r="HJ24">
        <v>999.9</v>
      </c>
      <c r="HK24">
        <v>50</v>
      </c>
      <c r="HL24">
        <v>31.1</v>
      </c>
      <c r="HM24">
        <v>24.9622</v>
      </c>
      <c r="HN24">
        <v>60.6138</v>
      </c>
      <c r="HO24">
        <v>21.8229</v>
      </c>
      <c r="HP24">
        <v>1</v>
      </c>
      <c r="HQ24">
        <v>0.201491</v>
      </c>
      <c r="HR24">
        <v>0.29393</v>
      </c>
      <c r="HS24">
        <v>20.2794</v>
      </c>
      <c r="HT24">
        <v>5.2116</v>
      </c>
      <c r="HU24">
        <v>11.98</v>
      </c>
      <c r="HV24">
        <v>4.9633</v>
      </c>
      <c r="HW24">
        <v>3.27445</v>
      </c>
      <c r="HX24">
        <v>9999</v>
      </c>
      <c r="HY24">
        <v>9999</v>
      </c>
      <c r="HZ24">
        <v>9999</v>
      </c>
      <c r="IA24">
        <v>40.4</v>
      </c>
      <c r="IB24">
        <v>1.86401</v>
      </c>
      <c r="IC24">
        <v>1.86016</v>
      </c>
      <c r="ID24">
        <v>1.85842</v>
      </c>
      <c r="IE24">
        <v>1.85975</v>
      </c>
      <c r="IF24">
        <v>1.85989</v>
      </c>
      <c r="IG24">
        <v>1.85839</v>
      </c>
      <c r="IH24">
        <v>1.85745</v>
      </c>
      <c r="II24">
        <v>1.85242</v>
      </c>
      <c r="IJ24">
        <v>0</v>
      </c>
      <c r="IK24">
        <v>0</v>
      </c>
      <c r="IL24">
        <v>0</v>
      </c>
      <c r="IM24">
        <v>0</v>
      </c>
      <c r="IN24" t="s">
        <v>441</v>
      </c>
      <c r="IO24" t="s">
        <v>442</v>
      </c>
      <c r="IP24" t="s">
        <v>443</v>
      </c>
      <c r="IQ24" t="s">
        <v>443</v>
      </c>
      <c r="IR24" t="s">
        <v>443</v>
      </c>
      <c r="IS24" t="s">
        <v>443</v>
      </c>
      <c r="IT24">
        <v>0</v>
      </c>
      <c r="IU24">
        <v>100</v>
      </c>
      <c r="IV24">
        <v>100</v>
      </c>
      <c r="IW24">
        <v>-1.112</v>
      </c>
      <c r="IX24">
        <v>0.2819</v>
      </c>
      <c r="IY24">
        <v>-0.9039269621244732</v>
      </c>
      <c r="IZ24">
        <v>-0.001239420960351069</v>
      </c>
      <c r="JA24">
        <v>2.054680153414315E-06</v>
      </c>
      <c r="JB24">
        <v>-6.090169633737798E-10</v>
      </c>
      <c r="JC24">
        <v>0.01286883109493677</v>
      </c>
      <c r="JD24">
        <v>0.003674261220633967</v>
      </c>
      <c r="JE24">
        <v>0.0003746991724086452</v>
      </c>
      <c r="JF24">
        <v>1.563836292469968E-06</v>
      </c>
      <c r="JG24">
        <v>1</v>
      </c>
      <c r="JH24">
        <v>2003</v>
      </c>
      <c r="JI24">
        <v>1</v>
      </c>
      <c r="JJ24">
        <v>24</v>
      </c>
      <c r="JK24">
        <v>202863.2</v>
      </c>
      <c r="JL24">
        <v>202863.4</v>
      </c>
      <c r="JM24">
        <v>0.957031</v>
      </c>
      <c r="JN24">
        <v>2.62573</v>
      </c>
      <c r="JO24">
        <v>1.49658</v>
      </c>
      <c r="JP24">
        <v>2.34375</v>
      </c>
      <c r="JQ24">
        <v>1.54907</v>
      </c>
      <c r="JR24">
        <v>2.35107</v>
      </c>
      <c r="JS24">
        <v>36.2459</v>
      </c>
      <c r="JT24">
        <v>24.1751</v>
      </c>
      <c r="JU24">
        <v>18</v>
      </c>
      <c r="JV24">
        <v>482.377</v>
      </c>
      <c r="JW24">
        <v>496.925</v>
      </c>
      <c r="JX24">
        <v>27.4619</v>
      </c>
      <c r="JY24">
        <v>29.8126</v>
      </c>
      <c r="JZ24">
        <v>29.9999</v>
      </c>
      <c r="KA24">
        <v>30.0574</v>
      </c>
      <c r="KB24">
        <v>30.0562</v>
      </c>
      <c r="KC24">
        <v>19.1912</v>
      </c>
      <c r="KD24">
        <v>20.5168</v>
      </c>
      <c r="KE24">
        <v>100</v>
      </c>
      <c r="KF24">
        <v>27.4637</v>
      </c>
      <c r="KG24">
        <v>333.12</v>
      </c>
      <c r="KH24">
        <v>20.478</v>
      </c>
      <c r="KI24">
        <v>101.827</v>
      </c>
      <c r="KJ24">
        <v>91.3715</v>
      </c>
    </row>
    <row r="25" spans="1:296">
      <c r="A25">
        <v>7</v>
      </c>
      <c r="B25">
        <v>1759161403.1</v>
      </c>
      <c r="C25">
        <v>30</v>
      </c>
      <c r="D25" t="s">
        <v>455</v>
      </c>
      <c r="E25" t="s">
        <v>456</v>
      </c>
      <c r="F25">
        <v>5</v>
      </c>
      <c r="G25" t="s">
        <v>436</v>
      </c>
      <c r="H25">
        <v>1759161395.314285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357.4946741575969</v>
      </c>
      <c r="AJ25">
        <v>364.5509939393938</v>
      </c>
      <c r="AK25">
        <v>-3.189187844810221</v>
      </c>
      <c r="AL25">
        <v>65.02790065039247</v>
      </c>
      <c r="AM25">
        <f>(AO25 - AN25 + DX25*1E3/(8.314*(DZ25+273.15)) * AQ25/DW25 * AP25) * DW25/(100*DK25) * 1000/(1000 - AO25)</f>
        <v>0</v>
      </c>
      <c r="AN25">
        <v>20.52159472041996</v>
      </c>
      <c r="AO25">
        <v>21.8358993939394</v>
      </c>
      <c r="AP25">
        <v>-1.998085880830013E-05</v>
      </c>
      <c r="AQ25">
        <v>105.0017702959576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437</v>
      </c>
      <c r="AX25" t="s">
        <v>437</v>
      </c>
      <c r="AY25">
        <v>0</v>
      </c>
      <c r="AZ25">
        <v>0</v>
      </c>
      <c r="BA25">
        <f>1-AY25/AZ25</f>
        <v>0</v>
      </c>
      <c r="BB25">
        <v>0</v>
      </c>
      <c r="BC25" t="s">
        <v>437</v>
      </c>
      <c r="BD25" t="s">
        <v>437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437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2.44</v>
      </c>
      <c r="DL25">
        <v>0.5</v>
      </c>
      <c r="DM25" t="s">
        <v>438</v>
      </c>
      <c r="DN25">
        <v>2</v>
      </c>
      <c r="DO25" t="b">
        <v>1</v>
      </c>
      <c r="DP25">
        <v>1759161395.314285</v>
      </c>
      <c r="DQ25">
        <v>378.3744285714285</v>
      </c>
      <c r="DR25">
        <v>365.6416428571429</v>
      </c>
      <c r="DS25">
        <v>21.84155357142857</v>
      </c>
      <c r="DT25">
        <v>20.52195714285714</v>
      </c>
      <c r="DU25">
        <v>379.4859642857144</v>
      </c>
      <c r="DV25">
        <v>21.55963214285714</v>
      </c>
      <c r="DW25">
        <v>499.9985714285716</v>
      </c>
      <c r="DX25">
        <v>90.88039642857143</v>
      </c>
      <c r="DY25">
        <v>0.06402578928571429</v>
      </c>
      <c r="DZ25">
        <v>28.85155357142858</v>
      </c>
      <c r="EA25">
        <v>29.99478571428572</v>
      </c>
      <c r="EB25">
        <v>999.9000000000002</v>
      </c>
      <c r="EC25">
        <v>0</v>
      </c>
      <c r="ED25">
        <v>0</v>
      </c>
      <c r="EE25">
        <v>10008.88678571429</v>
      </c>
      <c r="EF25">
        <v>0</v>
      </c>
      <c r="EG25">
        <v>8.369216785714285</v>
      </c>
      <c r="EH25">
        <v>12.73283285714286</v>
      </c>
      <c r="EI25">
        <v>386.8233214285715</v>
      </c>
      <c r="EJ25">
        <v>373.3025714285714</v>
      </c>
      <c r="EK25">
        <v>1.319588928571429</v>
      </c>
      <c r="EL25">
        <v>365.6416428571429</v>
      </c>
      <c r="EM25">
        <v>20.52195714285714</v>
      </c>
      <c r="EN25">
        <v>1.984967857142857</v>
      </c>
      <c r="EO25">
        <v>1.865044642857143</v>
      </c>
      <c r="EP25">
        <v>17.32494285714286</v>
      </c>
      <c r="EQ25">
        <v>16.34287142857143</v>
      </c>
      <c r="ER25">
        <v>2000.005357142857</v>
      </c>
      <c r="ES25">
        <v>0.979995214285714</v>
      </c>
      <c r="ET25">
        <v>0.02000502857142856</v>
      </c>
      <c r="EU25">
        <v>0</v>
      </c>
      <c r="EV25">
        <v>289.6925714285715</v>
      </c>
      <c r="EW25">
        <v>5.00078</v>
      </c>
      <c r="EX25">
        <v>5798.361785714286</v>
      </c>
      <c r="EY25">
        <v>16379.65357142857</v>
      </c>
      <c r="EZ25">
        <v>40.22739285714285</v>
      </c>
      <c r="FA25">
        <v>40.95499999999999</v>
      </c>
      <c r="FB25">
        <v>40.098</v>
      </c>
      <c r="FC25">
        <v>40.78325</v>
      </c>
      <c r="FD25">
        <v>40.88807142857143</v>
      </c>
      <c r="FE25">
        <v>1955.092857142857</v>
      </c>
      <c r="FF25">
        <v>39.91071428571429</v>
      </c>
      <c r="FG25">
        <v>0</v>
      </c>
      <c r="FH25">
        <v>1759161395</v>
      </c>
      <c r="FI25">
        <v>0</v>
      </c>
      <c r="FJ25">
        <v>289.72608</v>
      </c>
      <c r="FK25">
        <v>-1.011846139805744</v>
      </c>
      <c r="FL25">
        <v>-30.68076917840772</v>
      </c>
      <c r="FM25">
        <v>5798.168800000001</v>
      </c>
      <c r="FN25">
        <v>15</v>
      </c>
      <c r="FO25">
        <v>0</v>
      </c>
      <c r="FP25" t="s">
        <v>439</v>
      </c>
      <c r="FQ25">
        <v>1746989605.5</v>
      </c>
      <c r="FR25">
        <v>1746989593.5</v>
      </c>
      <c r="FS25">
        <v>0</v>
      </c>
      <c r="FT25">
        <v>-0.274</v>
      </c>
      <c r="FU25">
        <v>-0.002</v>
      </c>
      <c r="FV25">
        <v>2.549</v>
      </c>
      <c r="FW25">
        <v>0.129</v>
      </c>
      <c r="FX25">
        <v>420</v>
      </c>
      <c r="FY25">
        <v>17</v>
      </c>
      <c r="FZ25">
        <v>0.02</v>
      </c>
      <c r="GA25">
        <v>0.04</v>
      </c>
      <c r="GB25">
        <v>10.77132926829268</v>
      </c>
      <c r="GC25">
        <v>36.89507560975611</v>
      </c>
      <c r="GD25">
        <v>3.808246491417937</v>
      </c>
      <c r="GE25">
        <v>0</v>
      </c>
      <c r="GF25">
        <v>289.7645882352941</v>
      </c>
      <c r="GG25">
        <v>-0.9899465157219466</v>
      </c>
      <c r="GH25">
        <v>0.2311182683805821</v>
      </c>
      <c r="GI25">
        <v>1</v>
      </c>
      <c r="GJ25">
        <v>1.320254390243903</v>
      </c>
      <c r="GK25">
        <v>-0.01525714285714065</v>
      </c>
      <c r="GL25">
        <v>0.002146854816657902</v>
      </c>
      <c r="GM25">
        <v>1</v>
      </c>
      <c r="GN25">
        <v>2</v>
      </c>
      <c r="GO25">
        <v>3</v>
      </c>
      <c r="GP25" t="s">
        <v>446</v>
      </c>
      <c r="GQ25">
        <v>3.10227</v>
      </c>
      <c r="GR25">
        <v>2.72203</v>
      </c>
      <c r="GS25">
        <v>0.07763150000000001</v>
      </c>
      <c r="GT25">
        <v>0.07486379999999999</v>
      </c>
      <c r="GU25">
        <v>0.101066</v>
      </c>
      <c r="GV25">
        <v>0.0980772</v>
      </c>
      <c r="GW25">
        <v>24078.7</v>
      </c>
      <c r="GX25">
        <v>21946.3</v>
      </c>
      <c r="GY25">
        <v>26672.1</v>
      </c>
      <c r="GZ25">
        <v>23947.7</v>
      </c>
      <c r="HA25">
        <v>38363</v>
      </c>
      <c r="HB25">
        <v>31929.8</v>
      </c>
      <c r="HC25">
        <v>46571.5</v>
      </c>
      <c r="HD25">
        <v>37888.1</v>
      </c>
      <c r="HE25">
        <v>1.85685</v>
      </c>
      <c r="HF25">
        <v>1.85715</v>
      </c>
      <c r="HG25">
        <v>0.119604</v>
      </c>
      <c r="HH25">
        <v>0</v>
      </c>
      <c r="HI25">
        <v>28.0501</v>
      </c>
      <c r="HJ25">
        <v>999.9</v>
      </c>
      <c r="HK25">
        <v>50</v>
      </c>
      <c r="HL25">
        <v>31.1</v>
      </c>
      <c r="HM25">
        <v>24.961</v>
      </c>
      <c r="HN25">
        <v>60.7438</v>
      </c>
      <c r="HO25">
        <v>21.8349</v>
      </c>
      <c r="HP25">
        <v>1</v>
      </c>
      <c r="HQ25">
        <v>0.201232</v>
      </c>
      <c r="HR25">
        <v>0.278211</v>
      </c>
      <c r="HS25">
        <v>20.2795</v>
      </c>
      <c r="HT25">
        <v>5.211</v>
      </c>
      <c r="HU25">
        <v>11.98</v>
      </c>
      <c r="HV25">
        <v>4.9636</v>
      </c>
      <c r="HW25">
        <v>3.2745</v>
      </c>
      <c r="HX25">
        <v>9999</v>
      </c>
      <c r="HY25">
        <v>9999</v>
      </c>
      <c r="HZ25">
        <v>9999</v>
      </c>
      <c r="IA25">
        <v>40.4</v>
      </c>
      <c r="IB25">
        <v>1.86401</v>
      </c>
      <c r="IC25">
        <v>1.86016</v>
      </c>
      <c r="ID25">
        <v>1.8584</v>
      </c>
      <c r="IE25">
        <v>1.85979</v>
      </c>
      <c r="IF25">
        <v>1.85989</v>
      </c>
      <c r="IG25">
        <v>1.8584</v>
      </c>
      <c r="IH25">
        <v>1.85745</v>
      </c>
      <c r="II25">
        <v>1.85242</v>
      </c>
      <c r="IJ25">
        <v>0</v>
      </c>
      <c r="IK25">
        <v>0</v>
      </c>
      <c r="IL25">
        <v>0</v>
      </c>
      <c r="IM25">
        <v>0</v>
      </c>
      <c r="IN25" t="s">
        <v>441</v>
      </c>
      <c r="IO25" t="s">
        <v>442</v>
      </c>
      <c r="IP25" t="s">
        <v>443</v>
      </c>
      <c r="IQ25" t="s">
        <v>443</v>
      </c>
      <c r="IR25" t="s">
        <v>443</v>
      </c>
      <c r="IS25" t="s">
        <v>443</v>
      </c>
      <c r="IT25">
        <v>0</v>
      </c>
      <c r="IU25">
        <v>100</v>
      </c>
      <c r="IV25">
        <v>100</v>
      </c>
      <c r="IW25">
        <v>-1.112</v>
      </c>
      <c r="IX25">
        <v>0.2819</v>
      </c>
      <c r="IY25">
        <v>-0.9039269621244732</v>
      </c>
      <c r="IZ25">
        <v>-0.001239420960351069</v>
      </c>
      <c r="JA25">
        <v>2.054680153414315E-06</v>
      </c>
      <c r="JB25">
        <v>-6.090169633737798E-10</v>
      </c>
      <c r="JC25">
        <v>0.01286883109493677</v>
      </c>
      <c r="JD25">
        <v>0.003674261220633967</v>
      </c>
      <c r="JE25">
        <v>0.0003746991724086452</v>
      </c>
      <c r="JF25">
        <v>1.563836292469968E-06</v>
      </c>
      <c r="JG25">
        <v>1</v>
      </c>
      <c r="JH25">
        <v>2003</v>
      </c>
      <c r="JI25">
        <v>1</v>
      </c>
      <c r="JJ25">
        <v>24</v>
      </c>
      <c r="JK25">
        <v>202863.3</v>
      </c>
      <c r="JL25">
        <v>202863.5</v>
      </c>
      <c r="JM25">
        <v>0.921631</v>
      </c>
      <c r="JN25">
        <v>2.62939</v>
      </c>
      <c r="JO25">
        <v>1.49658</v>
      </c>
      <c r="JP25">
        <v>2.34375</v>
      </c>
      <c r="JQ25">
        <v>1.54907</v>
      </c>
      <c r="JR25">
        <v>2.41577</v>
      </c>
      <c r="JS25">
        <v>36.2459</v>
      </c>
      <c r="JT25">
        <v>24.1751</v>
      </c>
      <c r="JU25">
        <v>18</v>
      </c>
      <c r="JV25">
        <v>482.141</v>
      </c>
      <c r="JW25">
        <v>497.048</v>
      </c>
      <c r="JX25">
        <v>27.4658</v>
      </c>
      <c r="JY25">
        <v>29.8104</v>
      </c>
      <c r="JZ25">
        <v>29.9999</v>
      </c>
      <c r="KA25">
        <v>30.0552</v>
      </c>
      <c r="KB25">
        <v>30.055</v>
      </c>
      <c r="KC25">
        <v>18.4068</v>
      </c>
      <c r="KD25">
        <v>20.5168</v>
      </c>
      <c r="KE25">
        <v>100</v>
      </c>
      <c r="KF25">
        <v>27.4692</v>
      </c>
      <c r="KG25">
        <v>313.087</v>
      </c>
      <c r="KH25">
        <v>20.478</v>
      </c>
      <c r="KI25">
        <v>101.828</v>
      </c>
      <c r="KJ25">
        <v>91.3716</v>
      </c>
    </row>
    <row r="26" spans="1:296">
      <c r="A26">
        <v>8</v>
      </c>
      <c r="B26">
        <v>1759161408.1</v>
      </c>
      <c r="C26">
        <v>35</v>
      </c>
      <c r="D26" t="s">
        <v>457</v>
      </c>
      <c r="E26" t="s">
        <v>458</v>
      </c>
      <c r="F26">
        <v>5</v>
      </c>
      <c r="G26" t="s">
        <v>436</v>
      </c>
      <c r="H26">
        <v>1759161400.6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340.5871670907374</v>
      </c>
      <c r="AJ26">
        <v>348.1807272727273</v>
      </c>
      <c r="AK26">
        <v>-3.282000653230902</v>
      </c>
      <c r="AL26">
        <v>65.02790065039247</v>
      </c>
      <c r="AM26">
        <f>(AO26 - AN26 + DX26*1E3/(8.314*(DZ26+273.15)) * AQ26/DW26 * AP26) * DW26/(100*DK26) * 1000/(1000 - AO26)</f>
        <v>0</v>
      </c>
      <c r="AN26">
        <v>20.52038878381342</v>
      </c>
      <c r="AO26">
        <v>21.83500303030301</v>
      </c>
      <c r="AP26">
        <v>-6.411742803562784E-06</v>
      </c>
      <c r="AQ26">
        <v>105.0017702959576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437</v>
      </c>
      <c r="AX26" t="s">
        <v>437</v>
      </c>
      <c r="AY26">
        <v>0</v>
      </c>
      <c r="AZ26">
        <v>0</v>
      </c>
      <c r="BA26">
        <f>1-AY26/AZ26</f>
        <v>0</v>
      </c>
      <c r="BB26">
        <v>0</v>
      </c>
      <c r="BC26" t="s">
        <v>437</v>
      </c>
      <c r="BD26" t="s">
        <v>437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437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2.44</v>
      </c>
      <c r="DL26">
        <v>0.5</v>
      </c>
      <c r="DM26" t="s">
        <v>438</v>
      </c>
      <c r="DN26">
        <v>2</v>
      </c>
      <c r="DO26" t="b">
        <v>1</v>
      </c>
      <c r="DP26">
        <v>1759161400.6</v>
      </c>
      <c r="DQ26">
        <v>362.6367407407407</v>
      </c>
      <c r="DR26">
        <v>348.1904814814815</v>
      </c>
      <c r="DS26">
        <v>21.83902962962963</v>
      </c>
      <c r="DT26">
        <v>20.52115925925926</v>
      </c>
      <c r="DU26">
        <v>363.7487777777777</v>
      </c>
      <c r="DV26">
        <v>21.55716296296296</v>
      </c>
      <c r="DW26">
        <v>499.9983333333333</v>
      </c>
      <c r="DX26">
        <v>90.88097777777779</v>
      </c>
      <c r="DY26">
        <v>0.06409170370370371</v>
      </c>
      <c r="DZ26">
        <v>28.85212962962963</v>
      </c>
      <c r="EA26">
        <v>29.99577037037037</v>
      </c>
      <c r="EB26">
        <v>999.9000000000001</v>
      </c>
      <c r="EC26">
        <v>0</v>
      </c>
      <c r="ED26">
        <v>0</v>
      </c>
      <c r="EE26">
        <v>9997.524444444445</v>
      </c>
      <c r="EF26">
        <v>0</v>
      </c>
      <c r="EG26">
        <v>8.363138888888889</v>
      </c>
      <c r="EH26">
        <v>14.4463037037037</v>
      </c>
      <c r="EI26">
        <v>370.7332222222223</v>
      </c>
      <c r="EJ26">
        <v>355.4854444444444</v>
      </c>
      <c r="EK26">
        <v>1.317855185185185</v>
      </c>
      <c r="EL26">
        <v>348.1904814814815</v>
      </c>
      <c r="EM26">
        <v>20.52115925925926</v>
      </c>
      <c r="EN26">
        <v>1.984751481481482</v>
      </c>
      <c r="EO26">
        <v>1.864984444444444</v>
      </c>
      <c r="EP26">
        <v>17.32321111111111</v>
      </c>
      <c r="EQ26">
        <v>16.34236296296296</v>
      </c>
      <c r="ER26">
        <v>1999.991481481481</v>
      </c>
      <c r="ES26">
        <v>0.9799969259259258</v>
      </c>
      <c r="ET26">
        <v>0.02000322962962963</v>
      </c>
      <c r="EU26">
        <v>0</v>
      </c>
      <c r="EV26">
        <v>289.5744074074074</v>
      </c>
      <c r="EW26">
        <v>5.00078</v>
      </c>
      <c r="EX26">
        <v>5795.351481481483</v>
      </c>
      <c r="EY26">
        <v>16379.54074074074</v>
      </c>
      <c r="EZ26">
        <v>40.22196296296296</v>
      </c>
      <c r="FA26">
        <v>40.9534074074074</v>
      </c>
      <c r="FB26">
        <v>40.11088888888889</v>
      </c>
      <c r="FC26">
        <v>40.74499999999999</v>
      </c>
      <c r="FD26">
        <v>40.93025925925926</v>
      </c>
      <c r="FE26">
        <v>1955.082592592592</v>
      </c>
      <c r="FF26">
        <v>39.90740740740742</v>
      </c>
      <c r="FG26">
        <v>0</v>
      </c>
      <c r="FH26">
        <v>1759161399.8</v>
      </c>
      <c r="FI26">
        <v>0</v>
      </c>
      <c r="FJ26">
        <v>289.61632</v>
      </c>
      <c r="FK26">
        <v>-2.435307677059087</v>
      </c>
      <c r="FL26">
        <v>-40.53153852697661</v>
      </c>
      <c r="FM26">
        <v>5795.357199999999</v>
      </c>
      <c r="FN26">
        <v>15</v>
      </c>
      <c r="FO26">
        <v>0</v>
      </c>
      <c r="FP26" t="s">
        <v>439</v>
      </c>
      <c r="FQ26">
        <v>1746989605.5</v>
      </c>
      <c r="FR26">
        <v>1746989593.5</v>
      </c>
      <c r="FS26">
        <v>0</v>
      </c>
      <c r="FT26">
        <v>-0.274</v>
      </c>
      <c r="FU26">
        <v>-0.002</v>
      </c>
      <c r="FV26">
        <v>2.549</v>
      </c>
      <c r="FW26">
        <v>0.129</v>
      </c>
      <c r="FX26">
        <v>420</v>
      </c>
      <c r="FY26">
        <v>17</v>
      </c>
      <c r="FZ26">
        <v>0.02</v>
      </c>
      <c r="GA26">
        <v>0.04</v>
      </c>
      <c r="GB26">
        <v>13.30011073170732</v>
      </c>
      <c r="GC26">
        <v>19.99131972125436</v>
      </c>
      <c r="GD26">
        <v>2.069249160344706</v>
      </c>
      <c r="GE26">
        <v>0</v>
      </c>
      <c r="GF26">
        <v>289.6575294117647</v>
      </c>
      <c r="GG26">
        <v>-1.477799841421997</v>
      </c>
      <c r="GH26">
        <v>0.2678258032745422</v>
      </c>
      <c r="GI26">
        <v>0</v>
      </c>
      <c r="GJ26">
        <v>1.318621707317073</v>
      </c>
      <c r="GK26">
        <v>-0.02277114982577988</v>
      </c>
      <c r="GL26">
        <v>0.002743485323309518</v>
      </c>
      <c r="GM26">
        <v>1</v>
      </c>
      <c r="GN26">
        <v>1</v>
      </c>
      <c r="GO26">
        <v>3</v>
      </c>
      <c r="GP26" t="s">
        <v>459</v>
      </c>
      <c r="GQ26">
        <v>3.10205</v>
      </c>
      <c r="GR26">
        <v>2.72226</v>
      </c>
      <c r="GS26">
        <v>0.07486959999999999</v>
      </c>
      <c r="GT26">
        <v>0.071951</v>
      </c>
      <c r="GU26">
        <v>0.101062</v>
      </c>
      <c r="GV26">
        <v>0.09807490000000001</v>
      </c>
      <c r="GW26">
        <v>24150.9</v>
      </c>
      <c r="GX26">
        <v>22015.5</v>
      </c>
      <c r="GY26">
        <v>26672.1</v>
      </c>
      <c r="GZ26">
        <v>23947.8</v>
      </c>
      <c r="HA26">
        <v>38362.8</v>
      </c>
      <c r="HB26">
        <v>31930</v>
      </c>
      <c r="HC26">
        <v>46571.5</v>
      </c>
      <c r="HD26">
        <v>37888.6</v>
      </c>
      <c r="HE26">
        <v>1.8564</v>
      </c>
      <c r="HF26">
        <v>1.85755</v>
      </c>
      <c r="HG26">
        <v>0.119433</v>
      </c>
      <c r="HH26">
        <v>0</v>
      </c>
      <c r="HI26">
        <v>28.0479</v>
      </c>
      <c r="HJ26">
        <v>999.9</v>
      </c>
      <c r="HK26">
        <v>50</v>
      </c>
      <c r="HL26">
        <v>31.1</v>
      </c>
      <c r="HM26">
        <v>24.9658</v>
      </c>
      <c r="HN26">
        <v>61.2038</v>
      </c>
      <c r="HO26">
        <v>21.7147</v>
      </c>
      <c r="HP26">
        <v>1</v>
      </c>
      <c r="HQ26">
        <v>0.201179</v>
      </c>
      <c r="HR26">
        <v>0.287282</v>
      </c>
      <c r="HS26">
        <v>20.2792</v>
      </c>
      <c r="HT26">
        <v>5.21085</v>
      </c>
      <c r="HU26">
        <v>11.98</v>
      </c>
      <c r="HV26">
        <v>4.9634</v>
      </c>
      <c r="HW26">
        <v>3.27448</v>
      </c>
      <c r="HX26">
        <v>9999</v>
      </c>
      <c r="HY26">
        <v>9999</v>
      </c>
      <c r="HZ26">
        <v>9999</v>
      </c>
      <c r="IA26">
        <v>40.4</v>
      </c>
      <c r="IB26">
        <v>1.86401</v>
      </c>
      <c r="IC26">
        <v>1.86016</v>
      </c>
      <c r="ID26">
        <v>1.85839</v>
      </c>
      <c r="IE26">
        <v>1.85978</v>
      </c>
      <c r="IF26">
        <v>1.85989</v>
      </c>
      <c r="IG26">
        <v>1.85838</v>
      </c>
      <c r="IH26">
        <v>1.85745</v>
      </c>
      <c r="II26">
        <v>1.85242</v>
      </c>
      <c r="IJ26">
        <v>0</v>
      </c>
      <c r="IK26">
        <v>0</v>
      </c>
      <c r="IL26">
        <v>0</v>
      </c>
      <c r="IM26">
        <v>0</v>
      </c>
      <c r="IN26" t="s">
        <v>441</v>
      </c>
      <c r="IO26" t="s">
        <v>442</v>
      </c>
      <c r="IP26" t="s">
        <v>443</v>
      </c>
      <c r="IQ26" t="s">
        <v>443</v>
      </c>
      <c r="IR26" t="s">
        <v>443</v>
      </c>
      <c r="IS26" t="s">
        <v>443</v>
      </c>
      <c r="IT26">
        <v>0</v>
      </c>
      <c r="IU26">
        <v>100</v>
      </c>
      <c r="IV26">
        <v>100</v>
      </c>
      <c r="IW26">
        <v>-1.112</v>
      </c>
      <c r="IX26">
        <v>0.2818</v>
      </c>
      <c r="IY26">
        <v>-0.9039269621244732</v>
      </c>
      <c r="IZ26">
        <v>-0.001239420960351069</v>
      </c>
      <c r="JA26">
        <v>2.054680153414315E-06</v>
      </c>
      <c r="JB26">
        <v>-6.090169633737798E-10</v>
      </c>
      <c r="JC26">
        <v>0.01286883109493677</v>
      </c>
      <c r="JD26">
        <v>0.003674261220633967</v>
      </c>
      <c r="JE26">
        <v>0.0003746991724086452</v>
      </c>
      <c r="JF26">
        <v>1.563836292469968E-06</v>
      </c>
      <c r="JG26">
        <v>1</v>
      </c>
      <c r="JH26">
        <v>2003</v>
      </c>
      <c r="JI26">
        <v>1</v>
      </c>
      <c r="JJ26">
        <v>24</v>
      </c>
      <c r="JK26">
        <v>202863.4</v>
      </c>
      <c r="JL26">
        <v>202863.6</v>
      </c>
      <c r="JM26">
        <v>0.881348</v>
      </c>
      <c r="JN26">
        <v>2.62085</v>
      </c>
      <c r="JO26">
        <v>1.49658</v>
      </c>
      <c r="JP26">
        <v>2.34375</v>
      </c>
      <c r="JQ26">
        <v>1.54907</v>
      </c>
      <c r="JR26">
        <v>2.45361</v>
      </c>
      <c r="JS26">
        <v>36.2459</v>
      </c>
      <c r="JT26">
        <v>24.1751</v>
      </c>
      <c r="JU26">
        <v>18</v>
      </c>
      <c r="JV26">
        <v>481.863</v>
      </c>
      <c r="JW26">
        <v>497.299</v>
      </c>
      <c r="JX26">
        <v>27.4704</v>
      </c>
      <c r="JY26">
        <v>29.8079</v>
      </c>
      <c r="JZ26">
        <v>29.9999</v>
      </c>
      <c r="KA26">
        <v>30.0532</v>
      </c>
      <c r="KB26">
        <v>30.053</v>
      </c>
      <c r="KC26">
        <v>17.682</v>
      </c>
      <c r="KD26">
        <v>20.5168</v>
      </c>
      <c r="KE26">
        <v>100</v>
      </c>
      <c r="KF26">
        <v>27.4704</v>
      </c>
      <c r="KG26">
        <v>299.715</v>
      </c>
      <c r="KH26">
        <v>20.478</v>
      </c>
      <c r="KI26">
        <v>101.828</v>
      </c>
      <c r="KJ26">
        <v>91.37260000000001</v>
      </c>
    </row>
    <row r="27" spans="1:296">
      <c r="A27">
        <v>9</v>
      </c>
      <c r="B27">
        <v>1759161413.1</v>
      </c>
      <c r="C27">
        <v>40</v>
      </c>
      <c r="D27" t="s">
        <v>460</v>
      </c>
      <c r="E27" t="s">
        <v>461</v>
      </c>
      <c r="F27">
        <v>5</v>
      </c>
      <c r="G27" t="s">
        <v>436</v>
      </c>
      <c r="H27">
        <v>1759161405.314285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323.6899455474436</v>
      </c>
      <c r="AJ27">
        <v>331.6731696969698</v>
      </c>
      <c r="AK27">
        <v>-3.294322822342785</v>
      </c>
      <c r="AL27">
        <v>65.02790065039247</v>
      </c>
      <c r="AM27">
        <f>(AO27 - AN27 + DX27*1E3/(8.314*(DZ27+273.15)) * AQ27/DW27 * AP27) * DW27/(100*DK27) * 1000/(1000 - AO27)</f>
        <v>0</v>
      </c>
      <c r="AN27">
        <v>20.52018099241042</v>
      </c>
      <c r="AO27">
        <v>21.8331509090909</v>
      </c>
      <c r="AP27">
        <v>-9.076831918911434E-06</v>
      </c>
      <c r="AQ27">
        <v>105.0017702959576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437</v>
      </c>
      <c r="AX27" t="s">
        <v>437</v>
      </c>
      <c r="AY27">
        <v>0</v>
      </c>
      <c r="AZ27">
        <v>0</v>
      </c>
      <c r="BA27">
        <f>1-AY27/AZ27</f>
        <v>0</v>
      </c>
      <c r="BB27">
        <v>0</v>
      </c>
      <c r="BC27" t="s">
        <v>437</v>
      </c>
      <c r="BD27" t="s">
        <v>437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437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2.44</v>
      </c>
      <c r="DL27">
        <v>0.5</v>
      </c>
      <c r="DM27" t="s">
        <v>438</v>
      </c>
      <c r="DN27">
        <v>2</v>
      </c>
      <c r="DO27" t="b">
        <v>1</v>
      </c>
      <c r="DP27">
        <v>1759161405.314285</v>
      </c>
      <c r="DQ27">
        <v>347.80575</v>
      </c>
      <c r="DR27">
        <v>332.5618571428571</v>
      </c>
      <c r="DS27">
        <v>21.83631785714286</v>
      </c>
      <c r="DT27">
        <v>20.5208</v>
      </c>
      <c r="DU27">
        <v>348.9176428571429</v>
      </c>
      <c r="DV27">
        <v>21.55451071428572</v>
      </c>
      <c r="DW27">
        <v>500.0100714285715</v>
      </c>
      <c r="DX27">
        <v>90.88170000000001</v>
      </c>
      <c r="DY27">
        <v>0.06404631071428571</v>
      </c>
      <c r="DZ27">
        <v>28.85190714285715</v>
      </c>
      <c r="EA27">
        <v>29.99598928571428</v>
      </c>
      <c r="EB27">
        <v>999.9000000000002</v>
      </c>
      <c r="EC27">
        <v>0</v>
      </c>
      <c r="ED27">
        <v>0</v>
      </c>
      <c r="EE27">
        <v>9994.507142857141</v>
      </c>
      <c r="EF27">
        <v>0</v>
      </c>
      <c r="EG27">
        <v>8.351167857142856</v>
      </c>
      <c r="EH27">
        <v>15.24392142857143</v>
      </c>
      <c r="EI27">
        <v>355.5701428571429</v>
      </c>
      <c r="EJ27">
        <v>339.52925</v>
      </c>
      <c r="EK27">
        <v>1.315502142857143</v>
      </c>
      <c r="EL27">
        <v>332.5618571428571</v>
      </c>
      <c r="EM27">
        <v>20.5208</v>
      </c>
      <c r="EN27">
        <v>1.984521428571429</v>
      </c>
      <c r="EO27">
        <v>1.864966785714286</v>
      </c>
      <c r="EP27">
        <v>17.32137142857143</v>
      </c>
      <c r="EQ27">
        <v>16.34221428571428</v>
      </c>
      <c r="ER27">
        <v>1999.999642857143</v>
      </c>
      <c r="ES27">
        <v>0.9799978571428571</v>
      </c>
      <c r="ET27">
        <v>0.02000227142857143</v>
      </c>
      <c r="EU27">
        <v>0</v>
      </c>
      <c r="EV27">
        <v>289.3880357142858</v>
      </c>
      <c r="EW27">
        <v>5.00078</v>
      </c>
      <c r="EX27">
        <v>5792.136428571428</v>
      </c>
      <c r="EY27">
        <v>16379.61428571428</v>
      </c>
      <c r="EZ27">
        <v>40.2185</v>
      </c>
      <c r="FA27">
        <v>40.95274999999999</v>
      </c>
      <c r="FB27">
        <v>40.12707142857142</v>
      </c>
      <c r="FC27">
        <v>40.73842857142856</v>
      </c>
      <c r="FD27">
        <v>40.88814285714285</v>
      </c>
      <c r="FE27">
        <v>1955.0925</v>
      </c>
      <c r="FF27">
        <v>39.90714285714287</v>
      </c>
      <c r="FG27">
        <v>0</v>
      </c>
      <c r="FH27">
        <v>1759161405.2</v>
      </c>
      <c r="FI27">
        <v>0</v>
      </c>
      <c r="FJ27">
        <v>289.4160384615384</v>
      </c>
      <c r="FK27">
        <v>-1.874290584649145</v>
      </c>
      <c r="FL27">
        <v>-43.2064957571404</v>
      </c>
      <c r="FM27">
        <v>5791.858846153847</v>
      </c>
      <c r="FN27">
        <v>15</v>
      </c>
      <c r="FO27">
        <v>0</v>
      </c>
      <c r="FP27" t="s">
        <v>439</v>
      </c>
      <c r="FQ27">
        <v>1746989605.5</v>
      </c>
      <c r="FR27">
        <v>1746989593.5</v>
      </c>
      <c r="FS27">
        <v>0</v>
      </c>
      <c r="FT27">
        <v>-0.274</v>
      </c>
      <c r="FU27">
        <v>-0.002</v>
      </c>
      <c r="FV27">
        <v>2.549</v>
      </c>
      <c r="FW27">
        <v>0.129</v>
      </c>
      <c r="FX27">
        <v>420</v>
      </c>
      <c r="FY27">
        <v>17</v>
      </c>
      <c r="FZ27">
        <v>0.02</v>
      </c>
      <c r="GA27">
        <v>0.04</v>
      </c>
      <c r="GB27">
        <v>14.6330225</v>
      </c>
      <c r="GC27">
        <v>11.06901726078799</v>
      </c>
      <c r="GD27">
        <v>1.120285680638537</v>
      </c>
      <c r="GE27">
        <v>0</v>
      </c>
      <c r="GF27">
        <v>289.5439411764705</v>
      </c>
      <c r="GG27">
        <v>-2.379893040555189</v>
      </c>
      <c r="GH27">
        <v>0.3214226593623373</v>
      </c>
      <c r="GI27">
        <v>0</v>
      </c>
      <c r="GJ27">
        <v>1.31713725</v>
      </c>
      <c r="GK27">
        <v>-0.0312329831144485</v>
      </c>
      <c r="GL27">
        <v>0.003166220923672258</v>
      </c>
      <c r="GM27">
        <v>1</v>
      </c>
      <c r="GN27">
        <v>1</v>
      </c>
      <c r="GO27">
        <v>3</v>
      </c>
      <c r="GP27" t="s">
        <v>459</v>
      </c>
      <c r="GQ27">
        <v>3.10223</v>
      </c>
      <c r="GR27">
        <v>2.7221</v>
      </c>
      <c r="GS27">
        <v>0.07203560000000001</v>
      </c>
      <c r="GT27">
        <v>0.06898609999999999</v>
      </c>
      <c r="GU27">
        <v>0.101056</v>
      </c>
      <c r="GV27">
        <v>0.09807250000000001</v>
      </c>
      <c r="GW27">
        <v>24224.9</v>
      </c>
      <c r="GX27">
        <v>22085.6</v>
      </c>
      <c r="GY27">
        <v>26672.2</v>
      </c>
      <c r="GZ27">
        <v>23947.6</v>
      </c>
      <c r="HA27">
        <v>38362.8</v>
      </c>
      <c r="HB27">
        <v>31929.6</v>
      </c>
      <c r="HC27">
        <v>46571.6</v>
      </c>
      <c r="HD27">
        <v>37888.4</v>
      </c>
      <c r="HE27">
        <v>1.8566</v>
      </c>
      <c r="HF27">
        <v>1.85715</v>
      </c>
      <c r="HG27">
        <v>0.118949</v>
      </c>
      <c r="HH27">
        <v>0</v>
      </c>
      <c r="HI27">
        <v>28.0465</v>
      </c>
      <c r="HJ27">
        <v>999.9</v>
      </c>
      <c r="HK27">
        <v>50</v>
      </c>
      <c r="HL27">
        <v>31.1</v>
      </c>
      <c r="HM27">
        <v>24.9651</v>
      </c>
      <c r="HN27">
        <v>61.1238</v>
      </c>
      <c r="HO27">
        <v>21.7268</v>
      </c>
      <c r="HP27">
        <v>1</v>
      </c>
      <c r="HQ27">
        <v>0.20076</v>
      </c>
      <c r="HR27">
        <v>0.287533</v>
      </c>
      <c r="HS27">
        <v>20.2793</v>
      </c>
      <c r="HT27">
        <v>5.2107</v>
      </c>
      <c r="HU27">
        <v>11.98</v>
      </c>
      <c r="HV27">
        <v>4.9633</v>
      </c>
      <c r="HW27">
        <v>3.27448</v>
      </c>
      <c r="HX27">
        <v>9999</v>
      </c>
      <c r="HY27">
        <v>9999</v>
      </c>
      <c r="HZ27">
        <v>9999</v>
      </c>
      <c r="IA27">
        <v>40.4</v>
      </c>
      <c r="IB27">
        <v>1.86401</v>
      </c>
      <c r="IC27">
        <v>1.86016</v>
      </c>
      <c r="ID27">
        <v>1.85843</v>
      </c>
      <c r="IE27">
        <v>1.85976</v>
      </c>
      <c r="IF27">
        <v>1.85989</v>
      </c>
      <c r="IG27">
        <v>1.85838</v>
      </c>
      <c r="IH27">
        <v>1.85745</v>
      </c>
      <c r="II27">
        <v>1.85242</v>
      </c>
      <c r="IJ27">
        <v>0</v>
      </c>
      <c r="IK27">
        <v>0</v>
      </c>
      <c r="IL27">
        <v>0</v>
      </c>
      <c r="IM27">
        <v>0</v>
      </c>
      <c r="IN27" t="s">
        <v>441</v>
      </c>
      <c r="IO27" t="s">
        <v>442</v>
      </c>
      <c r="IP27" t="s">
        <v>443</v>
      </c>
      <c r="IQ27" t="s">
        <v>443</v>
      </c>
      <c r="IR27" t="s">
        <v>443</v>
      </c>
      <c r="IS27" t="s">
        <v>443</v>
      </c>
      <c r="IT27">
        <v>0</v>
      </c>
      <c r="IU27">
        <v>100</v>
      </c>
      <c r="IV27">
        <v>100</v>
      </c>
      <c r="IW27">
        <v>-1.11</v>
      </c>
      <c r="IX27">
        <v>0.2817</v>
      </c>
      <c r="IY27">
        <v>-0.9039269621244732</v>
      </c>
      <c r="IZ27">
        <v>-0.001239420960351069</v>
      </c>
      <c r="JA27">
        <v>2.054680153414315E-06</v>
      </c>
      <c r="JB27">
        <v>-6.090169633737798E-10</v>
      </c>
      <c r="JC27">
        <v>0.01286883109493677</v>
      </c>
      <c r="JD27">
        <v>0.003674261220633967</v>
      </c>
      <c r="JE27">
        <v>0.0003746991724086452</v>
      </c>
      <c r="JF27">
        <v>1.563836292469968E-06</v>
      </c>
      <c r="JG27">
        <v>1</v>
      </c>
      <c r="JH27">
        <v>2003</v>
      </c>
      <c r="JI27">
        <v>1</v>
      </c>
      <c r="JJ27">
        <v>24</v>
      </c>
      <c r="JK27">
        <v>202863.5</v>
      </c>
      <c r="JL27">
        <v>202863.7</v>
      </c>
      <c r="JM27">
        <v>0.845947</v>
      </c>
      <c r="JN27">
        <v>2.63794</v>
      </c>
      <c r="JO27">
        <v>1.49658</v>
      </c>
      <c r="JP27">
        <v>2.34375</v>
      </c>
      <c r="JQ27">
        <v>1.54907</v>
      </c>
      <c r="JR27">
        <v>2.3645</v>
      </c>
      <c r="JS27">
        <v>36.2459</v>
      </c>
      <c r="JT27">
        <v>24.1751</v>
      </c>
      <c r="JU27">
        <v>18</v>
      </c>
      <c r="JV27">
        <v>481.971</v>
      </c>
      <c r="JW27">
        <v>497.012</v>
      </c>
      <c r="JX27">
        <v>27.4719</v>
      </c>
      <c r="JY27">
        <v>29.8053</v>
      </c>
      <c r="JZ27">
        <v>29.9998</v>
      </c>
      <c r="KA27">
        <v>30.052</v>
      </c>
      <c r="KB27">
        <v>30.0506</v>
      </c>
      <c r="KC27">
        <v>16.8869</v>
      </c>
      <c r="KD27">
        <v>20.5168</v>
      </c>
      <c r="KE27">
        <v>100</v>
      </c>
      <c r="KF27">
        <v>27.4721</v>
      </c>
      <c r="KG27">
        <v>279.678</v>
      </c>
      <c r="KH27">
        <v>20.478</v>
      </c>
      <c r="KI27">
        <v>101.828</v>
      </c>
      <c r="KJ27">
        <v>91.3719</v>
      </c>
    </row>
    <row r="28" spans="1:296">
      <c r="A28">
        <v>10</v>
      </c>
      <c r="B28">
        <v>1759161418.1</v>
      </c>
      <c r="C28">
        <v>45</v>
      </c>
      <c r="D28" t="s">
        <v>462</v>
      </c>
      <c r="E28" t="s">
        <v>463</v>
      </c>
      <c r="F28">
        <v>5</v>
      </c>
      <c r="G28" t="s">
        <v>436</v>
      </c>
      <c r="H28">
        <v>1759161410.6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306.7616617417345</v>
      </c>
      <c r="AJ28">
        <v>315.0416545454543</v>
      </c>
      <c r="AK28">
        <v>-3.331286810969821</v>
      </c>
      <c r="AL28">
        <v>65.02790065039247</v>
      </c>
      <c r="AM28">
        <f>(AO28 - AN28 + DX28*1E3/(8.314*(DZ28+273.15)) * AQ28/DW28 * AP28) * DW28/(100*DK28) * 1000/(1000 - AO28)</f>
        <v>0</v>
      </c>
      <c r="AN28">
        <v>20.51823836788134</v>
      </c>
      <c r="AO28">
        <v>21.83165515151515</v>
      </c>
      <c r="AP28">
        <v>-8.74626623525685E-06</v>
      </c>
      <c r="AQ28">
        <v>105.0017702959576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437</v>
      </c>
      <c r="AX28" t="s">
        <v>437</v>
      </c>
      <c r="AY28">
        <v>0</v>
      </c>
      <c r="AZ28">
        <v>0</v>
      </c>
      <c r="BA28">
        <f>1-AY28/AZ28</f>
        <v>0</v>
      </c>
      <c r="BB28">
        <v>0</v>
      </c>
      <c r="BC28" t="s">
        <v>437</v>
      </c>
      <c r="BD28" t="s">
        <v>437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437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2.44</v>
      </c>
      <c r="DL28">
        <v>0.5</v>
      </c>
      <c r="DM28" t="s">
        <v>438</v>
      </c>
      <c r="DN28">
        <v>2</v>
      </c>
      <c r="DO28" t="b">
        <v>1</v>
      </c>
      <c r="DP28">
        <v>1759161410.6</v>
      </c>
      <c r="DQ28">
        <v>330.8507037037037</v>
      </c>
      <c r="DR28">
        <v>315.0494814814815</v>
      </c>
      <c r="DS28">
        <v>21.83424074074074</v>
      </c>
      <c r="DT28">
        <v>20.51992962962963</v>
      </c>
      <c r="DU28">
        <v>331.9617407407408</v>
      </c>
      <c r="DV28">
        <v>21.55247777777778</v>
      </c>
      <c r="DW28">
        <v>499.9871481481481</v>
      </c>
      <c r="DX28">
        <v>90.88116666666667</v>
      </c>
      <c r="DY28">
        <v>0.0638933</v>
      </c>
      <c r="DZ28">
        <v>28.85102962962963</v>
      </c>
      <c r="EA28">
        <v>29.99004074074074</v>
      </c>
      <c r="EB28">
        <v>999.9000000000001</v>
      </c>
      <c r="EC28">
        <v>0</v>
      </c>
      <c r="ED28">
        <v>0</v>
      </c>
      <c r="EE28">
        <v>9996.362962962965</v>
      </c>
      <c r="EF28">
        <v>0</v>
      </c>
      <c r="EG28">
        <v>8.352290370370369</v>
      </c>
      <c r="EH28">
        <v>15.80123703703704</v>
      </c>
      <c r="EI28">
        <v>338.2359259259259</v>
      </c>
      <c r="EJ28">
        <v>321.6497407407408</v>
      </c>
      <c r="EK28">
        <v>1.314307777777778</v>
      </c>
      <c r="EL28">
        <v>315.0494814814815</v>
      </c>
      <c r="EM28">
        <v>20.51992962962963</v>
      </c>
      <c r="EN28">
        <v>1.984322222222222</v>
      </c>
      <c r="EO28">
        <v>1.864877037037037</v>
      </c>
      <c r="EP28">
        <v>17.31977777777778</v>
      </c>
      <c r="EQ28">
        <v>16.34144814814815</v>
      </c>
      <c r="ER28">
        <v>1999.999629629629</v>
      </c>
      <c r="ES28">
        <v>0.9800022592592591</v>
      </c>
      <c r="ET28">
        <v>0.01999771111111111</v>
      </c>
      <c r="EU28">
        <v>0</v>
      </c>
      <c r="EV28">
        <v>289.212</v>
      </c>
      <c r="EW28">
        <v>5.00078</v>
      </c>
      <c r="EX28">
        <v>5788.335555555555</v>
      </c>
      <c r="EY28">
        <v>16379.64074074074</v>
      </c>
      <c r="EZ28">
        <v>40.19662962962963</v>
      </c>
      <c r="FA28">
        <v>40.94418518518518</v>
      </c>
      <c r="FB28">
        <v>40.15948148148149</v>
      </c>
      <c r="FC28">
        <v>40.72418518518518</v>
      </c>
      <c r="FD28">
        <v>40.97433333333333</v>
      </c>
      <c r="FE28">
        <v>1955.10074074074</v>
      </c>
      <c r="FF28">
        <v>39.89888888888889</v>
      </c>
      <c r="FG28">
        <v>0</v>
      </c>
      <c r="FH28">
        <v>1759161410</v>
      </c>
      <c r="FI28">
        <v>0</v>
      </c>
      <c r="FJ28">
        <v>289.2439615384615</v>
      </c>
      <c r="FK28">
        <v>-2.263965805454666</v>
      </c>
      <c r="FL28">
        <v>-42.74461532372477</v>
      </c>
      <c r="FM28">
        <v>5788.405384615385</v>
      </c>
      <c r="FN28">
        <v>15</v>
      </c>
      <c r="FO28">
        <v>0</v>
      </c>
      <c r="FP28" t="s">
        <v>439</v>
      </c>
      <c r="FQ28">
        <v>1746989605.5</v>
      </c>
      <c r="FR28">
        <v>1746989593.5</v>
      </c>
      <c r="FS28">
        <v>0</v>
      </c>
      <c r="FT28">
        <v>-0.274</v>
      </c>
      <c r="FU28">
        <v>-0.002</v>
      </c>
      <c r="FV28">
        <v>2.549</v>
      </c>
      <c r="FW28">
        <v>0.129</v>
      </c>
      <c r="FX28">
        <v>420</v>
      </c>
      <c r="FY28">
        <v>17</v>
      </c>
      <c r="FZ28">
        <v>0.02</v>
      </c>
      <c r="GA28">
        <v>0.04</v>
      </c>
      <c r="GB28">
        <v>15.4326175</v>
      </c>
      <c r="GC28">
        <v>6.443825515947436</v>
      </c>
      <c r="GD28">
        <v>0.634803603048809</v>
      </c>
      <c r="GE28">
        <v>0</v>
      </c>
      <c r="GF28">
        <v>289.3379411764706</v>
      </c>
      <c r="GG28">
        <v>-2.139526346622884</v>
      </c>
      <c r="GH28">
        <v>0.3378337514201559</v>
      </c>
      <c r="GI28">
        <v>0</v>
      </c>
      <c r="GJ28">
        <v>1.31514475</v>
      </c>
      <c r="GK28">
        <v>-0.01583448405253483</v>
      </c>
      <c r="GL28">
        <v>0.001880904021341876</v>
      </c>
      <c r="GM28">
        <v>1</v>
      </c>
      <c r="GN28">
        <v>1</v>
      </c>
      <c r="GO28">
        <v>3</v>
      </c>
      <c r="GP28" t="s">
        <v>459</v>
      </c>
      <c r="GQ28">
        <v>3.10244</v>
      </c>
      <c r="GR28">
        <v>2.72191</v>
      </c>
      <c r="GS28">
        <v>0.0691181</v>
      </c>
      <c r="GT28">
        <v>0.06594</v>
      </c>
      <c r="GU28">
        <v>0.101049</v>
      </c>
      <c r="GV28">
        <v>0.09806189999999999</v>
      </c>
      <c r="GW28">
        <v>24301.1</v>
      </c>
      <c r="GX28">
        <v>22158</v>
      </c>
      <c r="GY28">
        <v>26672.3</v>
      </c>
      <c r="GZ28">
        <v>23947.8</v>
      </c>
      <c r="HA28">
        <v>38362.8</v>
      </c>
      <c r="HB28">
        <v>31929.6</v>
      </c>
      <c r="HC28">
        <v>46571.7</v>
      </c>
      <c r="HD28">
        <v>37888.3</v>
      </c>
      <c r="HE28">
        <v>1.8571</v>
      </c>
      <c r="HF28">
        <v>1.85702</v>
      </c>
      <c r="HG28">
        <v>0.118818</v>
      </c>
      <c r="HH28">
        <v>0</v>
      </c>
      <c r="HI28">
        <v>28.0453</v>
      </c>
      <c r="HJ28">
        <v>999.9</v>
      </c>
      <c r="HK28">
        <v>50</v>
      </c>
      <c r="HL28">
        <v>31.1</v>
      </c>
      <c r="HM28">
        <v>24.9619</v>
      </c>
      <c r="HN28">
        <v>61.6438</v>
      </c>
      <c r="HO28">
        <v>21.7428</v>
      </c>
      <c r="HP28">
        <v>1</v>
      </c>
      <c r="HQ28">
        <v>0.200539</v>
      </c>
      <c r="HR28">
        <v>0.261795</v>
      </c>
      <c r="HS28">
        <v>20.2794</v>
      </c>
      <c r="HT28">
        <v>5.2104</v>
      </c>
      <c r="HU28">
        <v>11.98</v>
      </c>
      <c r="HV28">
        <v>4.9634</v>
      </c>
      <c r="HW28">
        <v>3.2744</v>
      </c>
      <c r="HX28">
        <v>9999</v>
      </c>
      <c r="HY28">
        <v>9999</v>
      </c>
      <c r="HZ28">
        <v>9999</v>
      </c>
      <c r="IA28">
        <v>40.4</v>
      </c>
      <c r="IB28">
        <v>1.86401</v>
      </c>
      <c r="IC28">
        <v>1.86016</v>
      </c>
      <c r="ID28">
        <v>1.85843</v>
      </c>
      <c r="IE28">
        <v>1.85977</v>
      </c>
      <c r="IF28">
        <v>1.8599</v>
      </c>
      <c r="IG28">
        <v>1.85838</v>
      </c>
      <c r="IH28">
        <v>1.85745</v>
      </c>
      <c r="II28">
        <v>1.85242</v>
      </c>
      <c r="IJ28">
        <v>0</v>
      </c>
      <c r="IK28">
        <v>0</v>
      </c>
      <c r="IL28">
        <v>0</v>
      </c>
      <c r="IM28">
        <v>0</v>
      </c>
      <c r="IN28" t="s">
        <v>441</v>
      </c>
      <c r="IO28" t="s">
        <v>442</v>
      </c>
      <c r="IP28" t="s">
        <v>443</v>
      </c>
      <c r="IQ28" t="s">
        <v>443</v>
      </c>
      <c r="IR28" t="s">
        <v>443</v>
      </c>
      <c r="IS28" t="s">
        <v>443</v>
      </c>
      <c r="IT28">
        <v>0</v>
      </c>
      <c r="IU28">
        <v>100</v>
      </c>
      <c r="IV28">
        <v>100</v>
      </c>
      <c r="IW28">
        <v>-1.108</v>
      </c>
      <c r="IX28">
        <v>0.2817</v>
      </c>
      <c r="IY28">
        <v>-0.9039269621244732</v>
      </c>
      <c r="IZ28">
        <v>-0.001239420960351069</v>
      </c>
      <c r="JA28">
        <v>2.054680153414315E-06</v>
      </c>
      <c r="JB28">
        <v>-6.090169633737798E-10</v>
      </c>
      <c r="JC28">
        <v>0.01286883109493677</v>
      </c>
      <c r="JD28">
        <v>0.003674261220633967</v>
      </c>
      <c r="JE28">
        <v>0.0003746991724086452</v>
      </c>
      <c r="JF28">
        <v>1.563836292469968E-06</v>
      </c>
      <c r="JG28">
        <v>1</v>
      </c>
      <c r="JH28">
        <v>2003</v>
      </c>
      <c r="JI28">
        <v>1</v>
      </c>
      <c r="JJ28">
        <v>24</v>
      </c>
      <c r="JK28">
        <v>202863.5</v>
      </c>
      <c r="JL28">
        <v>202863.7</v>
      </c>
      <c r="JM28">
        <v>0.805664</v>
      </c>
      <c r="JN28">
        <v>2.63062</v>
      </c>
      <c r="JO28">
        <v>1.49658</v>
      </c>
      <c r="JP28">
        <v>2.34375</v>
      </c>
      <c r="JQ28">
        <v>1.54907</v>
      </c>
      <c r="JR28">
        <v>2.45361</v>
      </c>
      <c r="JS28">
        <v>36.2459</v>
      </c>
      <c r="JT28">
        <v>24.1751</v>
      </c>
      <c r="JU28">
        <v>18</v>
      </c>
      <c r="JV28">
        <v>482.247</v>
      </c>
      <c r="JW28">
        <v>496.907</v>
      </c>
      <c r="JX28">
        <v>27.4763</v>
      </c>
      <c r="JY28">
        <v>29.803</v>
      </c>
      <c r="JZ28">
        <v>29.9998</v>
      </c>
      <c r="KA28">
        <v>30.0497</v>
      </c>
      <c r="KB28">
        <v>30.0481</v>
      </c>
      <c r="KC28">
        <v>16.1522</v>
      </c>
      <c r="KD28">
        <v>20.5168</v>
      </c>
      <c r="KE28">
        <v>100</v>
      </c>
      <c r="KF28">
        <v>27.4802</v>
      </c>
      <c r="KG28">
        <v>266.32</v>
      </c>
      <c r="KH28">
        <v>20.4792</v>
      </c>
      <c r="KI28">
        <v>101.828</v>
      </c>
      <c r="KJ28">
        <v>91.372</v>
      </c>
    </row>
    <row r="29" spans="1:296">
      <c r="A29">
        <v>11</v>
      </c>
      <c r="B29">
        <v>1759161423.1</v>
      </c>
      <c r="C29">
        <v>50</v>
      </c>
      <c r="D29" t="s">
        <v>464</v>
      </c>
      <c r="E29" t="s">
        <v>465</v>
      </c>
      <c r="F29">
        <v>5</v>
      </c>
      <c r="G29" t="s">
        <v>436</v>
      </c>
      <c r="H29">
        <v>1759161415.314285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289.7360356722036</v>
      </c>
      <c r="AJ29">
        <v>298.3823515151515</v>
      </c>
      <c r="AK29">
        <v>-3.326933341804252</v>
      </c>
      <c r="AL29">
        <v>65.02790065039247</v>
      </c>
      <c r="AM29">
        <f>(AO29 - AN29 + DX29*1E3/(8.314*(DZ29+273.15)) * AQ29/DW29 * AP29) * DW29/(100*DK29) * 1000/(1000 - AO29)</f>
        <v>0</v>
      </c>
      <c r="AN29">
        <v>20.51712046746714</v>
      </c>
      <c r="AO29">
        <v>21.83039999999999</v>
      </c>
      <c r="AP29">
        <v>8.946767147276604E-06</v>
      </c>
      <c r="AQ29">
        <v>105.0017702959576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437</v>
      </c>
      <c r="AX29" t="s">
        <v>437</v>
      </c>
      <c r="AY29">
        <v>0</v>
      </c>
      <c r="AZ29">
        <v>0</v>
      </c>
      <c r="BA29">
        <f>1-AY29/AZ29</f>
        <v>0</v>
      </c>
      <c r="BB29">
        <v>0</v>
      </c>
      <c r="BC29" t="s">
        <v>437</v>
      </c>
      <c r="BD29" t="s">
        <v>437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437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2.44</v>
      </c>
      <c r="DL29">
        <v>0.5</v>
      </c>
      <c r="DM29" t="s">
        <v>438</v>
      </c>
      <c r="DN29">
        <v>2</v>
      </c>
      <c r="DO29" t="b">
        <v>1</v>
      </c>
      <c r="DP29">
        <v>1759161415.314285</v>
      </c>
      <c r="DQ29">
        <v>315.5647142857143</v>
      </c>
      <c r="DR29">
        <v>299.40025</v>
      </c>
      <c r="DS29">
        <v>21.832275</v>
      </c>
      <c r="DT29">
        <v>20.51888214285714</v>
      </c>
      <c r="DU29">
        <v>316.67425</v>
      </c>
      <c r="DV29">
        <v>21.55055357142857</v>
      </c>
      <c r="DW29">
        <v>499.9976071428571</v>
      </c>
      <c r="DX29">
        <v>90.88104642857142</v>
      </c>
      <c r="DY29">
        <v>0.06386700000000001</v>
      </c>
      <c r="DZ29">
        <v>28.85028928571429</v>
      </c>
      <c r="EA29">
        <v>29.98763214285714</v>
      </c>
      <c r="EB29">
        <v>999.9000000000002</v>
      </c>
      <c r="EC29">
        <v>0</v>
      </c>
      <c r="ED29">
        <v>0</v>
      </c>
      <c r="EE29">
        <v>10001.29035714286</v>
      </c>
      <c r="EF29">
        <v>0</v>
      </c>
      <c r="EG29">
        <v>8.361086785714283</v>
      </c>
      <c r="EH29">
        <v>16.16451785714286</v>
      </c>
      <c r="EI29">
        <v>322.6081428571429</v>
      </c>
      <c r="EJ29">
        <v>305.6724285714286</v>
      </c>
      <c r="EK29">
        <v>1.313392857142857</v>
      </c>
      <c r="EL29">
        <v>299.40025</v>
      </c>
      <c r="EM29">
        <v>20.51888214285714</v>
      </c>
      <c r="EN29">
        <v>1.984141071428571</v>
      </c>
      <c r="EO29">
        <v>1.864778928571429</v>
      </c>
      <c r="EP29">
        <v>17.31833928571428</v>
      </c>
      <c r="EQ29">
        <v>16.34062142857143</v>
      </c>
      <c r="ER29">
        <v>1999.997857142857</v>
      </c>
      <c r="ES29">
        <v>0.9800035714285713</v>
      </c>
      <c r="ET29">
        <v>0.01999635714285715</v>
      </c>
      <c r="EU29">
        <v>0</v>
      </c>
      <c r="EV29">
        <v>289.0691071428571</v>
      </c>
      <c r="EW29">
        <v>5.00078</v>
      </c>
      <c r="EX29">
        <v>5785.235357142858</v>
      </c>
      <c r="EY29">
        <v>16379.63214285714</v>
      </c>
      <c r="EZ29">
        <v>40.20514285714285</v>
      </c>
      <c r="FA29">
        <v>40.9527857142857</v>
      </c>
      <c r="FB29">
        <v>40.15375</v>
      </c>
      <c r="FC29">
        <v>40.76085714285714</v>
      </c>
      <c r="FD29">
        <v>40.99524999999998</v>
      </c>
      <c r="FE29">
        <v>1955.101428571428</v>
      </c>
      <c r="FF29">
        <v>39.89642857142858</v>
      </c>
      <c r="FG29">
        <v>0</v>
      </c>
      <c r="FH29">
        <v>1759161415.4</v>
      </c>
      <c r="FI29">
        <v>0</v>
      </c>
      <c r="FJ29">
        <v>289.05348</v>
      </c>
      <c r="FK29">
        <v>-1.826923072488185</v>
      </c>
      <c r="FL29">
        <v>-38.22307686137392</v>
      </c>
      <c r="FM29">
        <v>5784.633199999999</v>
      </c>
      <c r="FN29">
        <v>15</v>
      </c>
      <c r="FO29">
        <v>0</v>
      </c>
      <c r="FP29" t="s">
        <v>439</v>
      </c>
      <c r="FQ29">
        <v>1746989605.5</v>
      </c>
      <c r="FR29">
        <v>1746989593.5</v>
      </c>
      <c r="FS29">
        <v>0</v>
      </c>
      <c r="FT29">
        <v>-0.274</v>
      </c>
      <c r="FU29">
        <v>-0.002</v>
      </c>
      <c r="FV29">
        <v>2.549</v>
      </c>
      <c r="FW29">
        <v>0.129</v>
      </c>
      <c r="FX29">
        <v>420</v>
      </c>
      <c r="FY29">
        <v>17</v>
      </c>
      <c r="FZ29">
        <v>0.02</v>
      </c>
      <c r="GA29">
        <v>0.04</v>
      </c>
      <c r="GB29">
        <v>15.94590243902439</v>
      </c>
      <c r="GC29">
        <v>4.716723344947752</v>
      </c>
      <c r="GD29">
        <v>0.4670681589618398</v>
      </c>
      <c r="GE29">
        <v>0</v>
      </c>
      <c r="GF29">
        <v>289.1628529411765</v>
      </c>
      <c r="GG29">
        <v>-2.153934302037964</v>
      </c>
      <c r="GH29">
        <v>0.3218755817678729</v>
      </c>
      <c r="GI29">
        <v>0</v>
      </c>
      <c r="GJ29">
        <v>1.313868292682927</v>
      </c>
      <c r="GK29">
        <v>-0.008557212543553494</v>
      </c>
      <c r="GL29">
        <v>0.001138387611212069</v>
      </c>
      <c r="GM29">
        <v>1</v>
      </c>
      <c r="GN29">
        <v>1</v>
      </c>
      <c r="GO29">
        <v>3</v>
      </c>
      <c r="GP29" t="s">
        <v>459</v>
      </c>
      <c r="GQ29">
        <v>3.10228</v>
      </c>
      <c r="GR29">
        <v>2.72208</v>
      </c>
      <c r="GS29">
        <v>0.0661417</v>
      </c>
      <c r="GT29">
        <v>0.06282989999999999</v>
      </c>
      <c r="GU29">
        <v>0.101048</v>
      </c>
      <c r="GV29">
        <v>0.098065</v>
      </c>
      <c r="GW29">
        <v>24378.9</v>
      </c>
      <c r="GX29">
        <v>22231.9</v>
      </c>
      <c r="GY29">
        <v>26672.4</v>
      </c>
      <c r="GZ29">
        <v>23947.9</v>
      </c>
      <c r="HA29">
        <v>38362.8</v>
      </c>
      <c r="HB29">
        <v>31929.6</v>
      </c>
      <c r="HC29">
        <v>46572.1</v>
      </c>
      <c r="HD29">
        <v>37888.8</v>
      </c>
      <c r="HE29">
        <v>1.85697</v>
      </c>
      <c r="HF29">
        <v>1.857</v>
      </c>
      <c r="HG29">
        <v>0.120126</v>
      </c>
      <c r="HH29">
        <v>0</v>
      </c>
      <c r="HI29">
        <v>28.0431</v>
      </c>
      <c r="HJ29">
        <v>999.9</v>
      </c>
      <c r="HK29">
        <v>50</v>
      </c>
      <c r="HL29">
        <v>31.1</v>
      </c>
      <c r="HM29">
        <v>24.9613</v>
      </c>
      <c r="HN29">
        <v>61.3238</v>
      </c>
      <c r="HO29">
        <v>21.9872</v>
      </c>
      <c r="HP29">
        <v>1</v>
      </c>
      <c r="HQ29">
        <v>0.20018</v>
      </c>
      <c r="HR29">
        <v>0.224129</v>
      </c>
      <c r="HS29">
        <v>20.2793</v>
      </c>
      <c r="HT29">
        <v>5.2119</v>
      </c>
      <c r="HU29">
        <v>11.98</v>
      </c>
      <c r="HV29">
        <v>4.9634</v>
      </c>
      <c r="HW29">
        <v>3.27448</v>
      </c>
      <c r="HX29">
        <v>9999</v>
      </c>
      <c r="HY29">
        <v>9999</v>
      </c>
      <c r="HZ29">
        <v>9999</v>
      </c>
      <c r="IA29">
        <v>40.4</v>
      </c>
      <c r="IB29">
        <v>1.86401</v>
      </c>
      <c r="IC29">
        <v>1.86017</v>
      </c>
      <c r="ID29">
        <v>1.85842</v>
      </c>
      <c r="IE29">
        <v>1.85975</v>
      </c>
      <c r="IF29">
        <v>1.85989</v>
      </c>
      <c r="IG29">
        <v>1.85838</v>
      </c>
      <c r="IH29">
        <v>1.85745</v>
      </c>
      <c r="II29">
        <v>1.85242</v>
      </c>
      <c r="IJ29">
        <v>0</v>
      </c>
      <c r="IK29">
        <v>0</v>
      </c>
      <c r="IL29">
        <v>0</v>
      </c>
      <c r="IM29">
        <v>0</v>
      </c>
      <c r="IN29" t="s">
        <v>441</v>
      </c>
      <c r="IO29" t="s">
        <v>442</v>
      </c>
      <c r="IP29" t="s">
        <v>443</v>
      </c>
      <c r="IQ29" t="s">
        <v>443</v>
      </c>
      <c r="IR29" t="s">
        <v>443</v>
      </c>
      <c r="IS29" t="s">
        <v>443</v>
      </c>
      <c r="IT29">
        <v>0</v>
      </c>
      <c r="IU29">
        <v>100</v>
      </c>
      <c r="IV29">
        <v>100</v>
      </c>
      <c r="IW29">
        <v>-1.105</v>
      </c>
      <c r="IX29">
        <v>0.2817</v>
      </c>
      <c r="IY29">
        <v>-0.9039269621244732</v>
      </c>
      <c r="IZ29">
        <v>-0.001239420960351069</v>
      </c>
      <c r="JA29">
        <v>2.054680153414315E-06</v>
      </c>
      <c r="JB29">
        <v>-6.090169633737798E-10</v>
      </c>
      <c r="JC29">
        <v>0.01286883109493677</v>
      </c>
      <c r="JD29">
        <v>0.003674261220633967</v>
      </c>
      <c r="JE29">
        <v>0.0003746991724086452</v>
      </c>
      <c r="JF29">
        <v>1.563836292469968E-06</v>
      </c>
      <c r="JG29">
        <v>1</v>
      </c>
      <c r="JH29">
        <v>2003</v>
      </c>
      <c r="JI29">
        <v>1</v>
      </c>
      <c r="JJ29">
        <v>24</v>
      </c>
      <c r="JK29">
        <v>202863.6</v>
      </c>
      <c r="JL29">
        <v>202863.8</v>
      </c>
      <c r="JM29">
        <v>0.7702639999999999</v>
      </c>
      <c r="JN29">
        <v>2.63672</v>
      </c>
      <c r="JO29">
        <v>1.49658</v>
      </c>
      <c r="JP29">
        <v>2.34375</v>
      </c>
      <c r="JQ29">
        <v>1.54907</v>
      </c>
      <c r="JR29">
        <v>2.44141</v>
      </c>
      <c r="JS29">
        <v>36.2459</v>
      </c>
      <c r="JT29">
        <v>24.1751</v>
      </c>
      <c r="JU29">
        <v>18</v>
      </c>
      <c r="JV29">
        <v>482.154</v>
      </c>
      <c r="JW29">
        <v>496.875</v>
      </c>
      <c r="JX29">
        <v>27.4871</v>
      </c>
      <c r="JY29">
        <v>29.8011</v>
      </c>
      <c r="JZ29">
        <v>29.9998</v>
      </c>
      <c r="KA29">
        <v>30.0471</v>
      </c>
      <c r="KB29">
        <v>30.046</v>
      </c>
      <c r="KC29">
        <v>15.3771</v>
      </c>
      <c r="KD29">
        <v>20.5168</v>
      </c>
      <c r="KE29">
        <v>100</v>
      </c>
      <c r="KF29">
        <v>27.4943</v>
      </c>
      <c r="KG29">
        <v>246.283</v>
      </c>
      <c r="KH29">
        <v>20.4783</v>
      </c>
      <c r="KI29">
        <v>101.829</v>
      </c>
      <c r="KJ29">
        <v>91.373</v>
      </c>
    </row>
    <row r="30" spans="1:296">
      <c r="A30">
        <v>12</v>
      </c>
      <c r="B30">
        <v>1759161428.1</v>
      </c>
      <c r="C30">
        <v>55</v>
      </c>
      <c r="D30" t="s">
        <v>466</v>
      </c>
      <c r="E30" t="s">
        <v>467</v>
      </c>
      <c r="F30">
        <v>5</v>
      </c>
      <c r="G30" t="s">
        <v>436</v>
      </c>
      <c r="H30">
        <v>1759161420.6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273.083316005331</v>
      </c>
      <c r="AJ30">
        <v>281.8722363636362</v>
      </c>
      <c r="AK30">
        <v>-3.291883365891388</v>
      </c>
      <c r="AL30">
        <v>65.02790065039247</v>
      </c>
      <c r="AM30">
        <f>(AO30 - AN30 + DX30*1E3/(8.314*(DZ30+273.15)) * AQ30/DW30 * AP30) * DW30/(100*DK30) * 1000/(1000 - AO30)</f>
        <v>0</v>
      </c>
      <c r="AN30">
        <v>20.51797150282547</v>
      </c>
      <c r="AO30">
        <v>21.83082909090908</v>
      </c>
      <c r="AP30">
        <v>-5.717618664046178E-06</v>
      </c>
      <c r="AQ30">
        <v>105.0017702959576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437</v>
      </c>
      <c r="AX30" t="s">
        <v>437</v>
      </c>
      <c r="AY30">
        <v>0</v>
      </c>
      <c r="AZ30">
        <v>0</v>
      </c>
      <c r="BA30">
        <f>1-AY30/AZ30</f>
        <v>0</v>
      </c>
      <c r="BB30">
        <v>0</v>
      </c>
      <c r="BC30" t="s">
        <v>437</v>
      </c>
      <c r="BD30" t="s">
        <v>437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437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2.44</v>
      </c>
      <c r="DL30">
        <v>0.5</v>
      </c>
      <c r="DM30" t="s">
        <v>438</v>
      </c>
      <c r="DN30">
        <v>2</v>
      </c>
      <c r="DO30" t="b">
        <v>1</v>
      </c>
      <c r="DP30">
        <v>1759161420.6</v>
      </c>
      <c r="DQ30">
        <v>298.3973333333333</v>
      </c>
      <c r="DR30">
        <v>281.9533703703704</v>
      </c>
      <c r="DS30">
        <v>21.83124074074074</v>
      </c>
      <c r="DT30">
        <v>20.51794814814814</v>
      </c>
      <c r="DU30">
        <v>299.5042962962963</v>
      </c>
      <c r="DV30">
        <v>21.54954444444444</v>
      </c>
      <c r="DW30">
        <v>500.0257407407407</v>
      </c>
      <c r="DX30">
        <v>90.88076296296295</v>
      </c>
      <c r="DY30">
        <v>0.06389353333333332</v>
      </c>
      <c r="DZ30">
        <v>28.85045555555556</v>
      </c>
      <c r="EA30">
        <v>29.98962962962963</v>
      </c>
      <c r="EB30">
        <v>999.9000000000001</v>
      </c>
      <c r="EC30">
        <v>0</v>
      </c>
      <c r="ED30">
        <v>0</v>
      </c>
      <c r="EE30">
        <v>10006.59370370371</v>
      </c>
      <c r="EF30">
        <v>0</v>
      </c>
      <c r="EG30">
        <v>8.369996296296296</v>
      </c>
      <c r="EH30">
        <v>16.44403703703703</v>
      </c>
      <c r="EI30">
        <v>305.0572592592593</v>
      </c>
      <c r="EJ30">
        <v>287.8597777777778</v>
      </c>
      <c r="EK30">
        <v>1.313294444444445</v>
      </c>
      <c r="EL30">
        <v>281.9533703703704</v>
      </c>
      <c r="EM30">
        <v>20.51794814814814</v>
      </c>
      <c r="EN30">
        <v>1.98404037037037</v>
      </c>
      <c r="EO30">
        <v>1.864687777777778</v>
      </c>
      <c r="EP30">
        <v>17.31753703703703</v>
      </c>
      <c r="EQ30">
        <v>16.33984814814815</v>
      </c>
      <c r="ER30">
        <v>2000.00037037037</v>
      </c>
      <c r="ES30">
        <v>0.980004037037037</v>
      </c>
      <c r="ET30">
        <v>0.01999587407407408</v>
      </c>
      <c r="EU30">
        <v>0</v>
      </c>
      <c r="EV30">
        <v>288.9251851851852</v>
      </c>
      <c r="EW30">
        <v>5.00078</v>
      </c>
      <c r="EX30">
        <v>5782.126296296296</v>
      </c>
      <c r="EY30">
        <v>16379.65185185185</v>
      </c>
      <c r="EZ30">
        <v>40.21037037037036</v>
      </c>
      <c r="FA30">
        <v>40.95562962962963</v>
      </c>
      <c r="FB30">
        <v>40.16407407407407</v>
      </c>
      <c r="FC30">
        <v>40.78214814814815</v>
      </c>
      <c r="FD30">
        <v>41.02985185185184</v>
      </c>
      <c r="FE30">
        <v>1955.104814814815</v>
      </c>
      <c r="FF30">
        <v>39.89555555555556</v>
      </c>
      <c r="FG30">
        <v>0</v>
      </c>
      <c r="FH30">
        <v>1759161420.2</v>
      </c>
      <c r="FI30">
        <v>0</v>
      </c>
      <c r="FJ30">
        <v>288.93308</v>
      </c>
      <c r="FK30">
        <v>-0.9882307726905641</v>
      </c>
      <c r="FL30">
        <v>-30.07692307325865</v>
      </c>
      <c r="FM30">
        <v>5781.8968</v>
      </c>
      <c r="FN30">
        <v>15</v>
      </c>
      <c r="FO30">
        <v>0</v>
      </c>
      <c r="FP30" t="s">
        <v>439</v>
      </c>
      <c r="FQ30">
        <v>1746989605.5</v>
      </c>
      <c r="FR30">
        <v>1746989593.5</v>
      </c>
      <c r="FS30">
        <v>0</v>
      </c>
      <c r="FT30">
        <v>-0.274</v>
      </c>
      <c r="FU30">
        <v>-0.002</v>
      </c>
      <c r="FV30">
        <v>2.549</v>
      </c>
      <c r="FW30">
        <v>0.129</v>
      </c>
      <c r="FX30">
        <v>420</v>
      </c>
      <c r="FY30">
        <v>17</v>
      </c>
      <c r="FZ30">
        <v>0.02</v>
      </c>
      <c r="GA30">
        <v>0.04</v>
      </c>
      <c r="GB30">
        <v>16.20798536585366</v>
      </c>
      <c r="GC30">
        <v>3.625300348432038</v>
      </c>
      <c r="GD30">
        <v>0.3703196553018958</v>
      </c>
      <c r="GE30">
        <v>0</v>
      </c>
      <c r="GF30">
        <v>289.0530294117648</v>
      </c>
      <c r="GG30">
        <v>-1.687288004693434</v>
      </c>
      <c r="GH30">
        <v>0.2827120219768551</v>
      </c>
      <c r="GI30">
        <v>0</v>
      </c>
      <c r="GJ30">
        <v>1.313540975609756</v>
      </c>
      <c r="GK30">
        <v>-0.002967804878044586</v>
      </c>
      <c r="GL30">
        <v>0.0008600079548073723</v>
      </c>
      <c r="GM30">
        <v>1</v>
      </c>
      <c r="GN30">
        <v>1</v>
      </c>
      <c r="GO30">
        <v>3</v>
      </c>
      <c r="GP30" t="s">
        <v>459</v>
      </c>
      <c r="GQ30">
        <v>3.10236</v>
      </c>
      <c r="GR30">
        <v>2.72244</v>
      </c>
      <c r="GS30">
        <v>0.06313000000000001</v>
      </c>
      <c r="GT30">
        <v>0.0597517</v>
      </c>
      <c r="GU30">
        <v>0.101052</v>
      </c>
      <c r="GV30">
        <v>0.09806769999999999</v>
      </c>
      <c r="GW30">
        <v>24457.6</v>
      </c>
      <c r="GX30">
        <v>22304.9</v>
      </c>
      <c r="GY30">
        <v>26672.5</v>
      </c>
      <c r="GZ30">
        <v>23947.8</v>
      </c>
      <c r="HA30">
        <v>38362.4</v>
      </c>
      <c r="HB30">
        <v>31929.2</v>
      </c>
      <c r="HC30">
        <v>46572.3</v>
      </c>
      <c r="HD30">
        <v>37888.8</v>
      </c>
      <c r="HE30">
        <v>1.8571</v>
      </c>
      <c r="HF30">
        <v>1.8568</v>
      </c>
      <c r="HG30">
        <v>0.119787</v>
      </c>
      <c r="HH30">
        <v>0</v>
      </c>
      <c r="HI30">
        <v>28.0411</v>
      </c>
      <c r="HJ30">
        <v>999.9</v>
      </c>
      <c r="HK30">
        <v>50</v>
      </c>
      <c r="HL30">
        <v>31.1</v>
      </c>
      <c r="HM30">
        <v>24.9616</v>
      </c>
      <c r="HN30">
        <v>61.1238</v>
      </c>
      <c r="HO30">
        <v>21.9511</v>
      </c>
      <c r="HP30">
        <v>1</v>
      </c>
      <c r="HQ30">
        <v>0.199934</v>
      </c>
      <c r="HR30">
        <v>0.246307</v>
      </c>
      <c r="HS30">
        <v>20.2795</v>
      </c>
      <c r="HT30">
        <v>5.2116</v>
      </c>
      <c r="HU30">
        <v>11.98</v>
      </c>
      <c r="HV30">
        <v>4.96355</v>
      </c>
      <c r="HW30">
        <v>3.27458</v>
      </c>
      <c r="HX30">
        <v>9999</v>
      </c>
      <c r="HY30">
        <v>9999</v>
      </c>
      <c r="HZ30">
        <v>9999</v>
      </c>
      <c r="IA30">
        <v>40.4</v>
      </c>
      <c r="IB30">
        <v>1.86401</v>
      </c>
      <c r="IC30">
        <v>1.86016</v>
      </c>
      <c r="ID30">
        <v>1.85843</v>
      </c>
      <c r="IE30">
        <v>1.85975</v>
      </c>
      <c r="IF30">
        <v>1.85989</v>
      </c>
      <c r="IG30">
        <v>1.85838</v>
      </c>
      <c r="IH30">
        <v>1.85745</v>
      </c>
      <c r="II30">
        <v>1.85242</v>
      </c>
      <c r="IJ30">
        <v>0</v>
      </c>
      <c r="IK30">
        <v>0</v>
      </c>
      <c r="IL30">
        <v>0</v>
      </c>
      <c r="IM30">
        <v>0</v>
      </c>
      <c r="IN30" t="s">
        <v>441</v>
      </c>
      <c r="IO30" t="s">
        <v>442</v>
      </c>
      <c r="IP30" t="s">
        <v>443</v>
      </c>
      <c r="IQ30" t="s">
        <v>443</v>
      </c>
      <c r="IR30" t="s">
        <v>443</v>
      </c>
      <c r="IS30" t="s">
        <v>443</v>
      </c>
      <c r="IT30">
        <v>0</v>
      </c>
      <c r="IU30">
        <v>100</v>
      </c>
      <c r="IV30">
        <v>100</v>
      </c>
      <c r="IW30">
        <v>-1.102</v>
      </c>
      <c r="IX30">
        <v>0.2817</v>
      </c>
      <c r="IY30">
        <v>-0.9039269621244732</v>
      </c>
      <c r="IZ30">
        <v>-0.001239420960351069</v>
      </c>
      <c r="JA30">
        <v>2.054680153414315E-06</v>
      </c>
      <c r="JB30">
        <v>-6.090169633737798E-10</v>
      </c>
      <c r="JC30">
        <v>0.01286883109493677</v>
      </c>
      <c r="JD30">
        <v>0.003674261220633967</v>
      </c>
      <c r="JE30">
        <v>0.0003746991724086452</v>
      </c>
      <c r="JF30">
        <v>1.563836292469968E-06</v>
      </c>
      <c r="JG30">
        <v>1</v>
      </c>
      <c r="JH30">
        <v>2003</v>
      </c>
      <c r="JI30">
        <v>1</v>
      </c>
      <c r="JJ30">
        <v>24</v>
      </c>
      <c r="JK30">
        <v>202863.7</v>
      </c>
      <c r="JL30">
        <v>202863.9</v>
      </c>
      <c r="JM30">
        <v>0.72876</v>
      </c>
      <c r="JN30">
        <v>2.64282</v>
      </c>
      <c r="JO30">
        <v>1.49658</v>
      </c>
      <c r="JP30">
        <v>2.34375</v>
      </c>
      <c r="JQ30">
        <v>1.54907</v>
      </c>
      <c r="JR30">
        <v>2.38647</v>
      </c>
      <c r="JS30">
        <v>36.2694</v>
      </c>
      <c r="JT30">
        <v>24.1751</v>
      </c>
      <c r="JU30">
        <v>18</v>
      </c>
      <c r="JV30">
        <v>482.211</v>
      </c>
      <c r="JW30">
        <v>496.724</v>
      </c>
      <c r="JX30">
        <v>27.4969</v>
      </c>
      <c r="JY30">
        <v>29.7985</v>
      </c>
      <c r="JZ30">
        <v>29.9999</v>
      </c>
      <c r="KA30">
        <v>30.0448</v>
      </c>
      <c r="KB30">
        <v>30.044</v>
      </c>
      <c r="KC30">
        <v>14.6108</v>
      </c>
      <c r="KD30">
        <v>20.5168</v>
      </c>
      <c r="KE30">
        <v>100</v>
      </c>
      <c r="KF30">
        <v>27.4971</v>
      </c>
      <c r="KG30">
        <v>232.926</v>
      </c>
      <c r="KH30">
        <v>20.4785</v>
      </c>
      <c r="KI30">
        <v>101.83</v>
      </c>
      <c r="KJ30">
        <v>91.3729</v>
      </c>
    </row>
    <row r="31" spans="1:296">
      <c r="A31">
        <v>13</v>
      </c>
      <c r="B31">
        <v>1759161433.1</v>
      </c>
      <c r="C31">
        <v>60</v>
      </c>
      <c r="D31" t="s">
        <v>468</v>
      </c>
      <c r="E31" t="s">
        <v>469</v>
      </c>
      <c r="F31">
        <v>5</v>
      </c>
      <c r="G31" t="s">
        <v>436</v>
      </c>
      <c r="H31">
        <v>1759161425.314285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256.3136858363197</v>
      </c>
      <c r="AJ31">
        <v>265.3833454545453</v>
      </c>
      <c r="AK31">
        <v>-3.305167109741189</v>
      </c>
      <c r="AL31">
        <v>65.02790065039247</v>
      </c>
      <c r="AM31">
        <f>(AO31 - AN31 + DX31*1E3/(8.314*(DZ31+273.15)) * AQ31/DW31 * AP31) * DW31/(100*DK31) * 1000/(1000 - AO31)</f>
        <v>0</v>
      </c>
      <c r="AN31">
        <v>20.51601695843597</v>
      </c>
      <c r="AO31">
        <v>21.83202909090909</v>
      </c>
      <c r="AP31">
        <v>1.206216558195781E-08</v>
      </c>
      <c r="AQ31">
        <v>105.0017702959576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437</v>
      </c>
      <c r="AX31" t="s">
        <v>437</v>
      </c>
      <c r="AY31">
        <v>0</v>
      </c>
      <c r="AZ31">
        <v>0</v>
      </c>
      <c r="BA31">
        <f>1-AY31/AZ31</f>
        <v>0</v>
      </c>
      <c r="BB31">
        <v>0</v>
      </c>
      <c r="BC31" t="s">
        <v>437</v>
      </c>
      <c r="BD31" t="s">
        <v>437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437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2.44</v>
      </c>
      <c r="DL31">
        <v>0.5</v>
      </c>
      <c r="DM31" t="s">
        <v>438</v>
      </c>
      <c r="DN31">
        <v>2</v>
      </c>
      <c r="DO31" t="b">
        <v>1</v>
      </c>
      <c r="DP31">
        <v>1759161425.314285</v>
      </c>
      <c r="DQ31">
        <v>283.1168928571428</v>
      </c>
      <c r="DR31">
        <v>266.414</v>
      </c>
      <c r="DS31">
        <v>21.83102857142857</v>
      </c>
      <c r="DT31">
        <v>20.51728571428572</v>
      </c>
      <c r="DU31">
        <v>284.2207857142857</v>
      </c>
      <c r="DV31">
        <v>21.54933571428571</v>
      </c>
      <c r="DW31">
        <v>500.0045</v>
      </c>
      <c r="DX31">
        <v>90.88121785714284</v>
      </c>
      <c r="DY31">
        <v>0.06413137142857142</v>
      </c>
      <c r="DZ31">
        <v>28.85077857142857</v>
      </c>
      <c r="EA31">
        <v>29.99324642857143</v>
      </c>
      <c r="EB31">
        <v>999.9000000000002</v>
      </c>
      <c r="EC31">
        <v>0</v>
      </c>
      <c r="ED31">
        <v>0</v>
      </c>
      <c r="EE31">
        <v>9996.224285714286</v>
      </c>
      <c r="EF31">
        <v>0</v>
      </c>
      <c r="EG31">
        <v>8.362767499999999</v>
      </c>
      <c r="EH31">
        <v>16.70296428571429</v>
      </c>
      <c r="EI31">
        <v>289.4356785714286</v>
      </c>
      <c r="EJ31">
        <v>271.9946785714286</v>
      </c>
      <c r="EK31">
        <v>1.313735714285714</v>
      </c>
      <c r="EL31">
        <v>266.414</v>
      </c>
      <c r="EM31">
        <v>20.51728571428572</v>
      </c>
      <c r="EN31">
        <v>1.98403</v>
      </c>
      <c r="EO31">
        <v>1.864636785714286</v>
      </c>
      <c r="EP31">
        <v>17.31746071428571</v>
      </c>
      <c r="EQ31">
        <v>16.33942142857143</v>
      </c>
      <c r="ER31">
        <v>2000.005714285714</v>
      </c>
      <c r="ES31">
        <v>0.9800052857142857</v>
      </c>
      <c r="ET31">
        <v>0.01999457142857143</v>
      </c>
      <c r="EU31">
        <v>0</v>
      </c>
      <c r="EV31">
        <v>288.8023571428571</v>
      </c>
      <c r="EW31">
        <v>5.00078</v>
      </c>
      <c r="EX31">
        <v>5780.208571428569</v>
      </c>
      <c r="EY31">
        <v>16379.70357142857</v>
      </c>
      <c r="EZ31">
        <v>40.21167857142858</v>
      </c>
      <c r="FA31">
        <v>40.97282142857142</v>
      </c>
      <c r="FB31">
        <v>40.13596428571429</v>
      </c>
      <c r="FC31">
        <v>40.80771428571428</v>
      </c>
      <c r="FD31">
        <v>40.93278571428571</v>
      </c>
      <c r="FE31">
        <v>1955.1125</v>
      </c>
      <c r="FF31">
        <v>39.89321428571429</v>
      </c>
      <c r="FG31">
        <v>0</v>
      </c>
      <c r="FH31">
        <v>1759161425</v>
      </c>
      <c r="FI31">
        <v>0</v>
      </c>
      <c r="FJ31">
        <v>288.82368</v>
      </c>
      <c r="FK31">
        <v>-1.196000001272779</v>
      </c>
      <c r="FL31">
        <v>-19.89769227343082</v>
      </c>
      <c r="FM31">
        <v>5779.989199999999</v>
      </c>
      <c r="FN31">
        <v>15</v>
      </c>
      <c r="FO31">
        <v>0</v>
      </c>
      <c r="FP31" t="s">
        <v>439</v>
      </c>
      <c r="FQ31">
        <v>1746989605.5</v>
      </c>
      <c r="FR31">
        <v>1746989593.5</v>
      </c>
      <c r="FS31">
        <v>0</v>
      </c>
      <c r="FT31">
        <v>-0.274</v>
      </c>
      <c r="FU31">
        <v>-0.002</v>
      </c>
      <c r="FV31">
        <v>2.549</v>
      </c>
      <c r="FW31">
        <v>0.129</v>
      </c>
      <c r="FX31">
        <v>420</v>
      </c>
      <c r="FY31">
        <v>17</v>
      </c>
      <c r="FZ31">
        <v>0.02</v>
      </c>
      <c r="GA31">
        <v>0.04</v>
      </c>
      <c r="GB31">
        <v>16.56028536585366</v>
      </c>
      <c r="GC31">
        <v>3.017280836236915</v>
      </c>
      <c r="GD31">
        <v>0.3187953839989099</v>
      </c>
      <c r="GE31">
        <v>0</v>
      </c>
      <c r="GF31">
        <v>288.9001764705882</v>
      </c>
      <c r="GG31">
        <v>-1.581084796574496</v>
      </c>
      <c r="GH31">
        <v>0.2742744943845442</v>
      </c>
      <c r="GI31">
        <v>0</v>
      </c>
      <c r="GJ31">
        <v>1.313714390243903</v>
      </c>
      <c r="GK31">
        <v>0.005074912891988228</v>
      </c>
      <c r="GL31">
        <v>0.001221149096549</v>
      </c>
      <c r="GM31">
        <v>1</v>
      </c>
      <c r="GN31">
        <v>1</v>
      </c>
      <c r="GO31">
        <v>3</v>
      </c>
      <c r="GP31" t="s">
        <v>459</v>
      </c>
      <c r="GQ31">
        <v>3.10262</v>
      </c>
      <c r="GR31">
        <v>2.72146</v>
      </c>
      <c r="GS31">
        <v>0.0600512</v>
      </c>
      <c r="GT31">
        <v>0.0564551</v>
      </c>
      <c r="GU31">
        <v>0.101056</v>
      </c>
      <c r="GV31">
        <v>0.0980622</v>
      </c>
      <c r="GW31">
        <v>24537.9</v>
      </c>
      <c r="GX31">
        <v>22383.1</v>
      </c>
      <c r="GY31">
        <v>26672.5</v>
      </c>
      <c r="GZ31">
        <v>23947.9</v>
      </c>
      <c r="HA31">
        <v>38361.9</v>
      </c>
      <c r="HB31">
        <v>31928.9</v>
      </c>
      <c r="HC31">
        <v>46572.3</v>
      </c>
      <c r="HD31">
        <v>37888.7</v>
      </c>
      <c r="HE31">
        <v>1.85753</v>
      </c>
      <c r="HF31">
        <v>1.85645</v>
      </c>
      <c r="HG31">
        <v>0.11985</v>
      </c>
      <c r="HH31">
        <v>0</v>
      </c>
      <c r="HI31">
        <v>28.0414</v>
      </c>
      <c r="HJ31">
        <v>999.9</v>
      </c>
      <c r="HK31">
        <v>50</v>
      </c>
      <c r="HL31">
        <v>31.1</v>
      </c>
      <c r="HM31">
        <v>24.9597</v>
      </c>
      <c r="HN31">
        <v>61.0138</v>
      </c>
      <c r="HO31">
        <v>21.7428</v>
      </c>
      <c r="HP31">
        <v>1</v>
      </c>
      <c r="HQ31">
        <v>0.199911</v>
      </c>
      <c r="HR31">
        <v>0.253516</v>
      </c>
      <c r="HS31">
        <v>20.2797</v>
      </c>
      <c r="HT31">
        <v>5.2116</v>
      </c>
      <c r="HU31">
        <v>11.98</v>
      </c>
      <c r="HV31">
        <v>4.9632</v>
      </c>
      <c r="HW31">
        <v>3.27458</v>
      </c>
      <c r="HX31">
        <v>9999</v>
      </c>
      <c r="HY31">
        <v>9999</v>
      </c>
      <c r="HZ31">
        <v>9999</v>
      </c>
      <c r="IA31">
        <v>40.4</v>
      </c>
      <c r="IB31">
        <v>1.86401</v>
      </c>
      <c r="IC31">
        <v>1.8602</v>
      </c>
      <c r="ID31">
        <v>1.85846</v>
      </c>
      <c r="IE31">
        <v>1.85977</v>
      </c>
      <c r="IF31">
        <v>1.8599</v>
      </c>
      <c r="IG31">
        <v>1.8584</v>
      </c>
      <c r="IH31">
        <v>1.85745</v>
      </c>
      <c r="II31">
        <v>1.85242</v>
      </c>
      <c r="IJ31">
        <v>0</v>
      </c>
      <c r="IK31">
        <v>0</v>
      </c>
      <c r="IL31">
        <v>0</v>
      </c>
      <c r="IM31">
        <v>0</v>
      </c>
      <c r="IN31" t="s">
        <v>441</v>
      </c>
      <c r="IO31" t="s">
        <v>442</v>
      </c>
      <c r="IP31" t="s">
        <v>443</v>
      </c>
      <c r="IQ31" t="s">
        <v>443</v>
      </c>
      <c r="IR31" t="s">
        <v>443</v>
      </c>
      <c r="IS31" t="s">
        <v>443</v>
      </c>
      <c r="IT31">
        <v>0</v>
      </c>
      <c r="IU31">
        <v>100</v>
      </c>
      <c r="IV31">
        <v>100</v>
      </c>
      <c r="IW31">
        <v>-1.098</v>
      </c>
      <c r="IX31">
        <v>0.2817</v>
      </c>
      <c r="IY31">
        <v>-0.9039269621244732</v>
      </c>
      <c r="IZ31">
        <v>-0.001239420960351069</v>
      </c>
      <c r="JA31">
        <v>2.054680153414315E-06</v>
      </c>
      <c r="JB31">
        <v>-6.090169633737798E-10</v>
      </c>
      <c r="JC31">
        <v>0.01286883109493677</v>
      </c>
      <c r="JD31">
        <v>0.003674261220633967</v>
      </c>
      <c r="JE31">
        <v>0.0003746991724086452</v>
      </c>
      <c r="JF31">
        <v>1.563836292469968E-06</v>
      </c>
      <c r="JG31">
        <v>1</v>
      </c>
      <c r="JH31">
        <v>2003</v>
      </c>
      <c r="JI31">
        <v>1</v>
      </c>
      <c r="JJ31">
        <v>24</v>
      </c>
      <c r="JK31">
        <v>202863.8</v>
      </c>
      <c r="JL31">
        <v>202864</v>
      </c>
      <c r="JM31">
        <v>0.6921389999999999</v>
      </c>
      <c r="JN31">
        <v>2.63184</v>
      </c>
      <c r="JO31">
        <v>1.49658</v>
      </c>
      <c r="JP31">
        <v>2.34375</v>
      </c>
      <c r="JQ31">
        <v>1.54907</v>
      </c>
      <c r="JR31">
        <v>2.4646</v>
      </c>
      <c r="JS31">
        <v>36.2694</v>
      </c>
      <c r="JT31">
        <v>24.1838</v>
      </c>
      <c r="JU31">
        <v>18</v>
      </c>
      <c r="JV31">
        <v>482.446</v>
      </c>
      <c r="JW31">
        <v>496.481</v>
      </c>
      <c r="JX31">
        <v>27.5003</v>
      </c>
      <c r="JY31">
        <v>29.7966</v>
      </c>
      <c r="JZ31">
        <v>29.9998</v>
      </c>
      <c r="KA31">
        <v>30.0429</v>
      </c>
      <c r="KB31">
        <v>30.0429</v>
      </c>
      <c r="KC31">
        <v>13.8991</v>
      </c>
      <c r="KD31">
        <v>20.5168</v>
      </c>
      <c r="KE31">
        <v>100</v>
      </c>
      <c r="KF31">
        <v>27.4998</v>
      </c>
      <c r="KG31">
        <v>212.891</v>
      </c>
      <c r="KH31">
        <v>20.4786</v>
      </c>
      <c r="KI31">
        <v>101.83</v>
      </c>
      <c r="KJ31">
        <v>91.3729</v>
      </c>
    </row>
    <row r="32" spans="1:296">
      <c r="A32">
        <v>14</v>
      </c>
      <c r="B32">
        <v>1759161438.1</v>
      </c>
      <c r="C32">
        <v>65</v>
      </c>
      <c r="D32" t="s">
        <v>470</v>
      </c>
      <c r="E32" t="s">
        <v>471</v>
      </c>
      <c r="F32">
        <v>5</v>
      </c>
      <c r="G32" t="s">
        <v>436</v>
      </c>
      <c r="H32">
        <v>1759161430.6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239.4206026828013</v>
      </c>
      <c r="AJ32">
        <v>248.8756787878788</v>
      </c>
      <c r="AK32">
        <v>-3.299106972214739</v>
      </c>
      <c r="AL32">
        <v>65.02790065039247</v>
      </c>
      <c r="AM32">
        <f>(AO32 - AN32 + DX32*1E3/(8.314*(DZ32+273.15)) * AQ32/DW32 * AP32) * DW32/(100*DK32) * 1000/(1000 - AO32)</f>
        <v>0</v>
      </c>
      <c r="AN32">
        <v>20.5156952071247</v>
      </c>
      <c r="AO32">
        <v>21.83439757575757</v>
      </c>
      <c r="AP32">
        <v>5.567356850890538E-06</v>
      </c>
      <c r="AQ32">
        <v>105.0017702959576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437</v>
      </c>
      <c r="AX32" t="s">
        <v>437</v>
      </c>
      <c r="AY32">
        <v>0</v>
      </c>
      <c r="AZ32">
        <v>0</v>
      </c>
      <c r="BA32">
        <f>1-AY32/AZ32</f>
        <v>0</v>
      </c>
      <c r="BB32">
        <v>0</v>
      </c>
      <c r="BC32" t="s">
        <v>437</v>
      </c>
      <c r="BD32" t="s">
        <v>437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437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2.44</v>
      </c>
      <c r="DL32">
        <v>0.5</v>
      </c>
      <c r="DM32" t="s">
        <v>438</v>
      </c>
      <c r="DN32">
        <v>2</v>
      </c>
      <c r="DO32" t="b">
        <v>1</v>
      </c>
      <c r="DP32">
        <v>1759161430.6</v>
      </c>
      <c r="DQ32">
        <v>266.0293703703704</v>
      </c>
      <c r="DR32">
        <v>249.0871481481482</v>
      </c>
      <c r="DS32">
        <v>21.8323037037037</v>
      </c>
      <c r="DT32">
        <v>20.51692222222222</v>
      </c>
      <c r="DU32">
        <v>267.129</v>
      </c>
      <c r="DV32">
        <v>21.55057777777778</v>
      </c>
      <c r="DW32">
        <v>499.9886666666667</v>
      </c>
      <c r="DX32">
        <v>90.88175555555556</v>
      </c>
      <c r="DY32">
        <v>0.06410483703703702</v>
      </c>
      <c r="DZ32">
        <v>28.85295185185185</v>
      </c>
      <c r="EA32">
        <v>29.99662962962963</v>
      </c>
      <c r="EB32">
        <v>999.9000000000001</v>
      </c>
      <c r="EC32">
        <v>0</v>
      </c>
      <c r="ED32">
        <v>0</v>
      </c>
      <c r="EE32">
        <v>9987.683333333334</v>
      </c>
      <c r="EF32">
        <v>0</v>
      </c>
      <c r="EG32">
        <v>8.353695185185185</v>
      </c>
      <c r="EH32">
        <v>16.94223703703704</v>
      </c>
      <c r="EI32">
        <v>271.9671111111111</v>
      </c>
      <c r="EJ32">
        <v>254.3047777777778</v>
      </c>
      <c r="EK32">
        <v>1.315375185185185</v>
      </c>
      <c r="EL32">
        <v>249.0871481481482</v>
      </c>
      <c r="EM32">
        <v>20.51692222222222</v>
      </c>
      <c r="EN32">
        <v>1.984157407407407</v>
      </c>
      <c r="EO32">
        <v>1.864615555555555</v>
      </c>
      <c r="EP32">
        <v>17.31846666666667</v>
      </c>
      <c r="EQ32">
        <v>16.33923333333334</v>
      </c>
      <c r="ER32">
        <v>2000.00962962963</v>
      </c>
      <c r="ES32">
        <v>0.980007</v>
      </c>
      <c r="ET32">
        <v>0.0199928</v>
      </c>
      <c r="EU32">
        <v>0</v>
      </c>
      <c r="EV32">
        <v>288.7377777777777</v>
      </c>
      <c r="EW32">
        <v>5.00078</v>
      </c>
      <c r="EX32">
        <v>5779.00962962963</v>
      </c>
      <c r="EY32">
        <v>16379.74814814815</v>
      </c>
      <c r="EZ32">
        <v>40.21733333333333</v>
      </c>
      <c r="FA32">
        <v>40.96955555555554</v>
      </c>
      <c r="FB32">
        <v>40.12711111111111</v>
      </c>
      <c r="FC32">
        <v>40.82837037037036</v>
      </c>
      <c r="FD32">
        <v>40.86785185185185</v>
      </c>
      <c r="FE32">
        <v>1955.11962962963</v>
      </c>
      <c r="FF32">
        <v>39.89000000000001</v>
      </c>
      <c r="FG32">
        <v>0</v>
      </c>
      <c r="FH32">
        <v>1759161429.8</v>
      </c>
      <c r="FI32">
        <v>0</v>
      </c>
      <c r="FJ32">
        <v>288.77864</v>
      </c>
      <c r="FK32">
        <v>-0.5906923073205885</v>
      </c>
      <c r="FL32">
        <v>-5.669230769997997</v>
      </c>
      <c r="FM32">
        <v>5778.970799999999</v>
      </c>
      <c r="FN32">
        <v>15</v>
      </c>
      <c r="FO32">
        <v>0</v>
      </c>
      <c r="FP32" t="s">
        <v>439</v>
      </c>
      <c r="FQ32">
        <v>1746989605.5</v>
      </c>
      <c r="FR32">
        <v>1746989593.5</v>
      </c>
      <c r="FS32">
        <v>0</v>
      </c>
      <c r="FT32">
        <v>-0.274</v>
      </c>
      <c r="FU32">
        <v>-0.002</v>
      </c>
      <c r="FV32">
        <v>2.549</v>
      </c>
      <c r="FW32">
        <v>0.129</v>
      </c>
      <c r="FX32">
        <v>420</v>
      </c>
      <c r="FY32">
        <v>17</v>
      </c>
      <c r="FZ32">
        <v>0.02</v>
      </c>
      <c r="GA32">
        <v>0.04</v>
      </c>
      <c r="GB32">
        <v>16.8244731707317</v>
      </c>
      <c r="GC32">
        <v>2.937342857142831</v>
      </c>
      <c r="GD32">
        <v>0.325198569750845</v>
      </c>
      <c r="GE32">
        <v>0</v>
      </c>
      <c r="GF32">
        <v>288.8156176470588</v>
      </c>
      <c r="GG32">
        <v>-0.7825362892696819</v>
      </c>
      <c r="GH32">
        <v>0.204707828337609</v>
      </c>
      <c r="GI32">
        <v>1</v>
      </c>
      <c r="GJ32">
        <v>1.314573658536585</v>
      </c>
      <c r="GK32">
        <v>0.01728773519163784</v>
      </c>
      <c r="GL32">
        <v>0.002045389528287251</v>
      </c>
      <c r="GM32">
        <v>1</v>
      </c>
      <c r="GN32">
        <v>2</v>
      </c>
      <c r="GO32">
        <v>3</v>
      </c>
      <c r="GP32" t="s">
        <v>446</v>
      </c>
      <c r="GQ32">
        <v>3.10194</v>
      </c>
      <c r="GR32">
        <v>2.72221</v>
      </c>
      <c r="GS32">
        <v>0.0569068</v>
      </c>
      <c r="GT32">
        <v>0.0532968</v>
      </c>
      <c r="GU32">
        <v>0.101066</v>
      </c>
      <c r="GV32">
        <v>0.0980569</v>
      </c>
      <c r="GW32">
        <v>24620.1</v>
      </c>
      <c r="GX32">
        <v>22458.3</v>
      </c>
      <c r="GY32">
        <v>26672.6</v>
      </c>
      <c r="GZ32">
        <v>23948.2</v>
      </c>
      <c r="HA32">
        <v>38361.3</v>
      </c>
      <c r="HB32">
        <v>31928.9</v>
      </c>
      <c r="HC32">
        <v>46572.5</v>
      </c>
      <c r="HD32">
        <v>37888.8</v>
      </c>
      <c r="HE32">
        <v>1.85635</v>
      </c>
      <c r="HF32">
        <v>1.85758</v>
      </c>
      <c r="HG32">
        <v>0.120085</v>
      </c>
      <c r="HH32">
        <v>0</v>
      </c>
      <c r="HI32">
        <v>28.0431</v>
      </c>
      <c r="HJ32">
        <v>999.9</v>
      </c>
      <c r="HK32">
        <v>50</v>
      </c>
      <c r="HL32">
        <v>31.1</v>
      </c>
      <c r="HM32">
        <v>24.9614</v>
      </c>
      <c r="HN32">
        <v>60.9338</v>
      </c>
      <c r="HO32">
        <v>21.7348</v>
      </c>
      <c r="HP32">
        <v>1</v>
      </c>
      <c r="HQ32">
        <v>0.199413</v>
      </c>
      <c r="HR32">
        <v>0.243361</v>
      </c>
      <c r="HS32">
        <v>20.2795</v>
      </c>
      <c r="HT32">
        <v>5.21115</v>
      </c>
      <c r="HU32">
        <v>11.98</v>
      </c>
      <c r="HV32">
        <v>4.9634</v>
      </c>
      <c r="HW32">
        <v>3.27453</v>
      </c>
      <c r="HX32">
        <v>9999</v>
      </c>
      <c r="HY32">
        <v>9999</v>
      </c>
      <c r="HZ32">
        <v>9999</v>
      </c>
      <c r="IA32">
        <v>40.4</v>
      </c>
      <c r="IB32">
        <v>1.86401</v>
      </c>
      <c r="IC32">
        <v>1.86019</v>
      </c>
      <c r="ID32">
        <v>1.85844</v>
      </c>
      <c r="IE32">
        <v>1.85979</v>
      </c>
      <c r="IF32">
        <v>1.85991</v>
      </c>
      <c r="IG32">
        <v>1.85837</v>
      </c>
      <c r="IH32">
        <v>1.85745</v>
      </c>
      <c r="II32">
        <v>1.85242</v>
      </c>
      <c r="IJ32">
        <v>0</v>
      </c>
      <c r="IK32">
        <v>0</v>
      </c>
      <c r="IL32">
        <v>0</v>
      </c>
      <c r="IM32">
        <v>0</v>
      </c>
      <c r="IN32" t="s">
        <v>441</v>
      </c>
      <c r="IO32" t="s">
        <v>442</v>
      </c>
      <c r="IP32" t="s">
        <v>443</v>
      </c>
      <c r="IQ32" t="s">
        <v>443</v>
      </c>
      <c r="IR32" t="s">
        <v>443</v>
      </c>
      <c r="IS32" t="s">
        <v>443</v>
      </c>
      <c r="IT32">
        <v>0</v>
      </c>
      <c r="IU32">
        <v>100</v>
      </c>
      <c r="IV32">
        <v>100</v>
      </c>
      <c r="IW32">
        <v>-1.093</v>
      </c>
      <c r="IX32">
        <v>0.2818</v>
      </c>
      <c r="IY32">
        <v>-0.9039269621244732</v>
      </c>
      <c r="IZ32">
        <v>-0.001239420960351069</v>
      </c>
      <c r="JA32">
        <v>2.054680153414315E-06</v>
      </c>
      <c r="JB32">
        <v>-6.090169633737798E-10</v>
      </c>
      <c r="JC32">
        <v>0.01286883109493677</v>
      </c>
      <c r="JD32">
        <v>0.003674261220633967</v>
      </c>
      <c r="JE32">
        <v>0.0003746991724086452</v>
      </c>
      <c r="JF32">
        <v>1.563836292469968E-06</v>
      </c>
      <c r="JG32">
        <v>1</v>
      </c>
      <c r="JH32">
        <v>2003</v>
      </c>
      <c r="JI32">
        <v>1</v>
      </c>
      <c r="JJ32">
        <v>24</v>
      </c>
      <c r="JK32">
        <v>202863.9</v>
      </c>
      <c r="JL32">
        <v>202864.1</v>
      </c>
      <c r="JM32">
        <v>0.653076</v>
      </c>
      <c r="JN32">
        <v>2.63428</v>
      </c>
      <c r="JO32">
        <v>1.49658</v>
      </c>
      <c r="JP32">
        <v>2.34375</v>
      </c>
      <c r="JQ32">
        <v>1.54907</v>
      </c>
      <c r="JR32">
        <v>2.41943</v>
      </c>
      <c r="JS32">
        <v>36.2694</v>
      </c>
      <c r="JT32">
        <v>24.1751</v>
      </c>
      <c r="JU32">
        <v>18</v>
      </c>
      <c r="JV32">
        <v>481.743</v>
      </c>
      <c r="JW32">
        <v>497.211</v>
      </c>
      <c r="JX32">
        <v>27.5036</v>
      </c>
      <c r="JY32">
        <v>29.7947</v>
      </c>
      <c r="JZ32">
        <v>29.9999</v>
      </c>
      <c r="KA32">
        <v>30.0409</v>
      </c>
      <c r="KB32">
        <v>30.0403</v>
      </c>
      <c r="KC32">
        <v>13.098</v>
      </c>
      <c r="KD32">
        <v>20.5168</v>
      </c>
      <c r="KE32">
        <v>100</v>
      </c>
      <c r="KF32">
        <v>27.505</v>
      </c>
      <c r="KG32">
        <v>199.532</v>
      </c>
      <c r="KH32">
        <v>20.4786</v>
      </c>
      <c r="KI32">
        <v>101.83</v>
      </c>
      <c r="KJ32">
        <v>91.3734</v>
      </c>
    </row>
    <row r="33" spans="1:296">
      <c r="A33">
        <v>15</v>
      </c>
      <c r="B33">
        <v>1759161443.1</v>
      </c>
      <c r="C33">
        <v>70</v>
      </c>
      <c r="D33" t="s">
        <v>472</v>
      </c>
      <c r="E33" t="s">
        <v>473</v>
      </c>
      <c r="F33">
        <v>5</v>
      </c>
      <c r="G33" t="s">
        <v>436</v>
      </c>
      <c r="H33">
        <v>1759161435.314285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223.4223164354895</v>
      </c>
      <c r="AJ33">
        <v>232.7895515151515</v>
      </c>
      <c r="AK33">
        <v>-3.207712285939507</v>
      </c>
      <c r="AL33">
        <v>65.02790065039247</v>
      </c>
      <c r="AM33">
        <f>(AO33 - AN33 + DX33*1E3/(8.314*(DZ33+273.15)) * AQ33/DW33 * AP33) * DW33/(100*DK33) * 1000/(1000 - AO33)</f>
        <v>0</v>
      </c>
      <c r="AN33">
        <v>20.514637036792</v>
      </c>
      <c r="AO33">
        <v>21.83705212121211</v>
      </c>
      <c r="AP33">
        <v>8.677168358386236E-06</v>
      </c>
      <c r="AQ33">
        <v>105.0017702959576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437</v>
      </c>
      <c r="AX33" t="s">
        <v>437</v>
      </c>
      <c r="AY33">
        <v>0</v>
      </c>
      <c r="AZ33">
        <v>0</v>
      </c>
      <c r="BA33">
        <f>1-AY33/AZ33</f>
        <v>0</v>
      </c>
      <c r="BB33">
        <v>0</v>
      </c>
      <c r="BC33" t="s">
        <v>437</v>
      </c>
      <c r="BD33" t="s">
        <v>437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437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2.44</v>
      </c>
      <c r="DL33">
        <v>0.5</v>
      </c>
      <c r="DM33" t="s">
        <v>438</v>
      </c>
      <c r="DN33">
        <v>2</v>
      </c>
      <c r="DO33" t="b">
        <v>1</v>
      </c>
      <c r="DP33">
        <v>1759161435.314285</v>
      </c>
      <c r="DQ33">
        <v>250.8969642857143</v>
      </c>
      <c r="DR33">
        <v>233.7972857142858</v>
      </c>
      <c r="DS33">
        <v>21.83361071428572</v>
      </c>
      <c r="DT33">
        <v>20.51587857142857</v>
      </c>
      <c r="DU33">
        <v>251.9921428571429</v>
      </c>
      <c r="DV33">
        <v>21.55185714285714</v>
      </c>
      <c r="DW33">
        <v>500.0172142857144</v>
      </c>
      <c r="DX33">
        <v>90.8820392857143</v>
      </c>
      <c r="DY33">
        <v>0.0640575142857143</v>
      </c>
      <c r="DZ33">
        <v>28.853125</v>
      </c>
      <c r="EA33">
        <v>29.99702142857143</v>
      </c>
      <c r="EB33">
        <v>999.9000000000002</v>
      </c>
      <c r="EC33">
        <v>0</v>
      </c>
      <c r="ED33">
        <v>0</v>
      </c>
      <c r="EE33">
        <v>9983.257500000002</v>
      </c>
      <c r="EF33">
        <v>0</v>
      </c>
      <c r="EG33">
        <v>8.351547142857141</v>
      </c>
      <c r="EH33">
        <v>17.09962142857143</v>
      </c>
      <c r="EI33">
        <v>256.4971785714286</v>
      </c>
      <c r="EJ33">
        <v>238.6944642857143</v>
      </c>
      <c r="EK33">
        <v>1.317734285714286</v>
      </c>
      <c r="EL33">
        <v>233.7972857142858</v>
      </c>
      <c r="EM33">
        <v>20.51587857142857</v>
      </c>
      <c r="EN33">
        <v>1.984283214285714</v>
      </c>
      <c r="EO33">
        <v>1.864526428571429</v>
      </c>
      <c r="EP33">
        <v>17.31947857142857</v>
      </c>
      <c r="EQ33">
        <v>16.33848928571429</v>
      </c>
      <c r="ER33">
        <v>2000.006785714286</v>
      </c>
      <c r="ES33">
        <v>0.980007</v>
      </c>
      <c r="ET33">
        <v>0.0199928</v>
      </c>
      <c r="EU33">
        <v>0</v>
      </c>
      <c r="EV33">
        <v>288.7740714285715</v>
      </c>
      <c r="EW33">
        <v>5.00078</v>
      </c>
      <c r="EX33">
        <v>5778.942857142857</v>
      </c>
      <c r="EY33">
        <v>16379.725</v>
      </c>
      <c r="EZ33">
        <v>40.19396428571428</v>
      </c>
      <c r="FA33">
        <v>40.95953571428571</v>
      </c>
      <c r="FB33">
        <v>40.12253571428572</v>
      </c>
      <c r="FC33">
        <v>40.79660714285713</v>
      </c>
      <c r="FD33">
        <v>40.90149999999999</v>
      </c>
      <c r="FE33">
        <v>1955.116785714285</v>
      </c>
      <c r="FF33">
        <v>39.89000000000001</v>
      </c>
      <c r="FG33">
        <v>0</v>
      </c>
      <c r="FH33">
        <v>1759161435.2</v>
      </c>
      <c r="FI33">
        <v>0</v>
      </c>
      <c r="FJ33">
        <v>288.7956538461539</v>
      </c>
      <c r="FK33">
        <v>1.034495727506624</v>
      </c>
      <c r="FL33">
        <v>5.348376099014412</v>
      </c>
      <c r="FM33">
        <v>5778.967692307692</v>
      </c>
      <c r="FN33">
        <v>15</v>
      </c>
      <c r="FO33">
        <v>0</v>
      </c>
      <c r="FP33" t="s">
        <v>439</v>
      </c>
      <c r="FQ33">
        <v>1746989605.5</v>
      </c>
      <c r="FR33">
        <v>1746989593.5</v>
      </c>
      <c r="FS33">
        <v>0</v>
      </c>
      <c r="FT33">
        <v>-0.274</v>
      </c>
      <c r="FU33">
        <v>-0.002</v>
      </c>
      <c r="FV33">
        <v>2.549</v>
      </c>
      <c r="FW33">
        <v>0.129</v>
      </c>
      <c r="FX33">
        <v>420</v>
      </c>
      <c r="FY33">
        <v>17</v>
      </c>
      <c r="FZ33">
        <v>0.02</v>
      </c>
      <c r="GA33">
        <v>0.04</v>
      </c>
      <c r="GB33">
        <v>16.96262</v>
      </c>
      <c r="GC33">
        <v>2.077828142589122</v>
      </c>
      <c r="GD33">
        <v>0.2758344106524782</v>
      </c>
      <c r="GE33">
        <v>0</v>
      </c>
      <c r="GF33">
        <v>288.8041470588235</v>
      </c>
      <c r="GG33">
        <v>0.3235294134039395</v>
      </c>
      <c r="GH33">
        <v>0.1950500889444333</v>
      </c>
      <c r="GI33">
        <v>1</v>
      </c>
      <c r="GJ33">
        <v>1.3164445</v>
      </c>
      <c r="GK33">
        <v>0.02919196998123321</v>
      </c>
      <c r="GL33">
        <v>0.002970285297744994</v>
      </c>
      <c r="GM33">
        <v>1</v>
      </c>
      <c r="GN33">
        <v>2</v>
      </c>
      <c r="GO33">
        <v>3</v>
      </c>
      <c r="GP33" t="s">
        <v>446</v>
      </c>
      <c r="GQ33">
        <v>3.1022</v>
      </c>
      <c r="GR33">
        <v>2.72231</v>
      </c>
      <c r="GS33">
        <v>0.0537669</v>
      </c>
      <c r="GT33">
        <v>0.0499951</v>
      </c>
      <c r="GU33">
        <v>0.101072</v>
      </c>
      <c r="GV33">
        <v>0.0980533</v>
      </c>
      <c r="GW33">
        <v>24702.3</v>
      </c>
      <c r="GX33">
        <v>22536.6</v>
      </c>
      <c r="GY33">
        <v>26672.8</v>
      </c>
      <c r="GZ33">
        <v>23948.3</v>
      </c>
      <c r="HA33">
        <v>38360.7</v>
      </c>
      <c r="HB33">
        <v>31928.9</v>
      </c>
      <c r="HC33">
        <v>46572.7</v>
      </c>
      <c r="HD33">
        <v>37889.1</v>
      </c>
      <c r="HE33">
        <v>1.85702</v>
      </c>
      <c r="HF33">
        <v>1.8571</v>
      </c>
      <c r="HG33">
        <v>0.119675</v>
      </c>
      <c r="HH33">
        <v>0</v>
      </c>
      <c r="HI33">
        <v>28.0431</v>
      </c>
      <c r="HJ33">
        <v>999.9</v>
      </c>
      <c r="HK33">
        <v>50</v>
      </c>
      <c r="HL33">
        <v>31.1</v>
      </c>
      <c r="HM33">
        <v>24.9597</v>
      </c>
      <c r="HN33">
        <v>61.3038</v>
      </c>
      <c r="HO33">
        <v>21.9471</v>
      </c>
      <c r="HP33">
        <v>1</v>
      </c>
      <c r="HQ33">
        <v>0.199527</v>
      </c>
      <c r="HR33">
        <v>0.344698</v>
      </c>
      <c r="HS33">
        <v>20.2794</v>
      </c>
      <c r="HT33">
        <v>5.21175</v>
      </c>
      <c r="HU33">
        <v>11.98</v>
      </c>
      <c r="HV33">
        <v>4.96365</v>
      </c>
      <c r="HW33">
        <v>3.27465</v>
      </c>
      <c r="HX33">
        <v>9999</v>
      </c>
      <c r="HY33">
        <v>9999</v>
      </c>
      <c r="HZ33">
        <v>9999</v>
      </c>
      <c r="IA33">
        <v>40.4</v>
      </c>
      <c r="IB33">
        <v>1.86401</v>
      </c>
      <c r="IC33">
        <v>1.86019</v>
      </c>
      <c r="ID33">
        <v>1.85844</v>
      </c>
      <c r="IE33">
        <v>1.85979</v>
      </c>
      <c r="IF33">
        <v>1.8599</v>
      </c>
      <c r="IG33">
        <v>1.85838</v>
      </c>
      <c r="IH33">
        <v>1.85745</v>
      </c>
      <c r="II33">
        <v>1.85242</v>
      </c>
      <c r="IJ33">
        <v>0</v>
      </c>
      <c r="IK33">
        <v>0</v>
      </c>
      <c r="IL33">
        <v>0</v>
      </c>
      <c r="IM33">
        <v>0</v>
      </c>
      <c r="IN33" t="s">
        <v>441</v>
      </c>
      <c r="IO33" t="s">
        <v>442</v>
      </c>
      <c r="IP33" t="s">
        <v>443</v>
      </c>
      <c r="IQ33" t="s">
        <v>443</v>
      </c>
      <c r="IR33" t="s">
        <v>443</v>
      </c>
      <c r="IS33" t="s">
        <v>443</v>
      </c>
      <c r="IT33">
        <v>0</v>
      </c>
      <c r="IU33">
        <v>100</v>
      </c>
      <c r="IV33">
        <v>100</v>
      </c>
      <c r="IW33">
        <v>-1.087</v>
      </c>
      <c r="IX33">
        <v>0.2818</v>
      </c>
      <c r="IY33">
        <v>-0.9039269621244732</v>
      </c>
      <c r="IZ33">
        <v>-0.001239420960351069</v>
      </c>
      <c r="JA33">
        <v>2.054680153414315E-06</v>
      </c>
      <c r="JB33">
        <v>-6.090169633737798E-10</v>
      </c>
      <c r="JC33">
        <v>0.01286883109493677</v>
      </c>
      <c r="JD33">
        <v>0.003674261220633967</v>
      </c>
      <c r="JE33">
        <v>0.0003746991724086452</v>
      </c>
      <c r="JF33">
        <v>1.563836292469968E-06</v>
      </c>
      <c r="JG33">
        <v>1</v>
      </c>
      <c r="JH33">
        <v>2003</v>
      </c>
      <c r="JI33">
        <v>1</v>
      </c>
      <c r="JJ33">
        <v>24</v>
      </c>
      <c r="JK33">
        <v>202864</v>
      </c>
      <c r="JL33">
        <v>202864.2</v>
      </c>
      <c r="JM33">
        <v>0.612793</v>
      </c>
      <c r="JN33">
        <v>2.63794</v>
      </c>
      <c r="JO33">
        <v>1.49658</v>
      </c>
      <c r="JP33">
        <v>2.34375</v>
      </c>
      <c r="JQ33">
        <v>1.54907</v>
      </c>
      <c r="JR33">
        <v>2.41577</v>
      </c>
      <c r="JS33">
        <v>36.2694</v>
      </c>
      <c r="JT33">
        <v>24.1838</v>
      </c>
      <c r="JU33">
        <v>18</v>
      </c>
      <c r="JV33">
        <v>482.124</v>
      </c>
      <c r="JW33">
        <v>496.877</v>
      </c>
      <c r="JX33">
        <v>27.497</v>
      </c>
      <c r="JY33">
        <v>29.7921</v>
      </c>
      <c r="JZ33">
        <v>30</v>
      </c>
      <c r="KA33">
        <v>30.039</v>
      </c>
      <c r="KB33">
        <v>30.0382</v>
      </c>
      <c r="KC33">
        <v>12.3512</v>
      </c>
      <c r="KD33">
        <v>20.5168</v>
      </c>
      <c r="KE33">
        <v>100</v>
      </c>
      <c r="KF33">
        <v>27.4818</v>
      </c>
      <c r="KG33">
        <v>179.493</v>
      </c>
      <c r="KH33">
        <v>20.4786</v>
      </c>
      <c r="KI33">
        <v>101.831</v>
      </c>
      <c r="KJ33">
        <v>91.374</v>
      </c>
    </row>
    <row r="34" spans="1:296">
      <c r="A34">
        <v>16</v>
      </c>
      <c r="B34">
        <v>1759161448.1</v>
      </c>
      <c r="C34">
        <v>75</v>
      </c>
      <c r="D34" t="s">
        <v>474</v>
      </c>
      <c r="E34" t="s">
        <v>475</v>
      </c>
      <c r="F34">
        <v>5</v>
      </c>
      <c r="G34" t="s">
        <v>436</v>
      </c>
      <c r="H34">
        <v>1759161440.6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206.7672775011813</v>
      </c>
      <c r="AJ34">
        <v>216.5494303030302</v>
      </c>
      <c r="AK34">
        <v>-3.251719101991888</v>
      </c>
      <c r="AL34">
        <v>65.02790065039247</v>
      </c>
      <c r="AM34">
        <f>(AO34 - AN34 + DX34*1E3/(8.314*(DZ34+273.15)) * AQ34/DW34 * AP34) * DW34/(100*DK34) * 1000/(1000 - AO34)</f>
        <v>0</v>
      </c>
      <c r="AN34">
        <v>20.51225232002807</v>
      </c>
      <c r="AO34">
        <v>21.8380993939394</v>
      </c>
      <c r="AP34">
        <v>4.037910963119008E-07</v>
      </c>
      <c r="AQ34">
        <v>105.0017702959576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437</v>
      </c>
      <c r="AX34" t="s">
        <v>437</v>
      </c>
      <c r="AY34">
        <v>0</v>
      </c>
      <c r="AZ34">
        <v>0</v>
      </c>
      <c r="BA34">
        <f>1-AY34/AZ34</f>
        <v>0</v>
      </c>
      <c r="BB34">
        <v>0</v>
      </c>
      <c r="BC34" t="s">
        <v>437</v>
      </c>
      <c r="BD34" t="s">
        <v>437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437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2.44</v>
      </c>
      <c r="DL34">
        <v>0.5</v>
      </c>
      <c r="DM34" t="s">
        <v>438</v>
      </c>
      <c r="DN34">
        <v>2</v>
      </c>
      <c r="DO34" t="b">
        <v>1</v>
      </c>
      <c r="DP34">
        <v>1759161440.6</v>
      </c>
      <c r="DQ34">
        <v>234.0182592592593</v>
      </c>
      <c r="DR34">
        <v>216.7018148148148</v>
      </c>
      <c r="DS34">
        <v>21.8356962962963</v>
      </c>
      <c r="DT34">
        <v>20.51438148148148</v>
      </c>
      <c r="DU34">
        <v>235.1077037037037</v>
      </c>
      <c r="DV34">
        <v>21.55390740740741</v>
      </c>
      <c r="DW34">
        <v>499.9764814814814</v>
      </c>
      <c r="DX34">
        <v>90.88241111111111</v>
      </c>
      <c r="DY34">
        <v>0.06406146296296296</v>
      </c>
      <c r="DZ34">
        <v>28.85325555555555</v>
      </c>
      <c r="EA34">
        <v>29.9957925925926</v>
      </c>
      <c r="EB34">
        <v>999.9000000000001</v>
      </c>
      <c r="EC34">
        <v>0</v>
      </c>
      <c r="ED34">
        <v>0</v>
      </c>
      <c r="EE34">
        <v>9984.723333333335</v>
      </c>
      <c r="EF34">
        <v>0</v>
      </c>
      <c r="EG34">
        <v>8.363362962962961</v>
      </c>
      <c r="EH34">
        <v>17.31641111111111</v>
      </c>
      <c r="EI34">
        <v>239.2421851851852</v>
      </c>
      <c r="EJ34">
        <v>221.2405555555556</v>
      </c>
      <c r="EK34">
        <v>1.321324814814814</v>
      </c>
      <c r="EL34">
        <v>216.7018148148148</v>
      </c>
      <c r="EM34">
        <v>20.51438148148148</v>
      </c>
      <c r="EN34">
        <v>1.984482222222222</v>
      </c>
      <c r="EO34">
        <v>1.864397777777778</v>
      </c>
      <c r="EP34">
        <v>17.32105925925926</v>
      </c>
      <c r="EQ34">
        <v>16.33741111111111</v>
      </c>
      <c r="ER34">
        <v>1999.997407407407</v>
      </c>
      <c r="ES34">
        <v>0.980007</v>
      </c>
      <c r="ET34">
        <v>0.0199928</v>
      </c>
      <c r="EU34">
        <v>0</v>
      </c>
      <c r="EV34">
        <v>288.8765555555556</v>
      </c>
      <c r="EW34">
        <v>5.00078</v>
      </c>
      <c r="EX34">
        <v>5779.924074074073</v>
      </c>
      <c r="EY34">
        <v>16379.64814814815</v>
      </c>
      <c r="EZ34">
        <v>40.20811111111111</v>
      </c>
      <c r="FA34">
        <v>40.96033333333333</v>
      </c>
      <c r="FB34">
        <v>40.14562962962962</v>
      </c>
      <c r="FC34">
        <v>40.80074074074074</v>
      </c>
      <c r="FD34">
        <v>40.90488888888888</v>
      </c>
      <c r="FE34">
        <v>1955.107407407407</v>
      </c>
      <c r="FF34">
        <v>39.89000000000001</v>
      </c>
      <c r="FG34">
        <v>0</v>
      </c>
      <c r="FH34">
        <v>1759161440</v>
      </c>
      <c r="FI34">
        <v>0</v>
      </c>
      <c r="FJ34">
        <v>288.8651538461539</v>
      </c>
      <c r="FK34">
        <v>0.8754871781798671</v>
      </c>
      <c r="FL34">
        <v>16.9931623915595</v>
      </c>
      <c r="FM34">
        <v>5779.894999999999</v>
      </c>
      <c r="FN34">
        <v>15</v>
      </c>
      <c r="FO34">
        <v>0</v>
      </c>
      <c r="FP34" t="s">
        <v>439</v>
      </c>
      <c r="FQ34">
        <v>1746989605.5</v>
      </c>
      <c r="FR34">
        <v>1746989593.5</v>
      </c>
      <c r="FS34">
        <v>0</v>
      </c>
      <c r="FT34">
        <v>-0.274</v>
      </c>
      <c r="FU34">
        <v>-0.002</v>
      </c>
      <c r="FV34">
        <v>2.549</v>
      </c>
      <c r="FW34">
        <v>0.129</v>
      </c>
      <c r="FX34">
        <v>420</v>
      </c>
      <c r="FY34">
        <v>17</v>
      </c>
      <c r="FZ34">
        <v>0.02</v>
      </c>
      <c r="GA34">
        <v>0.04</v>
      </c>
      <c r="GB34">
        <v>17.1995175</v>
      </c>
      <c r="GC34">
        <v>2.129154596622874</v>
      </c>
      <c r="GD34">
        <v>0.2753132505778647</v>
      </c>
      <c r="GE34">
        <v>0</v>
      </c>
      <c r="GF34">
        <v>288.8310588235295</v>
      </c>
      <c r="GG34">
        <v>0.9068601977298633</v>
      </c>
      <c r="GH34">
        <v>0.2172362418545455</v>
      </c>
      <c r="GI34">
        <v>1</v>
      </c>
      <c r="GJ34">
        <v>1.31927875</v>
      </c>
      <c r="GK34">
        <v>0.04134157598499097</v>
      </c>
      <c r="GL34">
        <v>0.004035003833641314</v>
      </c>
      <c r="GM34">
        <v>1</v>
      </c>
      <c r="GN34">
        <v>2</v>
      </c>
      <c r="GO34">
        <v>3</v>
      </c>
      <c r="GP34" t="s">
        <v>446</v>
      </c>
      <c r="GQ34">
        <v>3.10242</v>
      </c>
      <c r="GR34">
        <v>2.72221</v>
      </c>
      <c r="GS34">
        <v>0.0505291</v>
      </c>
      <c r="GT34">
        <v>0.0465675</v>
      </c>
      <c r="GU34">
        <v>0.101081</v>
      </c>
      <c r="GV34">
        <v>0.09804789999999999</v>
      </c>
      <c r="GW34">
        <v>24786.8</v>
      </c>
      <c r="GX34">
        <v>22618</v>
      </c>
      <c r="GY34">
        <v>26672.9</v>
      </c>
      <c r="GZ34">
        <v>23948.3</v>
      </c>
      <c r="HA34">
        <v>38359.9</v>
      </c>
      <c r="HB34">
        <v>31928.9</v>
      </c>
      <c r="HC34">
        <v>46572.7</v>
      </c>
      <c r="HD34">
        <v>37889.2</v>
      </c>
      <c r="HE34">
        <v>1.85695</v>
      </c>
      <c r="HF34">
        <v>1.8569</v>
      </c>
      <c r="HG34">
        <v>0.119694</v>
      </c>
      <c r="HH34">
        <v>0</v>
      </c>
      <c r="HI34">
        <v>28.0423</v>
      </c>
      <c r="HJ34">
        <v>999.9</v>
      </c>
      <c r="HK34">
        <v>50</v>
      </c>
      <c r="HL34">
        <v>31.1</v>
      </c>
      <c r="HM34">
        <v>24.9605</v>
      </c>
      <c r="HN34">
        <v>60.6838</v>
      </c>
      <c r="HO34">
        <v>21.7107</v>
      </c>
      <c r="HP34">
        <v>1</v>
      </c>
      <c r="HQ34">
        <v>0.199477</v>
      </c>
      <c r="HR34">
        <v>0.285174</v>
      </c>
      <c r="HS34">
        <v>20.2795</v>
      </c>
      <c r="HT34">
        <v>5.2107</v>
      </c>
      <c r="HU34">
        <v>11.98</v>
      </c>
      <c r="HV34">
        <v>4.96315</v>
      </c>
      <c r="HW34">
        <v>3.2744</v>
      </c>
      <c r="HX34">
        <v>9999</v>
      </c>
      <c r="HY34">
        <v>9999</v>
      </c>
      <c r="HZ34">
        <v>9999</v>
      </c>
      <c r="IA34">
        <v>40.4</v>
      </c>
      <c r="IB34">
        <v>1.86401</v>
      </c>
      <c r="IC34">
        <v>1.86018</v>
      </c>
      <c r="ID34">
        <v>1.85848</v>
      </c>
      <c r="IE34">
        <v>1.85978</v>
      </c>
      <c r="IF34">
        <v>1.8599</v>
      </c>
      <c r="IG34">
        <v>1.85837</v>
      </c>
      <c r="IH34">
        <v>1.85745</v>
      </c>
      <c r="II34">
        <v>1.85242</v>
      </c>
      <c r="IJ34">
        <v>0</v>
      </c>
      <c r="IK34">
        <v>0</v>
      </c>
      <c r="IL34">
        <v>0</v>
      </c>
      <c r="IM34">
        <v>0</v>
      </c>
      <c r="IN34" t="s">
        <v>441</v>
      </c>
      <c r="IO34" t="s">
        <v>442</v>
      </c>
      <c r="IP34" t="s">
        <v>443</v>
      </c>
      <c r="IQ34" t="s">
        <v>443</v>
      </c>
      <c r="IR34" t="s">
        <v>443</v>
      </c>
      <c r="IS34" t="s">
        <v>443</v>
      </c>
      <c r="IT34">
        <v>0</v>
      </c>
      <c r="IU34">
        <v>100</v>
      </c>
      <c r="IV34">
        <v>100</v>
      </c>
      <c r="IW34">
        <v>-1.08</v>
      </c>
      <c r="IX34">
        <v>0.2818</v>
      </c>
      <c r="IY34">
        <v>-0.9039269621244732</v>
      </c>
      <c r="IZ34">
        <v>-0.001239420960351069</v>
      </c>
      <c r="JA34">
        <v>2.054680153414315E-06</v>
      </c>
      <c r="JB34">
        <v>-6.090169633737798E-10</v>
      </c>
      <c r="JC34">
        <v>0.01286883109493677</v>
      </c>
      <c r="JD34">
        <v>0.003674261220633967</v>
      </c>
      <c r="JE34">
        <v>0.0003746991724086452</v>
      </c>
      <c r="JF34">
        <v>1.563836292469968E-06</v>
      </c>
      <c r="JG34">
        <v>1</v>
      </c>
      <c r="JH34">
        <v>2003</v>
      </c>
      <c r="JI34">
        <v>1</v>
      </c>
      <c r="JJ34">
        <v>24</v>
      </c>
      <c r="JK34">
        <v>202864</v>
      </c>
      <c r="JL34">
        <v>202864.2</v>
      </c>
      <c r="JM34">
        <v>0.57373</v>
      </c>
      <c r="JN34">
        <v>2.63916</v>
      </c>
      <c r="JO34">
        <v>1.49658</v>
      </c>
      <c r="JP34">
        <v>2.34375</v>
      </c>
      <c r="JQ34">
        <v>1.54907</v>
      </c>
      <c r="JR34">
        <v>2.46338</v>
      </c>
      <c r="JS34">
        <v>36.2694</v>
      </c>
      <c r="JT34">
        <v>24.1751</v>
      </c>
      <c r="JU34">
        <v>18</v>
      </c>
      <c r="JV34">
        <v>482.063</v>
      </c>
      <c r="JW34">
        <v>496.727</v>
      </c>
      <c r="JX34">
        <v>27.4838</v>
      </c>
      <c r="JY34">
        <v>29.7899</v>
      </c>
      <c r="JZ34">
        <v>30</v>
      </c>
      <c r="KA34">
        <v>30.0367</v>
      </c>
      <c r="KB34">
        <v>30.0363</v>
      </c>
      <c r="KC34">
        <v>11.5173</v>
      </c>
      <c r="KD34">
        <v>20.5168</v>
      </c>
      <c r="KE34">
        <v>100</v>
      </c>
      <c r="KF34">
        <v>27.4868</v>
      </c>
      <c r="KG34">
        <v>166.131</v>
      </c>
      <c r="KH34">
        <v>20.4786</v>
      </c>
      <c r="KI34">
        <v>101.831</v>
      </c>
      <c r="KJ34">
        <v>91.3742</v>
      </c>
    </row>
    <row r="35" spans="1:296">
      <c r="A35">
        <v>17</v>
      </c>
      <c r="B35">
        <v>1759161453.1</v>
      </c>
      <c r="C35">
        <v>80</v>
      </c>
      <c r="D35" t="s">
        <v>476</v>
      </c>
      <c r="E35" t="s">
        <v>477</v>
      </c>
      <c r="F35">
        <v>5</v>
      </c>
      <c r="G35" t="s">
        <v>436</v>
      </c>
      <c r="H35">
        <v>1759161445.314285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189.9636702180028</v>
      </c>
      <c r="AJ35">
        <v>200.2350242424242</v>
      </c>
      <c r="AK35">
        <v>-3.265605072335865</v>
      </c>
      <c r="AL35">
        <v>65.02790065039247</v>
      </c>
      <c r="AM35">
        <f>(AO35 - AN35 + DX35*1E3/(8.314*(DZ35+273.15)) * AQ35/DW35 * AP35) * DW35/(100*DK35) * 1000/(1000 - AO35)</f>
        <v>0</v>
      </c>
      <c r="AN35">
        <v>20.51211252112486</v>
      </c>
      <c r="AO35">
        <v>21.84510060606061</v>
      </c>
      <c r="AP35">
        <v>1.496106687595114E-05</v>
      </c>
      <c r="AQ35">
        <v>105.0017702959576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437</v>
      </c>
      <c r="AX35" t="s">
        <v>437</v>
      </c>
      <c r="AY35">
        <v>0</v>
      </c>
      <c r="AZ35">
        <v>0</v>
      </c>
      <c r="BA35">
        <f>1-AY35/AZ35</f>
        <v>0</v>
      </c>
      <c r="BB35">
        <v>0</v>
      </c>
      <c r="BC35" t="s">
        <v>437</v>
      </c>
      <c r="BD35" t="s">
        <v>437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437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2.44</v>
      </c>
      <c r="DL35">
        <v>0.5</v>
      </c>
      <c r="DM35" t="s">
        <v>438</v>
      </c>
      <c r="DN35">
        <v>2</v>
      </c>
      <c r="DO35" t="b">
        <v>1</v>
      </c>
      <c r="DP35">
        <v>1759161445.314285</v>
      </c>
      <c r="DQ35">
        <v>219.0462857142857</v>
      </c>
      <c r="DR35">
        <v>201.4333214285714</v>
      </c>
      <c r="DS35">
        <v>21.83851428571429</v>
      </c>
      <c r="DT35">
        <v>20.51304285714286</v>
      </c>
      <c r="DU35">
        <v>220.1297857142857</v>
      </c>
      <c r="DV35">
        <v>21.55666428571428</v>
      </c>
      <c r="DW35">
        <v>499.9908214285715</v>
      </c>
      <c r="DX35">
        <v>90.88180714285714</v>
      </c>
      <c r="DY35">
        <v>0.06403725357142857</v>
      </c>
      <c r="DZ35">
        <v>28.85175357142857</v>
      </c>
      <c r="EA35">
        <v>29.99540357142857</v>
      </c>
      <c r="EB35">
        <v>999.9000000000002</v>
      </c>
      <c r="EC35">
        <v>0</v>
      </c>
      <c r="ED35">
        <v>0</v>
      </c>
      <c r="EE35">
        <v>9993.637499999999</v>
      </c>
      <c r="EF35">
        <v>0</v>
      </c>
      <c r="EG35">
        <v>8.37057214285714</v>
      </c>
      <c r="EH35">
        <v>17.61295714285714</v>
      </c>
      <c r="EI35">
        <v>223.9366428571429</v>
      </c>
      <c r="EJ35">
        <v>205.6519285714285</v>
      </c>
      <c r="EK35">
        <v>1.3254725</v>
      </c>
      <c r="EL35">
        <v>201.4333214285714</v>
      </c>
      <c r="EM35">
        <v>20.51304285714286</v>
      </c>
      <c r="EN35">
        <v>1.984724642857143</v>
      </c>
      <c r="EO35">
        <v>1.864263928571429</v>
      </c>
      <c r="EP35">
        <v>17.32300357142858</v>
      </c>
      <c r="EQ35">
        <v>16.33628928571428</v>
      </c>
      <c r="ER35">
        <v>1999.995357142858</v>
      </c>
      <c r="ES35">
        <v>0.980007</v>
      </c>
      <c r="ET35">
        <v>0.0199928</v>
      </c>
      <c r="EU35">
        <v>0</v>
      </c>
      <c r="EV35">
        <v>288.9772857142857</v>
      </c>
      <c r="EW35">
        <v>5.00078</v>
      </c>
      <c r="EX35">
        <v>5781.71642857143</v>
      </c>
      <c r="EY35">
        <v>16379.64642857143</v>
      </c>
      <c r="EZ35">
        <v>40.17824999999999</v>
      </c>
      <c r="FA35">
        <v>40.95735714285713</v>
      </c>
      <c r="FB35">
        <v>40.15607142857142</v>
      </c>
      <c r="FC35">
        <v>40.76325000000001</v>
      </c>
      <c r="FD35">
        <v>40.89260714285713</v>
      </c>
      <c r="FE35">
        <v>1955.105357142857</v>
      </c>
      <c r="FF35">
        <v>39.89000000000001</v>
      </c>
      <c r="FG35">
        <v>0</v>
      </c>
      <c r="FH35">
        <v>1759161445.4</v>
      </c>
      <c r="FI35">
        <v>0</v>
      </c>
      <c r="FJ35">
        <v>288.9914</v>
      </c>
      <c r="FK35">
        <v>1.087153844903696</v>
      </c>
      <c r="FL35">
        <v>30.82461535251419</v>
      </c>
      <c r="FM35">
        <v>5782.067999999999</v>
      </c>
      <c r="FN35">
        <v>15</v>
      </c>
      <c r="FO35">
        <v>0</v>
      </c>
      <c r="FP35" t="s">
        <v>439</v>
      </c>
      <c r="FQ35">
        <v>1746989605.5</v>
      </c>
      <c r="FR35">
        <v>1746989593.5</v>
      </c>
      <c r="FS35">
        <v>0</v>
      </c>
      <c r="FT35">
        <v>-0.274</v>
      </c>
      <c r="FU35">
        <v>-0.002</v>
      </c>
      <c r="FV35">
        <v>2.549</v>
      </c>
      <c r="FW35">
        <v>0.129</v>
      </c>
      <c r="FX35">
        <v>420</v>
      </c>
      <c r="FY35">
        <v>17</v>
      </c>
      <c r="FZ35">
        <v>0.02</v>
      </c>
      <c r="GA35">
        <v>0.04</v>
      </c>
      <c r="GB35">
        <v>17.51481219512195</v>
      </c>
      <c r="GC35">
        <v>3.642313588850158</v>
      </c>
      <c r="GD35">
        <v>0.4242132316993898</v>
      </c>
      <c r="GE35">
        <v>0</v>
      </c>
      <c r="GF35">
        <v>288.9243235294118</v>
      </c>
      <c r="GG35">
        <v>1.247135217668736</v>
      </c>
      <c r="GH35">
        <v>0.2451318637444673</v>
      </c>
      <c r="GI35">
        <v>0</v>
      </c>
      <c r="GJ35">
        <v>1.323266341463415</v>
      </c>
      <c r="GK35">
        <v>0.05109972125435552</v>
      </c>
      <c r="GL35">
        <v>0.005078598210711481</v>
      </c>
      <c r="GM35">
        <v>1</v>
      </c>
      <c r="GN35">
        <v>1</v>
      </c>
      <c r="GO35">
        <v>3</v>
      </c>
      <c r="GP35" t="s">
        <v>459</v>
      </c>
      <c r="GQ35">
        <v>3.10202</v>
      </c>
      <c r="GR35">
        <v>2.72199</v>
      </c>
      <c r="GS35">
        <v>0.047194</v>
      </c>
      <c r="GT35">
        <v>0.0430125</v>
      </c>
      <c r="GU35">
        <v>0.1011</v>
      </c>
      <c r="GV35">
        <v>0.0980486</v>
      </c>
      <c r="GW35">
        <v>24873.8</v>
      </c>
      <c r="GX35">
        <v>22702.2</v>
      </c>
      <c r="GY35">
        <v>26672.9</v>
      </c>
      <c r="GZ35">
        <v>23948.2</v>
      </c>
      <c r="HA35">
        <v>38358.7</v>
      </c>
      <c r="HB35">
        <v>31928.6</v>
      </c>
      <c r="HC35">
        <v>46572.7</v>
      </c>
      <c r="HD35">
        <v>37889.3</v>
      </c>
      <c r="HE35">
        <v>1.85662</v>
      </c>
      <c r="HF35">
        <v>1.8574</v>
      </c>
      <c r="HG35">
        <v>0.119772</v>
      </c>
      <c r="HH35">
        <v>0</v>
      </c>
      <c r="HI35">
        <v>28.0404</v>
      </c>
      <c r="HJ35">
        <v>999.9</v>
      </c>
      <c r="HK35">
        <v>50</v>
      </c>
      <c r="HL35">
        <v>31.1</v>
      </c>
      <c r="HM35">
        <v>24.9589</v>
      </c>
      <c r="HN35">
        <v>60.9638</v>
      </c>
      <c r="HO35">
        <v>21.9391</v>
      </c>
      <c r="HP35">
        <v>1</v>
      </c>
      <c r="HQ35">
        <v>0.199215</v>
      </c>
      <c r="HR35">
        <v>0.248843</v>
      </c>
      <c r="HS35">
        <v>20.2796</v>
      </c>
      <c r="HT35">
        <v>5.2107</v>
      </c>
      <c r="HU35">
        <v>11.98</v>
      </c>
      <c r="HV35">
        <v>4.963</v>
      </c>
      <c r="HW35">
        <v>3.2745</v>
      </c>
      <c r="HX35">
        <v>9999</v>
      </c>
      <c r="HY35">
        <v>9999</v>
      </c>
      <c r="HZ35">
        <v>9999</v>
      </c>
      <c r="IA35">
        <v>40.4</v>
      </c>
      <c r="IB35">
        <v>1.86401</v>
      </c>
      <c r="IC35">
        <v>1.86019</v>
      </c>
      <c r="ID35">
        <v>1.85846</v>
      </c>
      <c r="IE35">
        <v>1.85977</v>
      </c>
      <c r="IF35">
        <v>1.8599</v>
      </c>
      <c r="IG35">
        <v>1.85838</v>
      </c>
      <c r="IH35">
        <v>1.85745</v>
      </c>
      <c r="II35">
        <v>1.85242</v>
      </c>
      <c r="IJ35">
        <v>0</v>
      </c>
      <c r="IK35">
        <v>0</v>
      </c>
      <c r="IL35">
        <v>0</v>
      </c>
      <c r="IM35">
        <v>0</v>
      </c>
      <c r="IN35" t="s">
        <v>441</v>
      </c>
      <c r="IO35" t="s">
        <v>442</v>
      </c>
      <c r="IP35" t="s">
        <v>443</v>
      </c>
      <c r="IQ35" t="s">
        <v>443</v>
      </c>
      <c r="IR35" t="s">
        <v>443</v>
      </c>
      <c r="IS35" t="s">
        <v>443</v>
      </c>
      <c r="IT35">
        <v>0</v>
      </c>
      <c r="IU35">
        <v>100</v>
      </c>
      <c r="IV35">
        <v>100</v>
      </c>
      <c r="IW35">
        <v>-1.072</v>
      </c>
      <c r="IX35">
        <v>0.282</v>
      </c>
      <c r="IY35">
        <v>-0.9039269621244732</v>
      </c>
      <c r="IZ35">
        <v>-0.001239420960351069</v>
      </c>
      <c r="JA35">
        <v>2.054680153414315E-06</v>
      </c>
      <c r="JB35">
        <v>-6.090169633737798E-10</v>
      </c>
      <c r="JC35">
        <v>0.01286883109493677</v>
      </c>
      <c r="JD35">
        <v>0.003674261220633967</v>
      </c>
      <c r="JE35">
        <v>0.0003746991724086452</v>
      </c>
      <c r="JF35">
        <v>1.563836292469968E-06</v>
      </c>
      <c r="JG35">
        <v>1</v>
      </c>
      <c r="JH35">
        <v>2003</v>
      </c>
      <c r="JI35">
        <v>1</v>
      </c>
      <c r="JJ35">
        <v>24</v>
      </c>
      <c r="JK35">
        <v>202864.1</v>
      </c>
      <c r="JL35">
        <v>202864.3</v>
      </c>
      <c r="JM35">
        <v>0.533447</v>
      </c>
      <c r="JN35">
        <v>2.6416</v>
      </c>
      <c r="JO35">
        <v>1.49658</v>
      </c>
      <c r="JP35">
        <v>2.34375</v>
      </c>
      <c r="JQ35">
        <v>1.54907</v>
      </c>
      <c r="JR35">
        <v>2.48291</v>
      </c>
      <c r="JS35">
        <v>36.2694</v>
      </c>
      <c r="JT35">
        <v>24.1751</v>
      </c>
      <c r="JU35">
        <v>18</v>
      </c>
      <c r="JV35">
        <v>481.856</v>
      </c>
      <c r="JW35">
        <v>497.044</v>
      </c>
      <c r="JX35">
        <v>27.4875</v>
      </c>
      <c r="JY35">
        <v>29.7873</v>
      </c>
      <c r="JZ35">
        <v>29.9998</v>
      </c>
      <c r="KA35">
        <v>30.0343</v>
      </c>
      <c r="KB35">
        <v>30.0342</v>
      </c>
      <c r="KC35">
        <v>10.7529</v>
      </c>
      <c r="KD35">
        <v>20.5168</v>
      </c>
      <c r="KE35">
        <v>99.6289</v>
      </c>
      <c r="KF35">
        <v>27.4944</v>
      </c>
      <c r="KG35">
        <v>146.096</v>
      </c>
      <c r="KH35">
        <v>20.4786</v>
      </c>
      <c r="KI35">
        <v>101.831</v>
      </c>
      <c r="KJ35">
        <v>91.3742</v>
      </c>
    </row>
    <row r="36" spans="1:296">
      <c r="A36">
        <v>18</v>
      </c>
      <c r="B36">
        <v>1759161458.1</v>
      </c>
      <c r="C36">
        <v>85</v>
      </c>
      <c r="D36" t="s">
        <v>478</v>
      </c>
      <c r="E36" t="s">
        <v>479</v>
      </c>
      <c r="F36">
        <v>5</v>
      </c>
      <c r="G36" t="s">
        <v>436</v>
      </c>
      <c r="H36">
        <v>1759161450.6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173.1344138054636</v>
      </c>
      <c r="AJ36">
        <v>183.8016181818181</v>
      </c>
      <c r="AK36">
        <v>-3.291141464318348</v>
      </c>
      <c r="AL36">
        <v>65.02790065039247</v>
      </c>
      <c r="AM36">
        <f>(AO36 - AN36 + DX36*1E3/(8.314*(DZ36+273.15)) * AQ36/DW36 * AP36) * DW36/(100*DK36) * 1000/(1000 - AO36)</f>
        <v>0</v>
      </c>
      <c r="AN36">
        <v>20.51061697807815</v>
      </c>
      <c r="AO36">
        <v>21.85208484848484</v>
      </c>
      <c r="AP36">
        <v>2.182281646878018E-05</v>
      </c>
      <c r="AQ36">
        <v>105.0017702959576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437</v>
      </c>
      <c r="AX36" t="s">
        <v>437</v>
      </c>
      <c r="AY36">
        <v>0</v>
      </c>
      <c r="AZ36">
        <v>0</v>
      </c>
      <c r="BA36">
        <f>1-AY36/AZ36</f>
        <v>0</v>
      </c>
      <c r="BB36">
        <v>0</v>
      </c>
      <c r="BC36" t="s">
        <v>437</v>
      </c>
      <c r="BD36" t="s">
        <v>437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437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2.44</v>
      </c>
      <c r="DL36">
        <v>0.5</v>
      </c>
      <c r="DM36" t="s">
        <v>438</v>
      </c>
      <c r="DN36">
        <v>2</v>
      </c>
      <c r="DO36" t="b">
        <v>1</v>
      </c>
      <c r="DP36">
        <v>1759161450.6</v>
      </c>
      <c r="DQ36">
        <v>202.2231481481481</v>
      </c>
      <c r="DR36">
        <v>184.0855925925926</v>
      </c>
      <c r="DS36">
        <v>21.84286666666667</v>
      </c>
      <c r="DT36">
        <v>20.51177777777778</v>
      </c>
      <c r="DU36">
        <v>203.2990370370371</v>
      </c>
      <c r="DV36">
        <v>21.56092592592593</v>
      </c>
      <c r="DW36">
        <v>499.9681111111111</v>
      </c>
      <c r="DX36">
        <v>90.88175555555556</v>
      </c>
      <c r="DY36">
        <v>0.06414073703703704</v>
      </c>
      <c r="DZ36">
        <v>28.8507037037037</v>
      </c>
      <c r="EA36">
        <v>29.99135555555556</v>
      </c>
      <c r="EB36">
        <v>999.9000000000001</v>
      </c>
      <c r="EC36">
        <v>0</v>
      </c>
      <c r="ED36">
        <v>0</v>
      </c>
      <c r="EE36">
        <v>9997.082222222221</v>
      </c>
      <c r="EF36">
        <v>0</v>
      </c>
      <c r="EG36">
        <v>8.382532222222222</v>
      </c>
      <c r="EH36">
        <v>18.13762222222222</v>
      </c>
      <c r="EI36">
        <v>206.7388888888889</v>
      </c>
      <c r="EJ36">
        <v>187.9405925925926</v>
      </c>
      <c r="EK36">
        <v>1.331091851851852</v>
      </c>
      <c r="EL36">
        <v>184.0855925925926</v>
      </c>
      <c r="EM36">
        <v>20.51177777777778</v>
      </c>
      <c r="EN36">
        <v>1.985118888888889</v>
      </c>
      <c r="EO36">
        <v>1.864147037037037</v>
      </c>
      <c r="EP36">
        <v>17.32614074074074</v>
      </c>
      <c r="EQ36">
        <v>16.33531111111111</v>
      </c>
      <c r="ER36">
        <v>2000.004444444444</v>
      </c>
      <c r="ES36">
        <v>0.980007</v>
      </c>
      <c r="ET36">
        <v>0.0199928</v>
      </c>
      <c r="EU36">
        <v>0</v>
      </c>
      <c r="EV36">
        <v>289.0791481481482</v>
      </c>
      <c r="EW36">
        <v>5.00078</v>
      </c>
      <c r="EX36">
        <v>5784.681111111112</v>
      </c>
      <c r="EY36">
        <v>16379.71111111111</v>
      </c>
      <c r="EZ36">
        <v>40.18022222222222</v>
      </c>
      <c r="FA36">
        <v>40.95811111111111</v>
      </c>
      <c r="FB36">
        <v>40.15722222222222</v>
      </c>
      <c r="FC36">
        <v>40.78225925925926</v>
      </c>
      <c r="FD36">
        <v>40.79611111111111</v>
      </c>
      <c r="FE36">
        <v>1955.114444444444</v>
      </c>
      <c r="FF36">
        <v>39.89000000000001</v>
      </c>
      <c r="FG36">
        <v>0</v>
      </c>
      <c r="FH36">
        <v>1759161450.2</v>
      </c>
      <c r="FI36">
        <v>0</v>
      </c>
      <c r="FJ36">
        <v>289.13732</v>
      </c>
      <c r="FK36">
        <v>2.894307699325757</v>
      </c>
      <c r="FL36">
        <v>40.54076923193121</v>
      </c>
      <c r="FM36">
        <v>5784.9348</v>
      </c>
      <c r="FN36">
        <v>15</v>
      </c>
      <c r="FO36">
        <v>0</v>
      </c>
      <c r="FP36" t="s">
        <v>439</v>
      </c>
      <c r="FQ36">
        <v>1746989605.5</v>
      </c>
      <c r="FR36">
        <v>1746989593.5</v>
      </c>
      <c r="FS36">
        <v>0</v>
      </c>
      <c r="FT36">
        <v>-0.274</v>
      </c>
      <c r="FU36">
        <v>-0.002</v>
      </c>
      <c r="FV36">
        <v>2.549</v>
      </c>
      <c r="FW36">
        <v>0.129</v>
      </c>
      <c r="FX36">
        <v>420</v>
      </c>
      <c r="FY36">
        <v>17</v>
      </c>
      <c r="FZ36">
        <v>0.02</v>
      </c>
      <c r="GA36">
        <v>0.04</v>
      </c>
      <c r="GB36">
        <v>17.75960243902439</v>
      </c>
      <c r="GC36">
        <v>5.743070383275259</v>
      </c>
      <c r="GD36">
        <v>0.5725211102670088</v>
      </c>
      <c r="GE36">
        <v>0</v>
      </c>
      <c r="GF36">
        <v>289.0075882352941</v>
      </c>
      <c r="GG36">
        <v>1.111443854136742</v>
      </c>
      <c r="GH36">
        <v>0.2529708327347869</v>
      </c>
      <c r="GI36">
        <v>0</v>
      </c>
      <c r="GJ36">
        <v>1.327097317073171</v>
      </c>
      <c r="GK36">
        <v>0.05887714285714607</v>
      </c>
      <c r="GL36">
        <v>0.005877226417527178</v>
      </c>
      <c r="GM36">
        <v>1</v>
      </c>
      <c r="GN36">
        <v>1</v>
      </c>
      <c r="GO36">
        <v>3</v>
      </c>
      <c r="GP36" t="s">
        <v>459</v>
      </c>
      <c r="GQ36">
        <v>3.10226</v>
      </c>
      <c r="GR36">
        <v>2.7227</v>
      </c>
      <c r="GS36">
        <v>0.0437593</v>
      </c>
      <c r="GT36">
        <v>0.0393982</v>
      </c>
      <c r="GU36">
        <v>0.101123</v>
      </c>
      <c r="GV36">
        <v>0.0980457</v>
      </c>
      <c r="GW36">
        <v>24963.6</v>
      </c>
      <c r="GX36">
        <v>22788.1</v>
      </c>
      <c r="GY36">
        <v>26673</v>
      </c>
      <c r="GZ36">
        <v>23948.4</v>
      </c>
      <c r="HA36">
        <v>38357.6</v>
      </c>
      <c r="HB36">
        <v>31928.4</v>
      </c>
      <c r="HC36">
        <v>46573.1</v>
      </c>
      <c r="HD36">
        <v>37889.4</v>
      </c>
      <c r="HE36">
        <v>1.85737</v>
      </c>
      <c r="HF36">
        <v>1.8571</v>
      </c>
      <c r="HG36">
        <v>0.119768</v>
      </c>
      <c r="HH36">
        <v>0</v>
      </c>
      <c r="HI36">
        <v>28.0383</v>
      </c>
      <c r="HJ36">
        <v>999.9</v>
      </c>
      <c r="HK36">
        <v>50</v>
      </c>
      <c r="HL36">
        <v>31.1</v>
      </c>
      <c r="HM36">
        <v>24.9626</v>
      </c>
      <c r="HN36">
        <v>61.2738</v>
      </c>
      <c r="HO36">
        <v>21.9391</v>
      </c>
      <c r="HP36">
        <v>1</v>
      </c>
      <c r="HQ36">
        <v>0.198684</v>
      </c>
      <c r="HR36">
        <v>0.246157</v>
      </c>
      <c r="HS36">
        <v>20.2797</v>
      </c>
      <c r="HT36">
        <v>5.21055</v>
      </c>
      <c r="HU36">
        <v>11.98</v>
      </c>
      <c r="HV36">
        <v>4.9631</v>
      </c>
      <c r="HW36">
        <v>3.2745</v>
      </c>
      <c r="HX36">
        <v>9999</v>
      </c>
      <c r="HY36">
        <v>9999</v>
      </c>
      <c r="HZ36">
        <v>9999</v>
      </c>
      <c r="IA36">
        <v>40.4</v>
      </c>
      <c r="IB36">
        <v>1.86401</v>
      </c>
      <c r="IC36">
        <v>1.86019</v>
      </c>
      <c r="ID36">
        <v>1.85847</v>
      </c>
      <c r="IE36">
        <v>1.85977</v>
      </c>
      <c r="IF36">
        <v>1.85991</v>
      </c>
      <c r="IG36">
        <v>1.85837</v>
      </c>
      <c r="IH36">
        <v>1.85745</v>
      </c>
      <c r="II36">
        <v>1.85242</v>
      </c>
      <c r="IJ36">
        <v>0</v>
      </c>
      <c r="IK36">
        <v>0</v>
      </c>
      <c r="IL36">
        <v>0</v>
      </c>
      <c r="IM36">
        <v>0</v>
      </c>
      <c r="IN36" t="s">
        <v>441</v>
      </c>
      <c r="IO36" t="s">
        <v>442</v>
      </c>
      <c r="IP36" t="s">
        <v>443</v>
      </c>
      <c r="IQ36" t="s">
        <v>443</v>
      </c>
      <c r="IR36" t="s">
        <v>443</v>
      </c>
      <c r="IS36" t="s">
        <v>443</v>
      </c>
      <c r="IT36">
        <v>0</v>
      </c>
      <c r="IU36">
        <v>100</v>
      </c>
      <c r="IV36">
        <v>100</v>
      </c>
      <c r="IW36">
        <v>-1.064</v>
      </c>
      <c r="IX36">
        <v>0.2821</v>
      </c>
      <c r="IY36">
        <v>-0.9039269621244732</v>
      </c>
      <c r="IZ36">
        <v>-0.001239420960351069</v>
      </c>
      <c r="JA36">
        <v>2.054680153414315E-06</v>
      </c>
      <c r="JB36">
        <v>-6.090169633737798E-10</v>
      </c>
      <c r="JC36">
        <v>0.01286883109493677</v>
      </c>
      <c r="JD36">
        <v>0.003674261220633967</v>
      </c>
      <c r="JE36">
        <v>0.0003746991724086452</v>
      </c>
      <c r="JF36">
        <v>1.563836292469968E-06</v>
      </c>
      <c r="JG36">
        <v>1</v>
      </c>
      <c r="JH36">
        <v>2003</v>
      </c>
      <c r="JI36">
        <v>1</v>
      </c>
      <c r="JJ36">
        <v>24</v>
      </c>
      <c r="JK36">
        <v>202864.2</v>
      </c>
      <c r="JL36">
        <v>202864.4</v>
      </c>
      <c r="JM36">
        <v>0.494385</v>
      </c>
      <c r="JN36">
        <v>2.65503</v>
      </c>
      <c r="JO36">
        <v>1.49658</v>
      </c>
      <c r="JP36">
        <v>2.34375</v>
      </c>
      <c r="JQ36">
        <v>1.54907</v>
      </c>
      <c r="JR36">
        <v>2.43042</v>
      </c>
      <c r="JS36">
        <v>36.2694</v>
      </c>
      <c r="JT36">
        <v>24.1663</v>
      </c>
      <c r="JU36">
        <v>18</v>
      </c>
      <c r="JV36">
        <v>482.277</v>
      </c>
      <c r="JW36">
        <v>496.823</v>
      </c>
      <c r="JX36">
        <v>27.494</v>
      </c>
      <c r="JY36">
        <v>29.7847</v>
      </c>
      <c r="JZ36">
        <v>29.9998</v>
      </c>
      <c r="KA36">
        <v>30.0319</v>
      </c>
      <c r="KB36">
        <v>30.0318</v>
      </c>
      <c r="KC36">
        <v>9.90124</v>
      </c>
      <c r="KD36">
        <v>20.5168</v>
      </c>
      <c r="KE36">
        <v>99.6289</v>
      </c>
      <c r="KF36">
        <v>27.4968</v>
      </c>
      <c r="KG36">
        <v>132.719</v>
      </c>
      <c r="KH36">
        <v>20.4786</v>
      </c>
      <c r="KI36">
        <v>101.831</v>
      </c>
      <c r="KJ36">
        <v>91.3746</v>
      </c>
    </row>
    <row r="37" spans="1:296">
      <c r="A37">
        <v>19</v>
      </c>
      <c r="B37">
        <v>1759161463.1</v>
      </c>
      <c r="C37">
        <v>90</v>
      </c>
      <c r="D37" t="s">
        <v>480</v>
      </c>
      <c r="E37" t="s">
        <v>481</v>
      </c>
      <c r="F37">
        <v>5</v>
      </c>
      <c r="G37" t="s">
        <v>436</v>
      </c>
      <c r="H37">
        <v>1759161455.314285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156.272407010809</v>
      </c>
      <c r="AJ37">
        <v>167.4312060606061</v>
      </c>
      <c r="AK37">
        <v>-3.274203408026148</v>
      </c>
      <c r="AL37">
        <v>65.02790065039247</v>
      </c>
      <c r="AM37">
        <f>(AO37 - AN37 + DX37*1E3/(8.314*(DZ37+273.15)) * AQ37/DW37 * AP37) * DW37/(100*DK37) * 1000/(1000 - AO37)</f>
        <v>0</v>
      </c>
      <c r="AN37">
        <v>20.51041512370874</v>
      </c>
      <c r="AO37">
        <v>21.86054303030303</v>
      </c>
      <c r="AP37">
        <v>1.911255844463755E-05</v>
      </c>
      <c r="AQ37">
        <v>105.0017702959576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437</v>
      </c>
      <c r="AX37" t="s">
        <v>437</v>
      </c>
      <c r="AY37">
        <v>0</v>
      </c>
      <c r="AZ37">
        <v>0</v>
      </c>
      <c r="BA37">
        <f>1-AY37/AZ37</f>
        <v>0</v>
      </c>
      <c r="BB37">
        <v>0</v>
      </c>
      <c r="BC37" t="s">
        <v>437</v>
      </c>
      <c r="BD37" t="s">
        <v>437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437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2.44</v>
      </c>
      <c r="DL37">
        <v>0.5</v>
      </c>
      <c r="DM37" t="s">
        <v>438</v>
      </c>
      <c r="DN37">
        <v>2</v>
      </c>
      <c r="DO37" t="b">
        <v>1</v>
      </c>
      <c r="DP37">
        <v>1759161455.314285</v>
      </c>
      <c r="DQ37">
        <v>187.1355357142857</v>
      </c>
      <c r="DR37">
        <v>168.5326071428571</v>
      </c>
      <c r="DS37">
        <v>21.84881071428572</v>
      </c>
      <c r="DT37">
        <v>20.51111785714286</v>
      </c>
      <c r="DU37">
        <v>188.20375</v>
      </c>
      <c r="DV37">
        <v>21.56673571428571</v>
      </c>
      <c r="DW37">
        <v>499.9967142857143</v>
      </c>
      <c r="DX37">
        <v>90.88137142857144</v>
      </c>
      <c r="DY37">
        <v>0.06415190714285715</v>
      </c>
      <c r="DZ37">
        <v>28.84993928571429</v>
      </c>
      <c r="EA37">
        <v>29.992275</v>
      </c>
      <c r="EB37">
        <v>999.9000000000002</v>
      </c>
      <c r="EC37">
        <v>0</v>
      </c>
      <c r="ED37">
        <v>0</v>
      </c>
      <c r="EE37">
        <v>9999.9125</v>
      </c>
      <c r="EF37">
        <v>0</v>
      </c>
      <c r="EG37">
        <v>8.385859999999999</v>
      </c>
      <c r="EH37">
        <v>18.60302857142857</v>
      </c>
      <c r="EI37">
        <v>191.3154642857143</v>
      </c>
      <c r="EJ37">
        <v>172.0617857142857</v>
      </c>
      <c r="EK37">
        <v>1.337692142857143</v>
      </c>
      <c r="EL37">
        <v>168.5326071428571</v>
      </c>
      <c r="EM37">
        <v>20.51111785714286</v>
      </c>
      <c r="EN37">
        <v>1.98565</v>
      </c>
      <c r="EO37">
        <v>1.864078928571429</v>
      </c>
      <c r="EP37">
        <v>17.33037142857143</v>
      </c>
      <c r="EQ37">
        <v>16.33473928571429</v>
      </c>
      <c r="ER37">
        <v>2000.018571428571</v>
      </c>
      <c r="ES37">
        <v>0.980007</v>
      </c>
      <c r="ET37">
        <v>0.0199928</v>
      </c>
      <c r="EU37">
        <v>0</v>
      </c>
      <c r="EV37">
        <v>289.2918571428571</v>
      </c>
      <c r="EW37">
        <v>5.00078</v>
      </c>
      <c r="EX37">
        <v>5788.304285714285</v>
      </c>
      <c r="EY37">
        <v>16379.82857142857</v>
      </c>
      <c r="EZ37">
        <v>40.17382142857143</v>
      </c>
      <c r="FA37">
        <v>40.94849999999999</v>
      </c>
      <c r="FB37">
        <v>40.14710714285714</v>
      </c>
      <c r="FC37">
        <v>40.77435714285713</v>
      </c>
      <c r="FD37">
        <v>40.74078571428571</v>
      </c>
      <c r="FE37">
        <v>1955.128571428572</v>
      </c>
      <c r="FF37">
        <v>39.89000000000001</v>
      </c>
      <c r="FG37">
        <v>0</v>
      </c>
      <c r="FH37">
        <v>1759161455</v>
      </c>
      <c r="FI37">
        <v>0</v>
      </c>
      <c r="FJ37">
        <v>289.35264</v>
      </c>
      <c r="FK37">
        <v>3.116846152056708</v>
      </c>
      <c r="FL37">
        <v>53.51153837913454</v>
      </c>
      <c r="FM37">
        <v>5788.710799999998</v>
      </c>
      <c r="FN37">
        <v>15</v>
      </c>
      <c r="FO37">
        <v>0</v>
      </c>
      <c r="FP37" t="s">
        <v>439</v>
      </c>
      <c r="FQ37">
        <v>1746989605.5</v>
      </c>
      <c r="FR37">
        <v>1746989593.5</v>
      </c>
      <c r="FS37">
        <v>0</v>
      </c>
      <c r="FT37">
        <v>-0.274</v>
      </c>
      <c r="FU37">
        <v>-0.002</v>
      </c>
      <c r="FV37">
        <v>2.549</v>
      </c>
      <c r="FW37">
        <v>0.129</v>
      </c>
      <c r="FX37">
        <v>420</v>
      </c>
      <c r="FY37">
        <v>17</v>
      </c>
      <c r="FZ37">
        <v>0.02</v>
      </c>
      <c r="GA37">
        <v>0.04</v>
      </c>
      <c r="GB37">
        <v>18.22781219512195</v>
      </c>
      <c r="GC37">
        <v>5.875645296167261</v>
      </c>
      <c r="GD37">
        <v>0.580993518789727</v>
      </c>
      <c r="GE37">
        <v>0</v>
      </c>
      <c r="GF37">
        <v>289.1962941176471</v>
      </c>
      <c r="GG37">
        <v>2.684278075969938</v>
      </c>
      <c r="GH37">
        <v>0.3591908004694247</v>
      </c>
      <c r="GI37">
        <v>0</v>
      </c>
      <c r="GJ37">
        <v>1.332916585365854</v>
      </c>
      <c r="GK37">
        <v>0.07743783972125425</v>
      </c>
      <c r="GL37">
        <v>0.007724446656243495</v>
      </c>
      <c r="GM37">
        <v>1</v>
      </c>
      <c r="GN37">
        <v>1</v>
      </c>
      <c r="GO37">
        <v>3</v>
      </c>
      <c r="GP37" t="s">
        <v>459</v>
      </c>
      <c r="GQ37">
        <v>3.10225</v>
      </c>
      <c r="GR37">
        <v>2.72222</v>
      </c>
      <c r="GS37">
        <v>0.0402576</v>
      </c>
      <c r="GT37">
        <v>0.0356563</v>
      </c>
      <c r="GU37">
        <v>0.101153</v>
      </c>
      <c r="GV37">
        <v>0.0980443</v>
      </c>
      <c r="GW37">
        <v>25055.3</v>
      </c>
      <c r="GX37">
        <v>22876.9</v>
      </c>
      <c r="GY37">
        <v>26673.4</v>
      </c>
      <c r="GZ37">
        <v>23948.4</v>
      </c>
      <c r="HA37">
        <v>38356.1</v>
      </c>
      <c r="HB37">
        <v>31928.2</v>
      </c>
      <c r="HC37">
        <v>46573.3</v>
      </c>
      <c r="HD37">
        <v>37889.6</v>
      </c>
      <c r="HE37">
        <v>1.85677</v>
      </c>
      <c r="HF37">
        <v>1.85707</v>
      </c>
      <c r="HG37">
        <v>0.119787</v>
      </c>
      <c r="HH37">
        <v>0</v>
      </c>
      <c r="HI37">
        <v>28.0363</v>
      </c>
      <c r="HJ37">
        <v>999.9</v>
      </c>
      <c r="HK37">
        <v>50</v>
      </c>
      <c r="HL37">
        <v>31.1</v>
      </c>
      <c r="HM37">
        <v>24.9625</v>
      </c>
      <c r="HN37">
        <v>61.3438</v>
      </c>
      <c r="HO37">
        <v>21.7548</v>
      </c>
      <c r="HP37">
        <v>1</v>
      </c>
      <c r="HQ37">
        <v>0.198399</v>
      </c>
      <c r="HR37">
        <v>0.224812</v>
      </c>
      <c r="HS37">
        <v>20.2797</v>
      </c>
      <c r="HT37">
        <v>5.2107</v>
      </c>
      <c r="HU37">
        <v>11.98</v>
      </c>
      <c r="HV37">
        <v>4.9633</v>
      </c>
      <c r="HW37">
        <v>3.27448</v>
      </c>
      <c r="HX37">
        <v>9999</v>
      </c>
      <c r="HY37">
        <v>9999</v>
      </c>
      <c r="HZ37">
        <v>9999</v>
      </c>
      <c r="IA37">
        <v>40.4</v>
      </c>
      <c r="IB37">
        <v>1.86401</v>
      </c>
      <c r="IC37">
        <v>1.86015</v>
      </c>
      <c r="ID37">
        <v>1.85847</v>
      </c>
      <c r="IE37">
        <v>1.85977</v>
      </c>
      <c r="IF37">
        <v>1.85991</v>
      </c>
      <c r="IG37">
        <v>1.85838</v>
      </c>
      <c r="IH37">
        <v>1.85745</v>
      </c>
      <c r="II37">
        <v>1.85242</v>
      </c>
      <c r="IJ37">
        <v>0</v>
      </c>
      <c r="IK37">
        <v>0</v>
      </c>
      <c r="IL37">
        <v>0</v>
      </c>
      <c r="IM37">
        <v>0</v>
      </c>
      <c r="IN37" t="s">
        <v>441</v>
      </c>
      <c r="IO37" t="s">
        <v>442</v>
      </c>
      <c r="IP37" t="s">
        <v>443</v>
      </c>
      <c r="IQ37" t="s">
        <v>443</v>
      </c>
      <c r="IR37" t="s">
        <v>443</v>
      </c>
      <c r="IS37" t="s">
        <v>443</v>
      </c>
      <c r="IT37">
        <v>0</v>
      </c>
      <c r="IU37">
        <v>100</v>
      </c>
      <c r="IV37">
        <v>100</v>
      </c>
      <c r="IW37">
        <v>-1.054</v>
      </c>
      <c r="IX37">
        <v>0.2824</v>
      </c>
      <c r="IY37">
        <v>-0.9039269621244732</v>
      </c>
      <c r="IZ37">
        <v>-0.001239420960351069</v>
      </c>
      <c r="JA37">
        <v>2.054680153414315E-06</v>
      </c>
      <c r="JB37">
        <v>-6.090169633737798E-10</v>
      </c>
      <c r="JC37">
        <v>0.01286883109493677</v>
      </c>
      <c r="JD37">
        <v>0.003674261220633967</v>
      </c>
      <c r="JE37">
        <v>0.0003746991724086452</v>
      </c>
      <c r="JF37">
        <v>1.563836292469968E-06</v>
      </c>
      <c r="JG37">
        <v>1</v>
      </c>
      <c r="JH37">
        <v>2003</v>
      </c>
      <c r="JI37">
        <v>1</v>
      </c>
      <c r="JJ37">
        <v>24</v>
      </c>
      <c r="JK37">
        <v>202864.3</v>
      </c>
      <c r="JL37">
        <v>202864.5</v>
      </c>
      <c r="JM37">
        <v>0.45166</v>
      </c>
      <c r="JN37">
        <v>2.65869</v>
      </c>
      <c r="JO37">
        <v>1.49658</v>
      </c>
      <c r="JP37">
        <v>2.34375</v>
      </c>
      <c r="JQ37">
        <v>1.54907</v>
      </c>
      <c r="JR37">
        <v>2.40967</v>
      </c>
      <c r="JS37">
        <v>36.2694</v>
      </c>
      <c r="JT37">
        <v>24.1751</v>
      </c>
      <c r="JU37">
        <v>18</v>
      </c>
      <c r="JV37">
        <v>481.911</v>
      </c>
      <c r="JW37">
        <v>496.792</v>
      </c>
      <c r="JX37">
        <v>27.4998</v>
      </c>
      <c r="JY37">
        <v>29.7831</v>
      </c>
      <c r="JZ37">
        <v>29.9998</v>
      </c>
      <c r="KA37">
        <v>30.03</v>
      </c>
      <c r="KB37">
        <v>30.0301</v>
      </c>
      <c r="KC37">
        <v>9.12274</v>
      </c>
      <c r="KD37">
        <v>20.5168</v>
      </c>
      <c r="KE37">
        <v>99.6289</v>
      </c>
      <c r="KF37">
        <v>27.5047</v>
      </c>
      <c r="KG37">
        <v>112.684</v>
      </c>
      <c r="KH37">
        <v>20.4786</v>
      </c>
      <c r="KI37">
        <v>101.832</v>
      </c>
      <c r="KJ37">
        <v>91.375</v>
      </c>
    </row>
    <row r="38" spans="1:296">
      <c r="A38">
        <v>20</v>
      </c>
      <c r="B38">
        <v>1759161468.1</v>
      </c>
      <c r="C38">
        <v>95</v>
      </c>
      <c r="D38" t="s">
        <v>482</v>
      </c>
      <c r="E38" t="s">
        <v>483</v>
      </c>
      <c r="F38">
        <v>5</v>
      </c>
      <c r="G38" t="s">
        <v>436</v>
      </c>
      <c r="H38">
        <v>1759161460.6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139.3897329321625</v>
      </c>
      <c r="AJ38">
        <v>151.0004909090909</v>
      </c>
      <c r="AK38">
        <v>-3.286653213485988</v>
      </c>
      <c r="AL38">
        <v>65.02790065039247</v>
      </c>
      <c r="AM38">
        <f>(AO38 - AN38 + DX38*1E3/(8.314*(DZ38+273.15)) * AQ38/DW38 * AP38) * DW38/(100*DK38) * 1000/(1000 - AO38)</f>
        <v>0</v>
      </c>
      <c r="AN38">
        <v>20.50751308604168</v>
      </c>
      <c r="AO38">
        <v>21.87135636363635</v>
      </c>
      <c r="AP38">
        <v>2.014932457522887E-05</v>
      </c>
      <c r="AQ38">
        <v>105.0017702959576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437</v>
      </c>
      <c r="AX38" t="s">
        <v>437</v>
      </c>
      <c r="AY38">
        <v>0</v>
      </c>
      <c r="AZ38">
        <v>0</v>
      </c>
      <c r="BA38">
        <f>1-AY38/AZ38</f>
        <v>0</v>
      </c>
      <c r="BB38">
        <v>0</v>
      </c>
      <c r="BC38" t="s">
        <v>437</v>
      </c>
      <c r="BD38" t="s">
        <v>437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437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2.44</v>
      </c>
      <c r="DL38">
        <v>0.5</v>
      </c>
      <c r="DM38" t="s">
        <v>438</v>
      </c>
      <c r="DN38">
        <v>2</v>
      </c>
      <c r="DO38" t="b">
        <v>1</v>
      </c>
      <c r="DP38">
        <v>1759161460.6</v>
      </c>
      <c r="DQ38">
        <v>170.1768888888888</v>
      </c>
      <c r="DR38">
        <v>151.0762592592592</v>
      </c>
      <c r="DS38">
        <v>21.85753333333334</v>
      </c>
      <c r="DT38">
        <v>20.5099</v>
      </c>
      <c r="DU38">
        <v>171.2355555555556</v>
      </c>
      <c r="DV38">
        <v>21.57527037037037</v>
      </c>
      <c r="DW38">
        <v>499.9631851851852</v>
      </c>
      <c r="DX38">
        <v>90.88138888888888</v>
      </c>
      <c r="DY38">
        <v>0.06436154814814815</v>
      </c>
      <c r="DZ38">
        <v>28.84948888888889</v>
      </c>
      <c r="EA38">
        <v>29.99027777777778</v>
      </c>
      <c r="EB38">
        <v>999.9000000000001</v>
      </c>
      <c r="EC38">
        <v>0</v>
      </c>
      <c r="ED38">
        <v>0</v>
      </c>
      <c r="EE38">
        <v>9997.543703703703</v>
      </c>
      <c r="EF38">
        <v>0</v>
      </c>
      <c r="EG38">
        <v>8.394508518518519</v>
      </c>
      <c r="EH38">
        <v>19.10058888888889</v>
      </c>
      <c r="EI38">
        <v>173.9794444444444</v>
      </c>
      <c r="EJ38">
        <v>154.2398148148148</v>
      </c>
      <c r="EK38">
        <v>1.347632222222222</v>
      </c>
      <c r="EL38">
        <v>151.0762592592592</v>
      </c>
      <c r="EM38">
        <v>20.5099</v>
      </c>
      <c r="EN38">
        <v>1.986443333333333</v>
      </c>
      <c r="EO38">
        <v>1.863968518518518</v>
      </c>
      <c r="EP38">
        <v>17.33668518518519</v>
      </c>
      <c r="EQ38">
        <v>16.33381111111111</v>
      </c>
      <c r="ER38">
        <v>2000.011851851852</v>
      </c>
      <c r="ES38">
        <v>0.9800067777777778</v>
      </c>
      <c r="ET38">
        <v>0.01999302592592593</v>
      </c>
      <c r="EU38">
        <v>0</v>
      </c>
      <c r="EV38">
        <v>289.6292222222223</v>
      </c>
      <c r="EW38">
        <v>5.00078</v>
      </c>
      <c r="EX38">
        <v>5793.581111111112</v>
      </c>
      <c r="EY38">
        <v>16379.75555555555</v>
      </c>
      <c r="EZ38">
        <v>40.1687037037037</v>
      </c>
      <c r="FA38">
        <v>40.942</v>
      </c>
      <c r="FB38">
        <v>40.13866666666667</v>
      </c>
      <c r="FC38">
        <v>40.78677777777778</v>
      </c>
      <c r="FD38">
        <v>40.68722222222222</v>
      </c>
      <c r="FE38">
        <v>1955.121851851852</v>
      </c>
      <c r="FF38">
        <v>39.89000000000001</v>
      </c>
      <c r="FG38">
        <v>0</v>
      </c>
      <c r="FH38">
        <v>1759161459.8</v>
      </c>
      <c r="FI38">
        <v>0</v>
      </c>
      <c r="FJ38">
        <v>289.64444</v>
      </c>
      <c r="FK38">
        <v>4.257846169879823</v>
      </c>
      <c r="FL38">
        <v>69.01923086459057</v>
      </c>
      <c r="FM38">
        <v>5793.609199999999</v>
      </c>
      <c r="FN38">
        <v>15</v>
      </c>
      <c r="FO38">
        <v>0</v>
      </c>
      <c r="FP38" t="s">
        <v>439</v>
      </c>
      <c r="FQ38">
        <v>1746989605.5</v>
      </c>
      <c r="FR38">
        <v>1746989593.5</v>
      </c>
      <c r="FS38">
        <v>0</v>
      </c>
      <c r="FT38">
        <v>-0.274</v>
      </c>
      <c r="FU38">
        <v>-0.002</v>
      </c>
      <c r="FV38">
        <v>2.549</v>
      </c>
      <c r="FW38">
        <v>0.129</v>
      </c>
      <c r="FX38">
        <v>420</v>
      </c>
      <c r="FY38">
        <v>17</v>
      </c>
      <c r="FZ38">
        <v>0.02</v>
      </c>
      <c r="GA38">
        <v>0.04</v>
      </c>
      <c r="GB38">
        <v>18.7967625</v>
      </c>
      <c r="GC38">
        <v>5.710274296435214</v>
      </c>
      <c r="GD38">
        <v>0.550743308941425</v>
      </c>
      <c r="GE38">
        <v>0</v>
      </c>
      <c r="GF38">
        <v>289.4620882352941</v>
      </c>
      <c r="GG38">
        <v>3.654071816447866</v>
      </c>
      <c r="GH38">
        <v>0.4317184109256638</v>
      </c>
      <c r="GI38">
        <v>0</v>
      </c>
      <c r="GJ38">
        <v>1.3419135</v>
      </c>
      <c r="GK38">
        <v>0.1091590243902403</v>
      </c>
      <c r="GL38">
        <v>0.01063581603592312</v>
      </c>
      <c r="GM38">
        <v>0</v>
      </c>
      <c r="GN38">
        <v>0</v>
      </c>
      <c r="GO38">
        <v>3</v>
      </c>
      <c r="GP38" t="s">
        <v>484</v>
      </c>
      <c r="GQ38">
        <v>3.10218</v>
      </c>
      <c r="GR38">
        <v>2.72253</v>
      </c>
      <c r="GS38">
        <v>0.0366569</v>
      </c>
      <c r="GT38">
        <v>0.0318482</v>
      </c>
      <c r="GU38">
        <v>0.101191</v>
      </c>
      <c r="GV38">
        <v>0.0980364</v>
      </c>
      <c r="GW38">
        <v>25149.3</v>
      </c>
      <c r="GX38">
        <v>22967</v>
      </c>
      <c r="GY38">
        <v>26673.4</v>
      </c>
      <c r="GZ38">
        <v>23948.3</v>
      </c>
      <c r="HA38">
        <v>38354.1</v>
      </c>
      <c r="HB38">
        <v>31928</v>
      </c>
      <c r="HC38">
        <v>46573.5</v>
      </c>
      <c r="HD38">
        <v>37889.5</v>
      </c>
      <c r="HE38">
        <v>1.85693</v>
      </c>
      <c r="HF38">
        <v>1.85702</v>
      </c>
      <c r="HG38">
        <v>0.120178</v>
      </c>
      <c r="HH38">
        <v>0</v>
      </c>
      <c r="HI38">
        <v>28.0359</v>
      </c>
      <c r="HJ38">
        <v>999.9</v>
      </c>
      <c r="HK38">
        <v>50</v>
      </c>
      <c r="HL38">
        <v>31.1</v>
      </c>
      <c r="HM38">
        <v>24.9616</v>
      </c>
      <c r="HN38">
        <v>61.1138</v>
      </c>
      <c r="HO38">
        <v>21.9832</v>
      </c>
      <c r="HP38">
        <v>1</v>
      </c>
      <c r="HQ38">
        <v>0.198115</v>
      </c>
      <c r="HR38">
        <v>0.213685</v>
      </c>
      <c r="HS38">
        <v>20.2797</v>
      </c>
      <c r="HT38">
        <v>5.2104</v>
      </c>
      <c r="HU38">
        <v>11.98</v>
      </c>
      <c r="HV38">
        <v>4.96325</v>
      </c>
      <c r="HW38">
        <v>3.27445</v>
      </c>
      <c r="HX38">
        <v>9999</v>
      </c>
      <c r="HY38">
        <v>9999</v>
      </c>
      <c r="HZ38">
        <v>9999</v>
      </c>
      <c r="IA38">
        <v>40.4</v>
      </c>
      <c r="IB38">
        <v>1.86401</v>
      </c>
      <c r="IC38">
        <v>1.86015</v>
      </c>
      <c r="ID38">
        <v>1.85844</v>
      </c>
      <c r="IE38">
        <v>1.85977</v>
      </c>
      <c r="IF38">
        <v>1.8599</v>
      </c>
      <c r="IG38">
        <v>1.85838</v>
      </c>
      <c r="IH38">
        <v>1.85745</v>
      </c>
      <c r="II38">
        <v>1.85242</v>
      </c>
      <c r="IJ38">
        <v>0</v>
      </c>
      <c r="IK38">
        <v>0</v>
      </c>
      <c r="IL38">
        <v>0</v>
      </c>
      <c r="IM38">
        <v>0</v>
      </c>
      <c r="IN38" t="s">
        <v>441</v>
      </c>
      <c r="IO38" t="s">
        <v>442</v>
      </c>
      <c r="IP38" t="s">
        <v>443</v>
      </c>
      <c r="IQ38" t="s">
        <v>443</v>
      </c>
      <c r="IR38" t="s">
        <v>443</v>
      </c>
      <c r="IS38" t="s">
        <v>443</v>
      </c>
      <c r="IT38">
        <v>0</v>
      </c>
      <c r="IU38">
        <v>100</v>
      </c>
      <c r="IV38">
        <v>100</v>
      </c>
      <c r="IW38">
        <v>-1.044</v>
      </c>
      <c r="IX38">
        <v>0.2826</v>
      </c>
      <c r="IY38">
        <v>-0.9039269621244732</v>
      </c>
      <c r="IZ38">
        <v>-0.001239420960351069</v>
      </c>
      <c r="JA38">
        <v>2.054680153414315E-06</v>
      </c>
      <c r="JB38">
        <v>-6.090169633737798E-10</v>
      </c>
      <c r="JC38">
        <v>0.01286883109493677</v>
      </c>
      <c r="JD38">
        <v>0.003674261220633967</v>
      </c>
      <c r="JE38">
        <v>0.0003746991724086452</v>
      </c>
      <c r="JF38">
        <v>1.563836292469968E-06</v>
      </c>
      <c r="JG38">
        <v>1</v>
      </c>
      <c r="JH38">
        <v>2003</v>
      </c>
      <c r="JI38">
        <v>1</v>
      </c>
      <c r="JJ38">
        <v>24</v>
      </c>
      <c r="JK38">
        <v>202864.4</v>
      </c>
      <c r="JL38">
        <v>202864.6</v>
      </c>
      <c r="JM38">
        <v>0.411377</v>
      </c>
      <c r="JN38">
        <v>2.66724</v>
      </c>
      <c r="JO38">
        <v>1.49658</v>
      </c>
      <c r="JP38">
        <v>2.34375</v>
      </c>
      <c r="JQ38">
        <v>1.54907</v>
      </c>
      <c r="JR38">
        <v>2.33276</v>
      </c>
      <c r="JS38">
        <v>36.2694</v>
      </c>
      <c r="JT38">
        <v>24.1663</v>
      </c>
      <c r="JU38">
        <v>18</v>
      </c>
      <c r="JV38">
        <v>481.99</v>
      </c>
      <c r="JW38">
        <v>496.738</v>
      </c>
      <c r="JX38">
        <v>27.5084</v>
      </c>
      <c r="JY38">
        <v>29.7805</v>
      </c>
      <c r="JZ38">
        <v>29.9998</v>
      </c>
      <c r="KA38">
        <v>30.0287</v>
      </c>
      <c r="KB38">
        <v>30.0275</v>
      </c>
      <c r="KC38">
        <v>8.25906</v>
      </c>
      <c r="KD38">
        <v>20.5168</v>
      </c>
      <c r="KE38">
        <v>99.6289</v>
      </c>
      <c r="KF38">
        <v>27.5118</v>
      </c>
      <c r="KG38">
        <v>99.3201</v>
      </c>
      <c r="KH38">
        <v>20.4786</v>
      </c>
      <c r="KI38">
        <v>101.832</v>
      </c>
      <c r="KJ38">
        <v>91.3746</v>
      </c>
    </row>
    <row r="39" spans="1:296">
      <c r="A39">
        <v>21</v>
      </c>
      <c r="B39">
        <v>1759161473.1</v>
      </c>
      <c r="C39">
        <v>100</v>
      </c>
      <c r="D39" t="s">
        <v>485</v>
      </c>
      <c r="E39" t="s">
        <v>486</v>
      </c>
      <c r="F39">
        <v>5</v>
      </c>
      <c r="G39" t="s">
        <v>436</v>
      </c>
      <c r="H39">
        <v>1759161465.314285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122.4543891411172</v>
      </c>
      <c r="AJ39">
        <v>134.512593939394</v>
      </c>
      <c r="AK39">
        <v>-3.302821459235814</v>
      </c>
      <c r="AL39">
        <v>65.02790065039247</v>
      </c>
      <c r="AM39">
        <f>(AO39 - AN39 + DX39*1E3/(8.314*(DZ39+273.15)) * AQ39/DW39 * AP39) * DW39/(100*DK39) * 1000/(1000 - AO39)</f>
        <v>0</v>
      </c>
      <c r="AN39">
        <v>20.50443562693456</v>
      </c>
      <c r="AO39">
        <v>21.88130303030302</v>
      </c>
      <c r="AP39">
        <v>1.73236476975434E-05</v>
      </c>
      <c r="AQ39">
        <v>105.0017702959576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437</v>
      </c>
      <c r="AX39" t="s">
        <v>437</v>
      </c>
      <c r="AY39">
        <v>0</v>
      </c>
      <c r="AZ39">
        <v>0</v>
      </c>
      <c r="BA39">
        <f>1-AY39/AZ39</f>
        <v>0</v>
      </c>
      <c r="BB39">
        <v>0</v>
      </c>
      <c r="BC39" t="s">
        <v>437</v>
      </c>
      <c r="BD39" t="s">
        <v>437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437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2.44</v>
      </c>
      <c r="DL39">
        <v>0.5</v>
      </c>
      <c r="DM39" t="s">
        <v>438</v>
      </c>
      <c r="DN39">
        <v>2</v>
      </c>
      <c r="DO39" t="b">
        <v>1</v>
      </c>
      <c r="DP39">
        <v>1759161465.314285</v>
      </c>
      <c r="DQ39">
        <v>155.0311785714286</v>
      </c>
      <c r="DR39">
        <v>135.4675714285714</v>
      </c>
      <c r="DS39">
        <v>21.86676428571429</v>
      </c>
      <c r="DT39">
        <v>20.50811428571429</v>
      </c>
      <c r="DU39">
        <v>156.0804642857143</v>
      </c>
      <c r="DV39">
        <v>21.5843</v>
      </c>
      <c r="DW39">
        <v>500.0177142857142</v>
      </c>
      <c r="DX39">
        <v>90.88165714285715</v>
      </c>
      <c r="DY39">
        <v>0.06427575357142859</v>
      </c>
      <c r="DZ39">
        <v>28.84995</v>
      </c>
      <c r="EA39">
        <v>29.99063928571428</v>
      </c>
      <c r="EB39">
        <v>999.9000000000002</v>
      </c>
      <c r="EC39">
        <v>0</v>
      </c>
      <c r="ED39">
        <v>0</v>
      </c>
      <c r="EE39">
        <v>10003.85892857143</v>
      </c>
      <c r="EF39">
        <v>0</v>
      </c>
      <c r="EG39">
        <v>8.392420357142857</v>
      </c>
      <c r="EH39">
        <v>19.56354285714286</v>
      </c>
      <c r="EI39">
        <v>158.4967857142857</v>
      </c>
      <c r="EJ39">
        <v>138.304</v>
      </c>
      <c r="EK39">
        <v>1.358648928571429</v>
      </c>
      <c r="EL39">
        <v>135.4675714285714</v>
      </c>
      <c r="EM39">
        <v>20.50811428571429</v>
      </c>
      <c r="EN39">
        <v>1.987288571428571</v>
      </c>
      <c r="EO39">
        <v>1.863812142857143</v>
      </c>
      <c r="EP39">
        <v>17.34341071428571</v>
      </c>
      <c r="EQ39">
        <v>16.33248571428571</v>
      </c>
      <c r="ER39">
        <v>2000.011428571429</v>
      </c>
      <c r="ES39">
        <v>0.9800066785714286</v>
      </c>
      <c r="ET39">
        <v>0.019993125</v>
      </c>
      <c r="EU39">
        <v>0</v>
      </c>
      <c r="EV39">
        <v>290.0397142857142</v>
      </c>
      <c r="EW39">
        <v>5.00078</v>
      </c>
      <c r="EX39">
        <v>5799.771071428573</v>
      </c>
      <c r="EY39">
        <v>16379.75357142857</v>
      </c>
      <c r="EZ39">
        <v>40.14039285714285</v>
      </c>
      <c r="FA39">
        <v>40.93517857142857</v>
      </c>
      <c r="FB39">
        <v>40.14714285714285</v>
      </c>
      <c r="FC39">
        <v>40.76317857142857</v>
      </c>
      <c r="FD39">
        <v>40.74296428571428</v>
      </c>
      <c r="FE39">
        <v>1955.121428571429</v>
      </c>
      <c r="FF39">
        <v>39.89000000000001</v>
      </c>
      <c r="FG39">
        <v>0</v>
      </c>
      <c r="FH39">
        <v>1759161465.2</v>
      </c>
      <c r="FI39">
        <v>0</v>
      </c>
      <c r="FJ39">
        <v>290.0581153846154</v>
      </c>
      <c r="FK39">
        <v>5.573572664620507</v>
      </c>
      <c r="FL39">
        <v>88.75008551308088</v>
      </c>
      <c r="FM39">
        <v>5800.384615384616</v>
      </c>
      <c r="FN39">
        <v>15</v>
      </c>
      <c r="FO39">
        <v>0</v>
      </c>
      <c r="FP39" t="s">
        <v>439</v>
      </c>
      <c r="FQ39">
        <v>1746989605.5</v>
      </c>
      <c r="FR39">
        <v>1746989593.5</v>
      </c>
      <c r="FS39">
        <v>0</v>
      </c>
      <c r="FT39">
        <v>-0.274</v>
      </c>
      <c r="FU39">
        <v>-0.002</v>
      </c>
      <c r="FV39">
        <v>2.549</v>
      </c>
      <c r="FW39">
        <v>0.129</v>
      </c>
      <c r="FX39">
        <v>420</v>
      </c>
      <c r="FY39">
        <v>17</v>
      </c>
      <c r="FZ39">
        <v>0.02</v>
      </c>
      <c r="GA39">
        <v>0.04</v>
      </c>
      <c r="GB39">
        <v>19.30388536585366</v>
      </c>
      <c r="GC39">
        <v>5.834425087107996</v>
      </c>
      <c r="GD39">
        <v>0.5763530758818978</v>
      </c>
      <c r="GE39">
        <v>0</v>
      </c>
      <c r="GF39">
        <v>289.8329705882353</v>
      </c>
      <c r="GG39">
        <v>4.567471358360904</v>
      </c>
      <c r="GH39">
        <v>0.5027610521963028</v>
      </c>
      <c r="GI39">
        <v>0</v>
      </c>
      <c r="GJ39">
        <v>1.352706341463415</v>
      </c>
      <c r="GK39">
        <v>0.138394285714287</v>
      </c>
      <c r="GL39">
        <v>0.0137313507686674</v>
      </c>
      <c r="GM39">
        <v>0</v>
      </c>
      <c r="GN39">
        <v>0</v>
      </c>
      <c r="GO39">
        <v>3</v>
      </c>
      <c r="GP39" t="s">
        <v>484</v>
      </c>
      <c r="GQ39">
        <v>3.10233</v>
      </c>
      <c r="GR39">
        <v>2.72226</v>
      </c>
      <c r="GS39">
        <v>0.032957</v>
      </c>
      <c r="GT39">
        <v>0.0279044</v>
      </c>
      <c r="GU39">
        <v>0.101222</v>
      </c>
      <c r="GV39">
        <v>0.0980212</v>
      </c>
      <c r="GW39">
        <v>25245.9</v>
      </c>
      <c r="GX39">
        <v>23060.9</v>
      </c>
      <c r="GY39">
        <v>26673.4</v>
      </c>
      <c r="GZ39">
        <v>23948.6</v>
      </c>
      <c r="HA39">
        <v>38352.5</v>
      </c>
      <c r="HB39">
        <v>31928</v>
      </c>
      <c r="HC39">
        <v>46573.7</v>
      </c>
      <c r="HD39">
        <v>37889.3</v>
      </c>
      <c r="HE39">
        <v>1.85728</v>
      </c>
      <c r="HF39">
        <v>1.85688</v>
      </c>
      <c r="HG39">
        <v>0.119638</v>
      </c>
      <c r="HH39">
        <v>0</v>
      </c>
      <c r="HI39">
        <v>28.0359</v>
      </c>
      <c r="HJ39">
        <v>999.9</v>
      </c>
      <c r="HK39">
        <v>50</v>
      </c>
      <c r="HL39">
        <v>31.1</v>
      </c>
      <c r="HM39">
        <v>24.9623</v>
      </c>
      <c r="HN39">
        <v>61.0938</v>
      </c>
      <c r="HO39">
        <v>21.9471</v>
      </c>
      <c r="HP39">
        <v>1</v>
      </c>
      <c r="HQ39">
        <v>0.197901</v>
      </c>
      <c r="HR39">
        <v>0.216887</v>
      </c>
      <c r="HS39">
        <v>20.2796</v>
      </c>
      <c r="HT39">
        <v>5.21025</v>
      </c>
      <c r="HU39">
        <v>11.98</v>
      </c>
      <c r="HV39">
        <v>4.96315</v>
      </c>
      <c r="HW39">
        <v>3.27433</v>
      </c>
      <c r="HX39">
        <v>9999</v>
      </c>
      <c r="HY39">
        <v>9999</v>
      </c>
      <c r="HZ39">
        <v>9999</v>
      </c>
      <c r="IA39">
        <v>40.4</v>
      </c>
      <c r="IB39">
        <v>1.86401</v>
      </c>
      <c r="IC39">
        <v>1.86014</v>
      </c>
      <c r="ID39">
        <v>1.85841</v>
      </c>
      <c r="IE39">
        <v>1.85975</v>
      </c>
      <c r="IF39">
        <v>1.8599</v>
      </c>
      <c r="IG39">
        <v>1.85838</v>
      </c>
      <c r="IH39">
        <v>1.85745</v>
      </c>
      <c r="II39">
        <v>1.85242</v>
      </c>
      <c r="IJ39">
        <v>0</v>
      </c>
      <c r="IK39">
        <v>0</v>
      </c>
      <c r="IL39">
        <v>0</v>
      </c>
      <c r="IM39">
        <v>0</v>
      </c>
      <c r="IN39" t="s">
        <v>441</v>
      </c>
      <c r="IO39" t="s">
        <v>442</v>
      </c>
      <c r="IP39" t="s">
        <v>443</v>
      </c>
      <c r="IQ39" t="s">
        <v>443</v>
      </c>
      <c r="IR39" t="s">
        <v>443</v>
      </c>
      <c r="IS39" t="s">
        <v>443</v>
      </c>
      <c r="IT39">
        <v>0</v>
      </c>
      <c r="IU39">
        <v>100</v>
      </c>
      <c r="IV39">
        <v>100</v>
      </c>
      <c r="IW39">
        <v>-1.032</v>
      </c>
      <c r="IX39">
        <v>0.2828</v>
      </c>
      <c r="IY39">
        <v>-0.9039269621244732</v>
      </c>
      <c r="IZ39">
        <v>-0.001239420960351069</v>
      </c>
      <c r="JA39">
        <v>2.054680153414315E-06</v>
      </c>
      <c r="JB39">
        <v>-6.090169633737798E-10</v>
      </c>
      <c r="JC39">
        <v>0.01286883109493677</v>
      </c>
      <c r="JD39">
        <v>0.003674261220633967</v>
      </c>
      <c r="JE39">
        <v>0.0003746991724086452</v>
      </c>
      <c r="JF39">
        <v>1.563836292469968E-06</v>
      </c>
      <c r="JG39">
        <v>1</v>
      </c>
      <c r="JH39">
        <v>2003</v>
      </c>
      <c r="JI39">
        <v>1</v>
      </c>
      <c r="JJ39">
        <v>24</v>
      </c>
      <c r="JK39">
        <v>202864.5</v>
      </c>
      <c r="JL39">
        <v>202864.7</v>
      </c>
      <c r="JM39">
        <v>0.368652</v>
      </c>
      <c r="JN39">
        <v>2.67334</v>
      </c>
      <c r="JO39">
        <v>1.49658</v>
      </c>
      <c r="JP39">
        <v>2.34375</v>
      </c>
      <c r="JQ39">
        <v>1.54907</v>
      </c>
      <c r="JR39">
        <v>2.31445</v>
      </c>
      <c r="JS39">
        <v>36.2694</v>
      </c>
      <c r="JT39">
        <v>24.1751</v>
      </c>
      <c r="JU39">
        <v>18</v>
      </c>
      <c r="JV39">
        <v>482.178</v>
      </c>
      <c r="JW39">
        <v>496.62</v>
      </c>
      <c r="JX39">
        <v>27.5151</v>
      </c>
      <c r="JY39">
        <v>29.778</v>
      </c>
      <c r="JZ39">
        <v>29.9997</v>
      </c>
      <c r="KA39">
        <v>30.0264</v>
      </c>
      <c r="KB39">
        <v>30.0253</v>
      </c>
      <c r="KC39">
        <v>7.47397</v>
      </c>
      <c r="KD39">
        <v>20.5168</v>
      </c>
      <c r="KE39">
        <v>99.6289</v>
      </c>
      <c r="KF39">
        <v>27.5163</v>
      </c>
      <c r="KG39">
        <v>79.2822</v>
      </c>
      <c r="KH39">
        <v>20.4786</v>
      </c>
      <c r="KI39">
        <v>101.833</v>
      </c>
      <c r="KJ39">
        <v>91.3749</v>
      </c>
    </row>
    <row r="40" spans="1:296">
      <c r="A40">
        <v>22</v>
      </c>
      <c r="B40">
        <v>1759161478.1</v>
      </c>
      <c r="C40">
        <v>105</v>
      </c>
      <c r="D40" t="s">
        <v>487</v>
      </c>
      <c r="E40" t="s">
        <v>488</v>
      </c>
      <c r="F40">
        <v>5</v>
      </c>
      <c r="G40" t="s">
        <v>436</v>
      </c>
      <c r="H40">
        <v>1759161470.6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105.3784441895626</v>
      </c>
      <c r="AJ40">
        <v>117.9770484848484</v>
      </c>
      <c r="AK40">
        <v>-3.304318860602941</v>
      </c>
      <c r="AL40">
        <v>65.02790065039247</v>
      </c>
      <c r="AM40">
        <f>(AO40 - AN40 + DX40*1E3/(8.314*(DZ40+273.15)) * AQ40/DW40 * AP40) * DW40/(100*DK40) * 1000/(1000 - AO40)</f>
        <v>0</v>
      </c>
      <c r="AN40">
        <v>20.50402487272067</v>
      </c>
      <c r="AO40">
        <v>21.89154363636364</v>
      </c>
      <c r="AP40">
        <v>2.014138641611712E-05</v>
      </c>
      <c r="AQ40">
        <v>105.0017702959576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437</v>
      </c>
      <c r="AX40" t="s">
        <v>437</v>
      </c>
      <c r="AY40">
        <v>0</v>
      </c>
      <c r="AZ40">
        <v>0</v>
      </c>
      <c r="BA40">
        <f>1-AY40/AZ40</f>
        <v>0</v>
      </c>
      <c r="BB40">
        <v>0</v>
      </c>
      <c r="BC40" t="s">
        <v>437</v>
      </c>
      <c r="BD40" t="s">
        <v>437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437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2.44</v>
      </c>
      <c r="DL40">
        <v>0.5</v>
      </c>
      <c r="DM40" t="s">
        <v>438</v>
      </c>
      <c r="DN40">
        <v>2</v>
      </c>
      <c r="DO40" t="b">
        <v>1</v>
      </c>
      <c r="DP40">
        <v>1759161470.6</v>
      </c>
      <c r="DQ40">
        <v>138.0095555555556</v>
      </c>
      <c r="DR40">
        <v>117.9019703703704</v>
      </c>
      <c r="DS40">
        <v>21.87746296296296</v>
      </c>
      <c r="DT40">
        <v>20.5057925925926</v>
      </c>
      <c r="DU40">
        <v>139.0474074074074</v>
      </c>
      <c r="DV40">
        <v>21.59476666666667</v>
      </c>
      <c r="DW40">
        <v>500.0107407407407</v>
      </c>
      <c r="DX40">
        <v>90.88192962962965</v>
      </c>
      <c r="DY40">
        <v>0.06436803333333332</v>
      </c>
      <c r="DZ40">
        <v>28.85084814814815</v>
      </c>
      <c r="EA40">
        <v>29.98727407407408</v>
      </c>
      <c r="EB40">
        <v>999.9000000000001</v>
      </c>
      <c r="EC40">
        <v>0</v>
      </c>
      <c r="ED40">
        <v>0</v>
      </c>
      <c r="EE40">
        <v>9989.625185185185</v>
      </c>
      <c r="EF40">
        <v>0</v>
      </c>
      <c r="EG40">
        <v>8.390966296296295</v>
      </c>
      <c r="EH40">
        <v>20.1074925925926</v>
      </c>
      <c r="EI40">
        <v>141.0962222222222</v>
      </c>
      <c r="EJ40">
        <v>120.3703777777778</v>
      </c>
      <c r="EK40">
        <v>1.371672592592593</v>
      </c>
      <c r="EL40">
        <v>117.9019703703704</v>
      </c>
      <c r="EM40">
        <v>20.5057925925926</v>
      </c>
      <c r="EN40">
        <v>1.988267037037037</v>
      </c>
      <c r="EO40">
        <v>1.863606296296296</v>
      </c>
      <c r="EP40">
        <v>17.3511962962963</v>
      </c>
      <c r="EQ40">
        <v>16.33075555555556</v>
      </c>
      <c r="ER40">
        <v>2000.002592592593</v>
      </c>
      <c r="ES40">
        <v>0.9800065555555556</v>
      </c>
      <c r="ET40">
        <v>0.01999324814814815</v>
      </c>
      <c r="EU40">
        <v>0</v>
      </c>
      <c r="EV40">
        <v>290.4694444444444</v>
      </c>
      <c r="EW40">
        <v>5.00078</v>
      </c>
      <c r="EX40">
        <v>5808.646666666667</v>
      </c>
      <c r="EY40">
        <v>16379.67777777778</v>
      </c>
      <c r="EZ40">
        <v>40.12937037037037</v>
      </c>
      <c r="FA40">
        <v>40.92577777777777</v>
      </c>
      <c r="FB40">
        <v>40.14325925925926</v>
      </c>
      <c r="FC40">
        <v>40.73822222222222</v>
      </c>
      <c r="FD40">
        <v>40.78214814814815</v>
      </c>
      <c r="FE40">
        <v>1955.112592592593</v>
      </c>
      <c r="FF40">
        <v>39.89000000000001</v>
      </c>
      <c r="FG40">
        <v>0</v>
      </c>
      <c r="FH40">
        <v>1759161470</v>
      </c>
      <c r="FI40">
        <v>0</v>
      </c>
      <c r="FJ40">
        <v>290.4625769230769</v>
      </c>
      <c r="FK40">
        <v>5.723179489112376</v>
      </c>
      <c r="FL40">
        <v>113.1989741825457</v>
      </c>
      <c r="FM40">
        <v>5808.535000000002</v>
      </c>
      <c r="FN40">
        <v>15</v>
      </c>
      <c r="FO40">
        <v>0</v>
      </c>
      <c r="FP40" t="s">
        <v>439</v>
      </c>
      <c r="FQ40">
        <v>1746989605.5</v>
      </c>
      <c r="FR40">
        <v>1746989593.5</v>
      </c>
      <c r="FS40">
        <v>0</v>
      </c>
      <c r="FT40">
        <v>-0.274</v>
      </c>
      <c r="FU40">
        <v>-0.002</v>
      </c>
      <c r="FV40">
        <v>2.549</v>
      </c>
      <c r="FW40">
        <v>0.129</v>
      </c>
      <c r="FX40">
        <v>420</v>
      </c>
      <c r="FY40">
        <v>17</v>
      </c>
      <c r="FZ40">
        <v>0.02</v>
      </c>
      <c r="GA40">
        <v>0.04</v>
      </c>
      <c r="GB40">
        <v>19.70097804878048</v>
      </c>
      <c r="GC40">
        <v>6.161209756097549</v>
      </c>
      <c r="GD40">
        <v>0.6080804497931037</v>
      </c>
      <c r="GE40">
        <v>0</v>
      </c>
      <c r="GF40">
        <v>290.1747647058824</v>
      </c>
      <c r="GG40">
        <v>4.864935066994798</v>
      </c>
      <c r="GH40">
        <v>0.5201084196262251</v>
      </c>
      <c r="GI40">
        <v>0</v>
      </c>
      <c r="GJ40">
        <v>1.361800975609756</v>
      </c>
      <c r="GK40">
        <v>0.1478690592334531</v>
      </c>
      <c r="GL40">
        <v>0.01461495772460831</v>
      </c>
      <c r="GM40">
        <v>0</v>
      </c>
      <c r="GN40">
        <v>0</v>
      </c>
      <c r="GO40">
        <v>3</v>
      </c>
      <c r="GP40" t="s">
        <v>484</v>
      </c>
      <c r="GQ40">
        <v>3.10222</v>
      </c>
      <c r="GR40">
        <v>2.72253</v>
      </c>
      <c r="GS40">
        <v>0.0291612</v>
      </c>
      <c r="GT40">
        <v>0.0238733</v>
      </c>
      <c r="GU40">
        <v>0.101257</v>
      </c>
      <c r="GV40">
        <v>0.0980241</v>
      </c>
      <c r="GW40">
        <v>25345.2</v>
      </c>
      <c r="GX40">
        <v>23156.5</v>
      </c>
      <c r="GY40">
        <v>26673.6</v>
      </c>
      <c r="GZ40">
        <v>23948.6</v>
      </c>
      <c r="HA40">
        <v>38350.8</v>
      </c>
      <c r="HB40">
        <v>31927.9</v>
      </c>
      <c r="HC40">
        <v>46574</v>
      </c>
      <c r="HD40">
        <v>37889.8</v>
      </c>
      <c r="HE40">
        <v>1.8572</v>
      </c>
      <c r="HF40">
        <v>1.85678</v>
      </c>
      <c r="HG40">
        <v>0.119172</v>
      </c>
      <c r="HH40">
        <v>0</v>
      </c>
      <c r="HI40">
        <v>28.0359</v>
      </c>
      <c r="HJ40">
        <v>999.9</v>
      </c>
      <c r="HK40">
        <v>50</v>
      </c>
      <c r="HL40">
        <v>31.1</v>
      </c>
      <c r="HM40">
        <v>24.961</v>
      </c>
      <c r="HN40">
        <v>61.1338</v>
      </c>
      <c r="HO40">
        <v>21.8229</v>
      </c>
      <c r="HP40">
        <v>1</v>
      </c>
      <c r="HQ40">
        <v>0.19751</v>
      </c>
      <c r="HR40">
        <v>0.197304</v>
      </c>
      <c r="HS40">
        <v>20.2795</v>
      </c>
      <c r="HT40">
        <v>5.2113</v>
      </c>
      <c r="HU40">
        <v>11.98</v>
      </c>
      <c r="HV40">
        <v>4.96335</v>
      </c>
      <c r="HW40">
        <v>3.27453</v>
      </c>
      <c r="HX40">
        <v>9999</v>
      </c>
      <c r="HY40">
        <v>9999</v>
      </c>
      <c r="HZ40">
        <v>9999</v>
      </c>
      <c r="IA40">
        <v>40.4</v>
      </c>
      <c r="IB40">
        <v>1.86401</v>
      </c>
      <c r="IC40">
        <v>1.86017</v>
      </c>
      <c r="ID40">
        <v>1.85842</v>
      </c>
      <c r="IE40">
        <v>1.85976</v>
      </c>
      <c r="IF40">
        <v>1.85989</v>
      </c>
      <c r="IG40">
        <v>1.85838</v>
      </c>
      <c r="IH40">
        <v>1.85745</v>
      </c>
      <c r="II40">
        <v>1.85242</v>
      </c>
      <c r="IJ40">
        <v>0</v>
      </c>
      <c r="IK40">
        <v>0</v>
      </c>
      <c r="IL40">
        <v>0</v>
      </c>
      <c r="IM40">
        <v>0</v>
      </c>
      <c r="IN40" t="s">
        <v>441</v>
      </c>
      <c r="IO40" t="s">
        <v>442</v>
      </c>
      <c r="IP40" t="s">
        <v>443</v>
      </c>
      <c r="IQ40" t="s">
        <v>443</v>
      </c>
      <c r="IR40" t="s">
        <v>443</v>
      </c>
      <c r="IS40" t="s">
        <v>443</v>
      </c>
      <c r="IT40">
        <v>0</v>
      </c>
      <c r="IU40">
        <v>100</v>
      </c>
      <c r="IV40">
        <v>100</v>
      </c>
      <c r="IW40">
        <v>-1.02</v>
      </c>
      <c r="IX40">
        <v>0.283</v>
      </c>
      <c r="IY40">
        <v>-0.9039269621244732</v>
      </c>
      <c r="IZ40">
        <v>-0.001239420960351069</v>
      </c>
      <c r="JA40">
        <v>2.054680153414315E-06</v>
      </c>
      <c r="JB40">
        <v>-6.090169633737798E-10</v>
      </c>
      <c r="JC40">
        <v>0.01286883109493677</v>
      </c>
      <c r="JD40">
        <v>0.003674261220633967</v>
      </c>
      <c r="JE40">
        <v>0.0003746991724086452</v>
      </c>
      <c r="JF40">
        <v>1.563836292469968E-06</v>
      </c>
      <c r="JG40">
        <v>1</v>
      </c>
      <c r="JH40">
        <v>2003</v>
      </c>
      <c r="JI40">
        <v>1</v>
      </c>
      <c r="JJ40">
        <v>24</v>
      </c>
      <c r="JK40">
        <v>202864.5</v>
      </c>
      <c r="JL40">
        <v>202864.7</v>
      </c>
      <c r="JM40">
        <v>0.32959</v>
      </c>
      <c r="JN40">
        <v>2.66968</v>
      </c>
      <c r="JO40">
        <v>1.49658</v>
      </c>
      <c r="JP40">
        <v>2.34375</v>
      </c>
      <c r="JQ40">
        <v>1.54907</v>
      </c>
      <c r="JR40">
        <v>2.40845</v>
      </c>
      <c r="JS40">
        <v>36.2694</v>
      </c>
      <c r="JT40">
        <v>24.1751</v>
      </c>
      <c r="JU40">
        <v>18</v>
      </c>
      <c r="JV40">
        <v>482.114</v>
      </c>
      <c r="JW40">
        <v>496.537</v>
      </c>
      <c r="JX40">
        <v>27.5218</v>
      </c>
      <c r="JY40">
        <v>29.7754</v>
      </c>
      <c r="JZ40">
        <v>29.9999</v>
      </c>
      <c r="KA40">
        <v>30.0238</v>
      </c>
      <c r="KB40">
        <v>30.0234</v>
      </c>
      <c r="KC40">
        <v>6.60968</v>
      </c>
      <c r="KD40">
        <v>20.5168</v>
      </c>
      <c r="KE40">
        <v>99.6289</v>
      </c>
      <c r="KF40">
        <v>27.5253</v>
      </c>
      <c r="KG40">
        <v>65.92449999999999</v>
      </c>
      <c r="KH40">
        <v>20.4728</v>
      </c>
      <c r="KI40">
        <v>101.834</v>
      </c>
      <c r="KJ40">
        <v>91.3755</v>
      </c>
    </row>
    <row r="41" spans="1:296">
      <c r="A41">
        <v>23</v>
      </c>
      <c r="B41">
        <v>1759161483.1</v>
      </c>
      <c r="C41">
        <v>110</v>
      </c>
      <c r="D41" t="s">
        <v>489</v>
      </c>
      <c r="E41" t="s">
        <v>490</v>
      </c>
      <c r="F41">
        <v>5</v>
      </c>
      <c r="G41" t="s">
        <v>436</v>
      </c>
      <c r="H41">
        <v>1759161475.314285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88.41685635584271</v>
      </c>
      <c r="AJ41">
        <v>101.4336121212121</v>
      </c>
      <c r="AK41">
        <v>-3.303898662305754</v>
      </c>
      <c r="AL41">
        <v>65.02790065039247</v>
      </c>
      <c r="AM41">
        <f>(AO41 - AN41 + DX41*1E3/(8.314*(DZ41+273.15)) * AQ41/DW41 * AP41) * DW41/(100*DK41) * 1000/(1000 - AO41)</f>
        <v>0</v>
      </c>
      <c r="AN41">
        <v>20.50264774646525</v>
      </c>
      <c r="AO41">
        <v>21.90143636363635</v>
      </c>
      <c r="AP41">
        <v>1.854043915057366E-05</v>
      </c>
      <c r="AQ41">
        <v>105.0017702959576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437</v>
      </c>
      <c r="AX41" t="s">
        <v>437</v>
      </c>
      <c r="AY41">
        <v>0</v>
      </c>
      <c r="AZ41">
        <v>0</v>
      </c>
      <c r="BA41">
        <f>1-AY41/AZ41</f>
        <v>0</v>
      </c>
      <c r="BB41">
        <v>0</v>
      </c>
      <c r="BC41" t="s">
        <v>437</v>
      </c>
      <c r="BD41" t="s">
        <v>437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437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2.44</v>
      </c>
      <c r="DL41">
        <v>0.5</v>
      </c>
      <c r="DM41" t="s">
        <v>438</v>
      </c>
      <c r="DN41">
        <v>2</v>
      </c>
      <c r="DO41" t="b">
        <v>1</v>
      </c>
      <c r="DP41">
        <v>1759161475.314285</v>
      </c>
      <c r="DQ41">
        <v>122.7786321428571</v>
      </c>
      <c r="DR41">
        <v>102.2040892857143</v>
      </c>
      <c r="DS41">
        <v>21.88694642857143</v>
      </c>
      <c r="DT41">
        <v>20.5041</v>
      </c>
      <c r="DU41">
        <v>123.8053928571428</v>
      </c>
      <c r="DV41">
        <v>21.60404285714286</v>
      </c>
      <c r="DW41">
        <v>500.0011428571429</v>
      </c>
      <c r="DX41">
        <v>90.88178214285715</v>
      </c>
      <c r="DY41">
        <v>0.06455350714285714</v>
      </c>
      <c r="DZ41">
        <v>28.85234285714285</v>
      </c>
      <c r="EA41">
        <v>29.98145357142857</v>
      </c>
      <c r="EB41">
        <v>999.9000000000002</v>
      </c>
      <c r="EC41">
        <v>0</v>
      </c>
      <c r="ED41">
        <v>0</v>
      </c>
      <c r="EE41">
        <v>9979.866428571429</v>
      </c>
      <c r="EF41">
        <v>0</v>
      </c>
      <c r="EG41">
        <v>8.38716142857143</v>
      </c>
      <c r="EH41">
        <v>20.57453214285714</v>
      </c>
      <c r="EI41">
        <v>125.5258571428571</v>
      </c>
      <c r="EJ41">
        <v>104.3436142857143</v>
      </c>
      <c r="EK41">
        <v>1.382848928571428</v>
      </c>
      <c r="EL41">
        <v>102.2040892857143</v>
      </c>
      <c r="EM41">
        <v>20.5041</v>
      </c>
      <c r="EN41">
        <v>1.989124642857143</v>
      </c>
      <c r="EO41">
        <v>1.863449285714286</v>
      </c>
      <c r="EP41">
        <v>17.35802142857143</v>
      </c>
      <c r="EQ41">
        <v>16.32943214285714</v>
      </c>
      <c r="ER41">
        <v>2000.012857142857</v>
      </c>
      <c r="ES41">
        <v>0.9800066785714286</v>
      </c>
      <c r="ET41">
        <v>0.01999312142857143</v>
      </c>
      <c r="EU41">
        <v>0</v>
      </c>
      <c r="EV41">
        <v>291.0150714285714</v>
      </c>
      <c r="EW41">
        <v>5.00078</v>
      </c>
      <c r="EX41">
        <v>5818.541785714285</v>
      </c>
      <c r="EY41">
        <v>16379.76785714286</v>
      </c>
      <c r="EZ41">
        <v>40.13139285714284</v>
      </c>
      <c r="FA41">
        <v>40.91946428571428</v>
      </c>
      <c r="FB41">
        <v>40.14703571428571</v>
      </c>
      <c r="FC41">
        <v>40.70964285714285</v>
      </c>
      <c r="FD41">
        <v>40.88821428571428</v>
      </c>
      <c r="FE41">
        <v>1955.122857142858</v>
      </c>
      <c r="FF41">
        <v>39.89000000000001</v>
      </c>
      <c r="FG41">
        <v>0</v>
      </c>
      <c r="FH41">
        <v>1759161474.8</v>
      </c>
      <c r="FI41">
        <v>0</v>
      </c>
      <c r="FJ41">
        <v>291.0285769230769</v>
      </c>
      <c r="FK41">
        <v>7.815145303145322</v>
      </c>
      <c r="FL41">
        <v>137.424957345103</v>
      </c>
      <c r="FM41">
        <v>5818.513076923075</v>
      </c>
      <c r="FN41">
        <v>15</v>
      </c>
      <c r="FO41">
        <v>0</v>
      </c>
      <c r="FP41" t="s">
        <v>439</v>
      </c>
      <c r="FQ41">
        <v>1746989605.5</v>
      </c>
      <c r="FR41">
        <v>1746989593.5</v>
      </c>
      <c r="FS41">
        <v>0</v>
      </c>
      <c r="FT41">
        <v>-0.274</v>
      </c>
      <c r="FU41">
        <v>-0.002</v>
      </c>
      <c r="FV41">
        <v>2.549</v>
      </c>
      <c r="FW41">
        <v>0.129</v>
      </c>
      <c r="FX41">
        <v>420</v>
      </c>
      <c r="FY41">
        <v>17</v>
      </c>
      <c r="FZ41">
        <v>0.02</v>
      </c>
      <c r="GA41">
        <v>0.04</v>
      </c>
      <c r="GB41">
        <v>20.2757075</v>
      </c>
      <c r="GC41">
        <v>5.992677298311399</v>
      </c>
      <c r="GD41">
        <v>0.5774256347736476</v>
      </c>
      <c r="GE41">
        <v>0</v>
      </c>
      <c r="GF41">
        <v>290.6984411764706</v>
      </c>
      <c r="GG41">
        <v>6.734041257996905</v>
      </c>
      <c r="GH41">
        <v>0.689685145179285</v>
      </c>
      <c r="GI41">
        <v>0</v>
      </c>
      <c r="GJ41">
        <v>1.375602</v>
      </c>
      <c r="GK41">
        <v>0.1443464915572233</v>
      </c>
      <c r="GL41">
        <v>0.01391986551659174</v>
      </c>
      <c r="GM41">
        <v>0</v>
      </c>
      <c r="GN41">
        <v>0</v>
      </c>
      <c r="GO41">
        <v>3</v>
      </c>
      <c r="GP41" t="s">
        <v>484</v>
      </c>
      <c r="GQ41">
        <v>3.10214</v>
      </c>
      <c r="GR41">
        <v>2.72285</v>
      </c>
      <c r="GS41">
        <v>0.0252822</v>
      </c>
      <c r="GT41">
        <v>0.0197564</v>
      </c>
      <c r="GU41">
        <v>0.101288</v>
      </c>
      <c r="GV41">
        <v>0.0980216</v>
      </c>
      <c r="GW41">
        <v>25446.7</v>
      </c>
      <c r="GX41">
        <v>23254</v>
      </c>
      <c r="GY41">
        <v>26673.9</v>
      </c>
      <c r="GZ41">
        <v>23948.6</v>
      </c>
      <c r="HA41">
        <v>38349.1</v>
      </c>
      <c r="HB41">
        <v>31927.8</v>
      </c>
      <c r="HC41">
        <v>46574.3</v>
      </c>
      <c r="HD41">
        <v>37890</v>
      </c>
      <c r="HE41">
        <v>1.85685</v>
      </c>
      <c r="HF41">
        <v>1.85685</v>
      </c>
      <c r="HG41">
        <v>0.118613</v>
      </c>
      <c r="HH41">
        <v>0</v>
      </c>
      <c r="HI41">
        <v>28.0359</v>
      </c>
      <c r="HJ41">
        <v>999.9</v>
      </c>
      <c r="HK41">
        <v>50</v>
      </c>
      <c r="HL41">
        <v>31.1</v>
      </c>
      <c r="HM41">
        <v>24.9609</v>
      </c>
      <c r="HN41">
        <v>61.3538</v>
      </c>
      <c r="HO41">
        <v>22.0353</v>
      </c>
      <c r="HP41">
        <v>1</v>
      </c>
      <c r="HQ41">
        <v>0.19735</v>
      </c>
      <c r="HR41">
        <v>0.163821</v>
      </c>
      <c r="HS41">
        <v>20.2794</v>
      </c>
      <c r="HT41">
        <v>5.21115</v>
      </c>
      <c r="HU41">
        <v>11.98</v>
      </c>
      <c r="HV41">
        <v>4.9634</v>
      </c>
      <c r="HW41">
        <v>3.27445</v>
      </c>
      <c r="HX41">
        <v>9999</v>
      </c>
      <c r="HY41">
        <v>9999</v>
      </c>
      <c r="HZ41">
        <v>9999</v>
      </c>
      <c r="IA41">
        <v>40.4</v>
      </c>
      <c r="IB41">
        <v>1.86401</v>
      </c>
      <c r="IC41">
        <v>1.86018</v>
      </c>
      <c r="ID41">
        <v>1.85842</v>
      </c>
      <c r="IE41">
        <v>1.85975</v>
      </c>
      <c r="IF41">
        <v>1.85989</v>
      </c>
      <c r="IG41">
        <v>1.85838</v>
      </c>
      <c r="IH41">
        <v>1.85745</v>
      </c>
      <c r="II41">
        <v>1.85242</v>
      </c>
      <c r="IJ41">
        <v>0</v>
      </c>
      <c r="IK41">
        <v>0</v>
      </c>
      <c r="IL41">
        <v>0</v>
      </c>
      <c r="IM41">
        <v>0</v>
      </c>
      <c r="IN41" t="s">
        <v>441</v>
      </c>
      <c r="IO41" t="s">
        <v>442</v>
      </c>
      <c r="IP41" t="s">
        <v>443</v>
      </c>
      <c r="IQ41" t="s">
        <v>443</v>
      </c>
      <c r="IR41" t="s">
        <v>443</v>
      </c>
      <c r="IS41" t="s">
        <v>443</v>
      </c>
      <c r="IT41">
        <v>0</v>
      </c>
      <c r="IU41">
        <v>100</v>
      </c>
      <c r="IV41">
        <v>100</v>
      </c>
      <c r="IW41">
        <v>-1.007</v>
      </c>
      <c r="IX41">
        <v>0.2832</v>
      </c>
      <c r="IY41">
        <v>-0.9039269621244732</v>
      </c>
      <c r="IZ41">
        <v>-0.001239420960351069</v>
      </c>
      <c r="JA41">
        <v>2.054680153414315E-06</v>
      </c>
      <c r="JB41">
        <v>-6.090169633737798E-10</v>
      </c>
      <c r="JC41">
        <v>0.01286883109493677</v>
      </c>
      <c r="JD41">
        <v>0.003674261220633967</v>
      </c>
      <c r="JE41">
        <v>0.0003746991724086452</v>
      </c>
      <c r="JF41">
        <v>1.563836292469968E-06</v>
      </c>
      <c r="JG41">
        <v>1</v>
      </c>
      <c r="JH41">
        <v>2003</v>
      </c>
      <c r="JI41">
        <v>1</v>
      </c>
      <c r="JJ41">
        <v>24</v>
      </c>
      <c r="JK41">
        <v>202864.6</v>
      </c>
      <c r="JL41">
        <v>202864.8</v>
      </c>
      <c r="JM41">
        <v>0.289307</v>
      </c>
      <c r="JN41">
        <v>2.68677</v>
      </c>
      <c r="JO41">
        <v>1.49658</v>
      </c>
      <c r="JP41">
        <v>2.34375</v>
      </c>
      <c r="JQ41">
        <v>1.54907</v>
      </c>
      <c r="JR41">
        <v>2.40356</v>
      </c>
      <c r="JS41">
        <v>36.2694</v>
      </c>
      <c r="JT41">
        <v>24.1663</v>
      </c>
      <c r="JU41">
        <v>18</v>
      </c>
      <c r="JV41">
        <v>481.89</v>
      </c>
      <c r="JW41">
        <v>496.566</v>
      </c>
      <c r="JX41">
        <v>27.5326</v>
      </c>
      <c r="JY41">
        <v>29.7735</v>
      </c>
      <c r="JZ41">
        <v>29.9998</v>
      </c>
      <c r="KA41">
        <v>30.0212</v>
      </c>
      <c r="KB41">
        <v>30.0208</v>
      </c>
      <c r="KC41">
        <v>5.82086</v>
      </c>
      <c r="KD41">
        <v>20.5168</v>
      </c>
      <c r="KE41">
        <v>99.6289</v>
      </c>
      <c r="KF41">
        <v>27.5403</v>
      </c>
      <c r="KG41">
        <v>52.5675</v>
      </c>
      <c r="KH41">
        <v>20.4618</v>
      </c>
      <c r="KI41">
        <v>101.834</v>
      </c>
      <c r="KJ41">
        <v>91.3758</v>
      </c>
    </row>
    <row r="42" spans="1:296">
      <c r="A42">
        <v>24</v>
      </c>
      <c r="B42">
        <v>1759161488.1</v>
      </c>
      <c r="C42">
        <v>115</v>
      </c>
      <c r="D42" t="s">
        <v>491</v>
      </c>
      <c r="E42" t="s">
        <v>492</v>
      </c>
      <c r="F42">
        <v>5</v>
      </c>
      <c r="G42" t="s">
        <v>436</v>
      </c>
      <c r="H42">
        <v>1759161480.6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71.40974025391081</v>
      </c>
      <c r="AJ42">
        <v>84.88490424242418</v>
      </c>
      <c r="AK42">
        <v>-3.309900280031861</v>
      </c>
      <c r="AL42">
        <v>65.02790065039247</v>
      </c>
      <c r="AM42">
        <f>(AO42 - AN42 + DX42*1E3/(8.314*(DZ42+273.15)) * AQ42/DW42 * AP42) * DW42/(100*DK42) * 1000/(1000 - AO42)</f>
        <v>0</v>
      </c>
      <c r="AN42">
        <v>20.50307883031098</v>
      </c>
      <c r="AO42">
        <v>21.91383393939393</v>
      </c>
      <c r="AP42">
        <v>2.193541135773431E-05</v>
      </c>
      <c r="AQ42">
        <v>105.0017702959576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437</v>
      </c>
      <c r="AX42" t="s">
        <v>437</v>
      </c>
      <c r="AY42">
        <v>0</v>
      </c>
      <c r="AZ42">
        <v>0</v>
      </c>
      <c r="BA42">
        <f>1-AY42/AZ42</f>
        <v>0</v>
      </c>
      <c r="BB42">
        <v>0</v>
      </c>
      <c r="BC42" t="s">
        <v>437</v>
      </c>
      <c r="BD42" t="s">
        <v>437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437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2.44</v>
      </c>
      <c r="DL42">
        <v>0.5</v>
      </c>
      <c r="DM42" t="s">
        <v>438</v>
      </c>
      <c r="DN42">
        <v>2</v>
      </c>
      <c r="DO42" t="b">
        <v>1</v>
      </c>
      <c r="DP42">
        <v>1759161480.6</v>
      </c>
      <c r="DQ42">
        <v>105.6769407407408</v>
      </c>
      <c r="DR42">
        <v>84.58489999999999</v>
      </c>
      <c r="DS42">
        <v>21.89796666666666</v>
      </c>
      <c r="DT42">
        <v>20.50333333333333</v>
      </c>
      <c r="DU42">
        <v>106.6901777777778</v>
      </c>
      <c r="DV42">
        <v>21.61482592592592</v>
      </c>
      <c r="DW42">
        <v>499.9841851851851</v>
      </c>
      <c r="DX42">
        <v>90.88152962962964</v>
      </c>
      <c r="DY42">
        <v>0.06463068148148149</v>
      </c>
      <c r="DZ42">
        <v>28.85255555555555</v>
      </c>
      <c r="EA42">
        <v>29.97631851851852</v>
      </c>
      <c r="EB42">
        <v>999.9000000000001</v>
      </c>
      <c r="EC42">
        <v>0</v>
      </c>
      <c r="ED42">
        <v>0</v>
      </c>
      <c r="EE42">
        <v>9977.475185185185</v>
      </c>
      <c r="EF42">
        <v>0</v>
      </c>
      <c r="EG42">
        <v>8.385062592592591</v>
      </c>
      <c r="EH42">
        <v>21.09202222222222</v>
      </c>
      <c r="EI42">
        <v>108.0426592592593</v>
      </c>
      <c r="EJ42">
        <v>86.35550000000001</v>
      </c>
      <c r="EK42">
        <v>1.39463037037037</v>
      </c>
      <c r="EL42">
        <v>84.58489999999999</v>
      </c>
      <c r="EM42">
        <v>20.50333333333333</v>
      </c>
      <c r="EN42">
        <v>1.99012</v>
      </c>
      <c r="EO42">
        <v>1.863374444444444</v>
      </c>
      <c r="EP42">
        <v>17.36593333333333</v>
      </c>
      <c r="EQ42">
        <v>16.32880740740741</v>
      </c>
      <c r="ER42">
        <v>2000.01</v>
      </c>
      <c r="ES42">
        <v>0.9800066666666667</v>
      </c>
      <c r="ET42">
        <v>0.01999313333333333</v>
      </c>
      <c r="EU42">
        <v>0</v>
      </c>
      <c r="EV42">
        <v>291.7478148148148</v>
      </c>
      <c r="EW42">
        <v>5.00078</v>
      </c>
      <c r="EX42">
        <v>5831.769629629628</v>
      </c>
      <c r="EY42">
        <v>16379.75555555555</v>
      </c>
      <c r="EZ42">
        <v>40.13162962962962</v>
      </c>
      <c r="FA42">
        <v>40.91651851851852</v>
      </c>
      <c r="FB42">
        <v>40.12925925925926</v>
      </c>
      <c r="FC42">
        <v>40.71737037037036</v>
      </c>
      <c r="FD42">
        <v>40.96051851851852</v>
      </c>
      <c r="FE42">
        <v>1955.12</v>
      </c>
      <c r="FF42">
        <v>39.89000000000001</v>
      </c>
      <c r="FG42">
        <v>0</v>
      </c>
      <c r="FH42">
        <v>1759161480.2</v>
      </c>
      <c r="FI42">
        <v>0</v>
      </c>
      <c r="FJ42">
        <v>291.8196799999999</v>
      </c>
      <c r="FK42">
        <v>10.35261537509115</v>
      </c>
      <c r="FL42">
        <v>166.1730769328435</v>
      </c>
      <c r="FM42">
        <v>5832.9592</v>
      </c>
      <c r="FN42">
        <v>15</v>
      </c>
      <c r="FO42">
        <v>0</v>
      </c>
      <c r="FP42" t="s">
        <v>439</v>
      </c>
      <c r="FQ42">
        <v>1746989605.5</v>
      </c>
      <c r="FR42">
        <v>1746989593.5</v>
      </c>
      <c r="FS42">
        <v>0</v>
      </c>
      <c r="FT42">
        <v>-0.274</v>
      </c>
      <c r="FU42">
        <v>-0.002</v>
      </c>
      <c r="FV42">
        <v>2.549</v>
      </c>
      <c r="FW42">
        <v>0.129</v>
      </c>
      <c r="FX42">
        <v>420</v>
      </c>
      <c r="FY42">
        <v>17</v>
      </c>
      <c r="FZ42">
        <v>0.02</v>
      </c>
      <c r="GA42">
        <v>0.04</v>
      </c>
      <c r="GB42">
        <v>20.79430731707317</v>
      </c>
      <c r="GC42">
        <v>5.862691986062764</v>
      </c>
      <c r="GD42">
        <v>0.5790216893828147</v>
      </c>
      <c r="GE42">
        <v>0</v>
      </c>
      <c r="GF42">
        <v>291.3952647058824</v>
      </c>
      <c r="GG42">
        <v>8.593537053284837</v>
      </c>
      <c r="GH42">
        <v>0.866536252553593</v>
      </c>
      <c r="GI42">
        <v>0</v>
      </c>
      <c r="GJ42">
        <v>1.387883170731707</v>
      </c>
      <c r="GK42">
        <v>0.1349887108013921</v>
      </c>
      <c r="GL42">
        <v>0.01333828040239078</v>
      </c>
      <c r="GM42">
        <v>0</v>
      </c>
      <c r="GN42">
        <v>0</v>
      </c>
      <c r="GO42">
        <v>3</v>
      </c>
      <c r="GP42" t="s">
        <v>484</v>
      </c>
      <c r="GQ42">
        <v>3.10231</v>
      </c>
      <c r="GR42">
        <v>2.72216</v>
      </c>
      <c r="GS42">
        <v>0.0213179</v>
      </c>
      <c r="GT42">
        <v>0.0155553</v>
      </c>
      <c r="GU42">
        <v>0.101329</v>
      </c>
      <c r="GV42">
        <v>0.09801749999999999</v>
      </c>
      <c r="GW42">
        <v>25550.2</v>
      </c>
      <c r="GX42">
        <v>23353.6</v>
      </c>
      <c r="GY42">
        <v>26674</v>
      </c>
      <c r="GZ42">
        <v>23948.4</v>
      </c>
      <c r="HA42">
        <v>38346.9</v>
      </c>
      <c r="HB42">
        <v>31927.3</v>
      </c>
      <c r="HC42">
        <v>46574.2</v>
      </c>
      <c r="HD42">
        <v>37889.9</v>
      </c>
      <c r="HE42">
        <v>1.85693</v>
      </c>
      <c r="HF42">
        <v>1.85688</v>
      </c>
      <c r="HG42">
        <v>0.119042</v>
      </c>
      <c r="HH42">
        <v>0</v>
      </c>
      <c r="HI42">
        <v>28.0359</v>
      </c>
      <c r="HJ42">
        <v>999.9</v>
      </c>
      <c r="HK42">
        <v>50</v>
      </c>
      <c r="HL42">
        <v>31.1</v>
      </c>
      <c r="HM42">
        <v>24.9618</v>
      </c>
      <c r="HN42">
        <v>60.6138</v>
      </c>
      <c r="HO42">
        <v>21.7708</v>
      </c>
      <c r="HP42">
        <v>1</v>
      </c>
      <c r="HQ42">
        <v>0.196845</v>
      </c>
      <c r="HR42">
        <v>0.115049</v>
      </c>
      <c r="HS42">
        <v>20.2795</v>
      </c>
      <c r="HT42">
        <v>5.21055</v>
      </c>
      <c r="HU42">
        <v>11.98</v>
      </c>
      <c r="HV42">
        <v>4.96185</v>
      </c>
      <c r="HW42">
        <v>3.27445</v>
      </c>
      <c r="HX42">
        <v>9999</v>
      </c>
      <c r="HY42">
        <v>9999</v>
      </c>
      <c r="HZ42">
        <v>9999</v>
      </c>
      <c r="IA42">
        <v>40.4</v>
      </c>
      <c r="IB42">
        <v>1.86401</v>
      </c>
      <c r="IC42">
        <v>1.86018</v>
      </c>
      <c r="ID42">
        <v>1.85845</v>
      </c>
      <c r="IE42">
        <v>1.85978</v>
      </c>
      <c r="IF42">
        <v>1.85993</v>
      </c>
      <c r="IG42">
        <v>1.85837</v>
      </c>
      <c r="IH42">
        <v>1.85745</v>
      </c>
      <c r="II42">
        <v>1.85242</v>
      </c>
      <c r="IJ42">
        <v>0</v>
      </c>
      <c r="IK42">
        <v>0</v>
      </c>
      <c r="IL42">
        <v>0</v>
      </c>
      <c r="IM42">
        <v>0</v>
      </c>
      <c r="IN42" t="s">
        <v>441</v>
      </c>
      <c r="IO42" t="s">
        <v>442</v>
      </c>
      <c r="IP42" t="s">
        <v>443</v>
      </c>
      <c r="IQ42" t="s">
        <v>443</v>
      </c>
      <c r="IR42" t="s">
        <v>443</v>
      </c>
      <c r="IS42" t="s">
        <v>443</v>
      </c>
      <c r="IT42">
        <v>0</v>
      </c>
      <c r="IU42">
        <v>100</v>
      </c>
      <c r="IV42">
        <v>100</v>
      </c>
      <c r="IW42">
        <v>-0.992</v>
      </c>
      <c r="IX42">
        <v>0.2835</v>
      </c>
      <c r="IY42">
        <v>-0.9039269621244732</v>
      </c>
      <c r="IZ42">
        <v>-0.001239420960351069</v>
      </c>
      <c r="JA42">
        <v>2.054680153414315E-06</v>
      </c>
      <c r="JB42">
        <v>-6.090169633737798E-10</v>
      </c>
      <c r="JC42">
        <v>0.01286883109493677</v>
      </c>
      <c r="JD42">
        <v>0.003674261220633967</v>
      </c>
      <c r="JE42">
        <v>0.0003746991724086452</v>
      </c>
      <c r="JF42">
        <v>1.563836292469968E-06</v>
      </c>
      <c r="JG42">
        <v>1</v>
      </c>
      <c r="JH42">
        <v>2003</v>
      </c>
      <c r="JI42">
        <v>1</v>
      </c>
      <c r="JJ42">
        <v>24</v>
      </c>
      <c r="JK42">
        <v>202864.7</v>
      </c>
      <c r="JL42">
        <v>202864.9</v>
      </c>
      <c r="JM42">
        <v>0.246582</v>
      </c>
      <c r="JN42">
        <v>2.68433</v>
      </c>
      <c r="JO42">
        <v>1.49658</v>
      </c>
      <c r="JP42">
        <v>2.34375</v>
      </c>
      <c r="JQ42">
        <v>1.54907</v>
      </c>
      <c r="JR42">
        <v>2.46216</v>
      </c>
      <c r="JS42">
        <v>36.2929</v>
      </c>
      <c r="JT42">
        <v>24.1751</v>
      </c>
      <c r="JU42">
        <v>18</v>
      </c>
      <c r="JV42">
        <v>481.923</v>
      </c>
      <c r="JW42">
        <v>496.567</v>
      </c>
      <c r="JX42">
        <v>27.5501</v>
      </c>
      <c r="JY42">
        <v>29.7709</v>
      </c>
      <c r="JZ42">
        <v>29.9998</v>
      </c>
      <c r="KA42">
        <v>30.0196</v>
      </c>
      <c r="KB42">
        <v>30.0189</v>
      </c>
      <c r="KC42">
        <v>4.95526</v>
      </c>
      <c r="KD42">
        <v>20.5168</v>
      </c>
      <c r="KE42">
        <v>99.6289</v>
      </c>
      <c r="KF42">
        <v>27.5603</v>
      </c>
      <c r="KG42">
        <v>32.5302</v>
      </c>
      <c r="KH42">
        <v>20.4447</v>
      </c>
      <c r="KI42">
        <v>101.834</v>
      </c>
      <c r="KJ42">
        <v>91.3754</v>
      </c>
    </row>
    <row r="43" spans="1:296">
      <c r="A43">
        <v>25</v>
      </c>
      <c r="B43">
        <v>1759161585.1</v>
      </c>
      <c r="C43">
        <v>212</v>
      </c>
      <c r="D43" t="s">
        <v>493</v>
      </c>
      <c r="E43" t="s">
        <v>494</v>
      </c>
      <c r="F43">
        <v>5</v>
      </c>
      <c r="G43" t="s">
        <v>436</v>
      </c>
      <c r="H43">
        <v>1759161577.099999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428.7647670952443</v>
      </c>
      <c r="AJ43">
        <v>421.8819818181817</v>
      </c>
      <c r="AK43">
        <v>-0.03188359033846701</v>
      </c>
      <c r="AL43">
        <v>65.02790065039247</v>
      </c>
      <c r="AM43">
        <f>(AO43 - AN43 + DX43*1E3/(8.314*(DZ43+273.15)) * AQ43/DW43 * AP43) * DW43/(100*DK43) * 1000/(1000 - AO43)</f>
        <v>0</v>
      </c>
      <c r="AN43">
        <v>20.33825526021811</v>
      </c>
      <c r="AO43">
        <v>21.9311303030303</v>
      </c>
      <c r="AP43">
        <v>3.191225667973538E-06</v>
      </c>
      <c r="AQ43">
        <v>105.0017702959576</v>
      </c>
      <c r="AR43">
        <v>0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437</v>
      </c>
      <c r="AX43" t="s">
        <v>437</v>
      </c>
      <c r="AY43">
        <v>0</v>
      </c>
      <c r="AZ43">
        <v>0</v>
      </c>
      <c r="BA43">
        <f>1-AY43/AZ43</f>
        <v>0</v>
      </c>
      <c r="BB43">
        <v>0</v>
      </c>
      <c r="BC43" t="s">
        <v>437</v>
      </c>
      <c r="BD43" t="s">
        <v>437</v>
      </c>
      <c r="BE43">
        <v>0</v>
      </c>
      <c r="BF43">
        <v>0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437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2.44</v>
      </c>
      <c r="DL43">
        <v>0.5</v>
      </c>
      <c r="DM43" t="s">
        <v>438</v>
      </c>
      <c r="DN43">
        <v>2</v>
      </c>
      <c r="DO43" t="b">
        <v>1</v>
      </c>
      <c r="DP43">
        <v>1759161577.099999</v>
      </c>
      <c r="DQ43">
        <v>412.8417419354838</v>
      </c>
      <c r="DR43">
        <v>420.0441612903226</v>
      </c>
      <c r="DS43">
        <v>21.93181935483871</v>
      </c>
      <c r="DT43">
        <v>20.33813548387097</v>
      </c>
      <c r="DU43">
        <v>413.9498064516129</v>
      </c>
      <c r="DV43">
        <v>21.64792258064516</v>
      </c>
      <c r="DW43">
        <v>500.0028387096773</v>
      </c>
      <c r="DX43">
        <v>90.87984516129033</v>
      </c>
      <c r="DY43">
        <v>0.06506487419354838</v>
      </c>
      <c r="DZ43">
        <v>28.96195483870968</v>
      </c>
      <c r="EA43">
        <v>30.00148064516129</v>
      </c>
      <c r="EB43">
        <v>999.9000000000003</v>
      </c>
      <c r="EC43">
        <v>0</v>
      </c>
      <c r="ED43">
        <v>0</v>
      </c>
      <c r="EE43">
        <v>9999.469354838711</v>
      </c>
      <c r="EF43">
        <v>0</v>
      </c>
      <c r="EG43">
        <v>8.366790322580641</v>
      </c>
      <c r="EH43">
        <v>-7.202430322580645</v>
      </c>
      <c r="EI43">
        <v>422.0992580645162</v>
      </c>
      <c r="EJ43">
        <v>428.7645161290323</v>
      </c>
      <c r="EK43">
        <v>1.593675806451613</v>
      </c>
      <c r="EL43">
        <v>420.0441612903226</v>
      </c>
      <c r="EM43">
        <v>20.33813548387097</v>
      </c>
      <c r="EN43">
        <v>1.99316064516129</v>
      </c>
      <c r="EO43">
        <v>1.848325483870968</v>
      </c>
      <c r="EP43">
        <v>17.39009677419355</v>
      </c>
      <c r="EQ43">
        <v>16.20159677419355</v>
      </c>
      <c r="ER43">
        <v>1999.997741935484</v>
      </c>
      <c r="ES43">
        <v>0.9800062258064518</v>
      </c>
      <c r="ET43">
        <v>0.01999357419354839</v>
      </c>
      <c r="EU43">
        <v>0</v>
      </c>
      <c r="EV43">
        <v>287.5489999999999</v>
      </c>
      <c r="EW43">
        <v>5.000779999999999</v>
      </c>
      <c r="EX43">
        <v>5751.474838709678</v>
      </c>
      <c r="EY43">
        <v>16379.63548387097</v>
      </c>
      <c r="EZ43">
        <v>40.0300322580645</v>
      </c>
      <c r="FA43">
        <v>40.81832258064515</v>
      </c>
      <c r="FB43">
        <v>40.10251612903225</v>
      </c>
      <c r="FC43">
        <v>40.60858064516128</v>
      </c>
      <c r="FD43">
        <v>40.85661290322579</v>
      </c>
      <c r="FE43">
        <v>1955.107741935484</v>
      </c>
      <c r="FF43">
        <v>39.89000000000002</v>
      </c>
      <c r="FG43">
        <v>0</v>
      </c>
      <c r="FH43">
        <v>1759161576.8</v>
      </c>
      <c r="FI43">
        <v>0</v>
      </c>
      <c r="FJ43">
        <v>287.554923076923</v>
      </c>
      <c r="FK43">
        <v>-0.4999658086742197</v>
      </c>
      <c r="FL43">
        <v>-14.16854701895589</v>
      </c>
      <c r="FM43">
        <v>5751.408076923078</v>
      </c>
      <c r="FN43">
        <v>15</v>
      </c>
      <c r="FO43">
        <v>0</v>
      </c>
      <c r="FP43" t="s">
        <v>439</v>
      </c>
      <c r="FQ43">
        <v>1746989605.5</v>
      </c>
      <c r="FR43">
        <v>1746989593.5</v>
      </c>
      <c r="FS43">
        <v>0</v>
      </c>
      <c r="FT43">
        <v>-0.274</v>
      </c>
      <c r="FU43">
        <v>-0.002</v>
      </c>
      <c r="FV43">
        <v>2.549</v>
      </c>
      <c r="FW43">
        <v>0.129</v>
      </c>
      <c r="FX43">
        <v>420</v>
      </c>
      <c r="FY43">
        <v>17</v>
      </c>
      <c r="FZ43">
        <v>0.02</v>
      </c>
      <c r="GA43">
        <v>0.04</v>
      </c>
      <c r="GB43">
        <v>-7.133734250000001</v>
      </c>
      <c r="GC43">
        <v>-1.511569643527192</v>
      </c>
      <c r="GD43">
        <v>0.1493988188187495</v>
      </c>
      <c r="GE43">
        <v>0</v>
      </c>
      <c r="GF43">
        <v>287.5819705882353</v>
      </c>
      <c r="GG43">
        <v>-0.6497631775967796</v>
      </c>
      <c r="GH43">
        <v>0.2413687056685798</v>
      </c>
      <c r="GI43">
        <v>1</v>
      </c>
      <c r="GJ43">
        <v>1.5946635</v>
      </c>
      <c r="GK43">
        <v>-0.02055737335835407</v>
      </c>
      <c r="GL43">
        <v>0.002249027067422718</v>
      </c>
      <c r="GM43">
        <v>1</v>
      </c>
      <c r="GN43">
        <v>2</v>
      </c>
      <c r="GO43">
        <v>3</v>
      </c>
      <c r="GP43" t="s">
        <v>446</v>
      </c>
      <c r="GQ43">
        <v>3.1022</v>
      </c>
      <c r="GR43">
        <v>2.72281</v>
      </c>
      <c r="GS43">
        <v>0.0871557</v>
      </c>
      <c r="GT43">
        <v>0.0881875</v>
      </c>
      <c r="GU43">
        <v>0.101392</v>
      </c>
      <c r="GV43">
        <v>0.097472</v>
      </c>
      <c r="GW43">
        <v>23834.5</v>
      </c>
      <c r="GX43">
        <v>21633.5</v>
      </c>
      <c r="GY43">
        <v>26676.6</v>
      </c>
      <c r="GZ43">
        <v>23950.9</v>
      </c>
      <c r="HA43">
        <v>38356.4</v>
      </c>
      <c r="HB43">
        <v>31956.7</v>
      </c>
      <c r="HC43">
        <v>46579.4</v>
      </c>
      <c r="HD43">
        <v>37892.9</v>
      </c>
      <c r="HE43">
        <v>1.8579</v>
      </c>
      <c r="HF43">
        <v>1.8578</v>
      </c>
      <c r="HG43">
        <v>0.118371</v>
      </c>
      <c r="HH43">
        <v>0</v>
      </c>
      <c r="HI43">
        <v>28.067</v>
      </c>
      <c r="HJ43">
        <v>999.9</v>
      </c>
      <c r="HK43">
        <v>49.9</v>
      </c>
      <c r="HL43">
        <v>31.2</v>
      </c>
      <c r="HM43">
        <v>25.054</v>
      </c>
      <c r="HN43">
        <v>61.0538</v>
      </c>
      <c r="HO43">
        <v>21.9992</v>
      </c>
      <c r="HP43">
        <v>1</v>
      </c>
      <c r="HQ43">
        <v>0.192091</v>
      </c>
      <c r="HR43">
        <v>0.0934178</v>
      </c>
      <c r="HS43">
        <v>20.2801</v>
      </c>
      <c r="HT43">
        <v>5.21385</v>
      </c>
      <c r="HU43">
        <v>11.98</v>
      </c>
      <c r="HV43">
        <v>4.9644</v>
      </c>
      <c r="HW43">
        <v>3.27505</v>
      </c>
      <c r="HX43">
        <v>9999</v>
      </c>
      <c r="HY43">
        <v>9999</v>
      </c>
      <c r="HZ43">
        <v>9999</v>
      </c>
      <c r="IA43">
        <v>40.4</v>
      </c>
      <c r="IB43">
        <v>1.86401</v>
      </c>
      <c r="IC43">
        <v>1.86015</v>
      </c>
      <c r="ID43">
        <v>1.85842</v>
      </c>
      <c r="IE43">
        <v>1.85977</v>
      </c>
      <c r="IF43">
        <v>1.8599</v>
      </c>
      <c r="IG43">
        <v>1.85839</v>
      </c>
      <c r="IH43">
        <v>1.85745</v>
      </c>
      <c r="II43">
        <v>1.85242</v>
      </c>
      <c r="IJ43">
        <v>0</v>
      </c>
      <c r="IK43">
        <v>0</v>
      </c>
      <c r="IL43">
        <v>0</v>
      </c>
      <c r="IM43">
        <v>0</v>
      </c>
      <c r="IN43" t="s">
        <v>441</v>
      </c>
      <c r="IO43" t="s">
        <v>442</v>
      </c>
      <c r="IP43" t="s">
        <v>443</v>
      </c>
      <c r="IQ43" t="s">
        <v>443</v>
      </c>
      <c r="IR43" t="s">
        <v>443</v>
      </c>
      <c r="IS43" t="s">
        <v>443</v>
      </c>
      <c r="IT43">
        <v>0</v>
      </c>
      <c r="IU43">
        <v>100</v>
      </c>
      <c r="IV43">
        <v>100</v>
      </c>
      <c r="IW43">
        <v>-1.108</v>
      </c>
      <c r="IX43">
        <v>0.2838</v>
      </c>
      <c r="IY43">
        <v>-0.9039269621244732</v>
      </c>
      <c r="IZ43">
        <v>-0.001239420960351069</v>
      </c>
      <c r="JA43">
        <v>2.054680153414315E-06</v>
      </c>
      <c r="JB43">
        <v>-6.090169633737798E-10</v>
      </c>
      <c r="JC43">
        <v>0.01286883109493677</v>
      </c>
      <c r="JD43">
        <v>0.003674261220633967</v>
      </c>
      <c r="JE43">
        <v>0.0003746991724086452</v>
      </c>
      <c r="JF43">
        <v>1.563836292469968E-06</v>
      </c>
      <c r="JG43">
        <v>1</v>
      </c>
      <c r="JH43">
        <v>2003</v>
      </c>
      <c r="JI43">
        <v>1</v>
      </c>
      <c r="JJ43">
        <v>24</v>
      </c>
      <c r="JK43">
        <v>202866.3</v>
      </c>
      <c r="JL43">
        <v>202866.5</v>
      </c>
      <c r="JM43">
        <v>1.12793</v>
      </c>
      <c r="JN43">
        <v>2.64404</v>
      </c>
      <c r="JO43">
        <v>1.49658</v>
      </c>
      <c r="JP43">
        <v>2.34375</v>
      </c>
      <c r="JQ43">
        <v>1.54907</v>
      </c>
      <c r="JR43">
        <v>2.4353</v>
      </c>
      <c r="JS43">
        <v>36.3165</v>
      </c>
      <c r="JT43">
        <v>24.1751</v>
      </c>
      <c r="JU43">
        <v>18</v>
      </c>
      <c r="JV43">
        <v>482.122</v>
      </c>
      <c r="JW43">
        <v>496.776</v>
      </c>
      <c r="JX43">
        <v>27.6966</v>
      </c>
      <c r="JY43">
        <v>29.7132</v>
      </c>
      <c r="JZ43">
        <v>29.9996</v>
      </c>
      <c r="KA43">
        <v>29.9693</v>
      </c>
      <c r="KB43">
        <v>29.9695</v>
      </c>
      <c r="KC43">
        <v>22.7422</v>
      </c>
      <c r="KD43">
        <v>21.3755</v>
      </c>
      <c r="KE43">
        <v>99.6289</v>
      </c>
      <c r="KF43">
        <v>27.7142</v>
      </c>
      <c r="KG43">
        <v>426.78</v>
      </c>
      <c r="KH43">
        <v>20.4214</v>
      </c>
      <c r="KI43">
        <v>101.845</v>
      </c>
      <c r="KJ43">
        <v>91.3835</v>
      </c>
    </row>
    <row r="44" spans="1:296">
      <c r="A44">
        <v>26</v>
      </c>
      <c r="B44">
        <v>1759161590.1</v>
      </c>
      <c r="C44">
        <v>217</v>
      </c>
      <c r="D44" t="s">
        <v>495</v>
      </c>
      <c r="E44" t="s">
        <v>496</v>
      </c>
      <c r="F44">
        <v>5</v>
      </c>
      <c r="G44" t="s">
        <v>436</v>
      </c>
      <c r="H44">
        <v>1759161582.255172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428.830832276198</v>
      </c>
      <c r="AJ44">
        <v>421.8941636363635</v>
      </c>
      <c r="AK44">
        <v>0.0001316104385096749</v>
      </c>
      <c r="AL44">
        <v>65.02790065039247</v>
      </c>
      <c r="AM44">
        <f>(AO44 - AN44 + DX44*1E3/(8.314*(DZ44+273.15)) * AQ44/DW44 * AP44) * DW44/(100*DK44) * 1000/(1000 - AO44)</f>
        <v>0</v>
      </c>
      <c r="AN44">
        <v>20.34260347769414</v>
      </c>
      <c r="AO44">
        <v>21.92754181818181</v>
      </c>
      <c r="AP44">
        <v>-4.973940077265775E-06</v>
      </c>
      <c r="AQ44">
        <v>105.0017702959576</v>
      </c>
      <c r="AR44">
        <v>0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437</v>
      </c>
      <c r="AX44" t="s">
        <v>437</v>
      </c>
      <c r="AY44">
        <v>0</v>
      </c>
      <c r="AZ44">
        <v>0</v>
      </c>
      <c r="BA44">
        <f>1-AY44/AZ44</f>
        <v>0</v>
      </c>
      <c r="BB44">
        <v>0</v>
      </c>
      <c r="BC44" t="s">
        <v>437</v>
      </c>
      <c r="BD44" t="s">
        <v>437</v>
      </c>
      <c r="BE44">
        <v>0</v>
      </c>
      <c r="BF44">
        <v>0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437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2.44</v>
      </c>
      <c r="DL44">
        <v>0.5</v>
      </c>
      <c r="DM44" t="s">
        <v>438</v>
      </c>
      <c r="DN44">
        <v>2</v>
      </c>
      <c r="DO44" t="b">
        <v>1</v>
      </c>
      <c r="DP44">
        <v>1759161582.255172</v>
      </c>
      <c r="DQ44">
        <v>412.7122758620689</v>
      </c>
      <c r="DR44">
        <v>420.2168965517242</v>
      </c>
      <c r="DS44">
        <v>21.93016206896551</v>
      </c>
      <c r="DT44">
        <v>20.33918620689655</v>
      </c>
      <c r="DU44">
        <v>413.8204482758621</v>
      </c>
      <c r="DV44">
        <v>21.6463</v>
      </c>
      <c r="DW44">
        <v>499.9656896551725</v>
      </c>
      <c r="DX44">
        <v>90.88028965517242</v>
      </c>
      <c r="DY44">
        <v>0.06502093448275861</v>
      </c>
      <c r="DZ44">
        <v>28.95986551724138</v>
      </c>
      <c r="EA44">
        <v>30.00176551724137</v>
      </c>
      <c r="EB44">
        <v>999.9000000000002</v>
      </c>
      <c r="EC44">
        <v>0</v>
      </c>
      <c r="ED44">
        <v>0</v>
      </c>
      <c r="EE44">
        <v>9990.51379310345</v>
      </c>
      <c r="EF44">
        <v>0</v>
      </c>
      <c r="EG44">
        <v>8.372940344827585</v>
      </c>
      <c r="EH44">
        <v>-7.504602413793103</v>
      </c>
      <c r="EI44">
        <v>421.9661379310345</v>
      </c>
      <c r="EJ44">
        <v>428.9412758620691</v>
      </c>
      <c r="EK44">
        <v>1.590972068965517</v>
      </c>
      <c r="EL44">
        <v>420.2168965517242</v>
      </c>
      <c r="EM44">
        <v>20.33918620689655</v>
      </c>
      <c r="EN44">
        <v>1.993020344827586</v>
      </c>
      <c r="EO44">
        <v>1.848430689655172</v>
      </c>
      <c r="EP44">
        <v>17.38898275862069</v>
      </c>
      <c r="EQ44">
        <v>16.20248620689655</v>
      </c>
      <c r="ER44">
        <v>1999.983103448275</v>
      </c>
      <c r="ES44">
        <v>0.9800059655172414</v>
      </c>
      <c r="ET44">
        <v>0.01999383448275862</v>
      </c>
      <c r="EU44">
        <v>0</v>
      </c>
      <c r="EV44">
        <v>287.5497931034483</v>
      </c>
      <c r="EW44">
        <v>5.00078</v>
      </c>
      <c r="EX44">
        <v>5750.385517241378</v>
      </c>
      <c r="EY44">
        <v>16379.51379310345</v>
      </c>
      <c r="EZ44">
        <v>40.01920689655172</v>
      </c>
      <c r="FA44">
        <v>40.80799999999999</v>
      </c>
      <c r="FB44">
        <v>40.11175862068965</v>
      </c>
      <c r="FC44">
        <v>40.60099999999998</v>
      </c>
      <c r="FD44">
        <v>40.87689655172413</v>
      </c>
      <c r="FE44">
        <v>1955.093103448276</v>
      </c>
      <c r="FF44">
        <v>39.89000000000001</v>
      </c>
      <c r="FG44">
        <v>0</v>
      </c>
      <c r="FH44">
        <v>1759161582.2</v>
      </c>
      <c r="FI44">
        <v>0</v>
      </c>
      <c r="FJ44">
        <v>287.56972</v>
      </c>
      <c r="FK44">
        <v>-0.3846923044089185</v>
      </c>
      <c r="FL44">
        <v>-11.47769228557215</v>
      </c>
      <c r="FM44">
        <v>5750.26</v>
      </c>
      <c r="FN44">
        <v>15</v>
      </c>
      <c r="FO44">
        <v>0</v>
      </c>
      <c r="FP44" t="s">
        <v>439</v>
      </c>
      <c r="FQ44">
        <v>1746989605.5</v>
      </c>
      <c r="FR44">
        <v>1746989593.5</v>
      </c>
      <c r="FS44">
        <v>0</v>
      </c>
      <c r="FT44">
        <v>-0.274</v>
      </c>
      <c r="FU44">
        <v>-0.002</v>
      </c>
      <c r="FV44">
        <v>2.549</v>
      </c>
      <c r="FW44">
        <v>0.129</v>
      </c>
      <c r="FX44">
        <v>420</v>
      </c>
      <c r="FY44">
        <v>17</v>
      </c>
      <c r="FZ44">
        <v>0.02</v>
      </c>
      <c r="GA44">
        <v>0.04</v>
      </c>
      <c r="GB44">
        <v>-7.33900725</v>
      </c>
      <c r="GC44">
        <v>-2.819931669793601</v>
      </c>
      <c r="GD44">
        <v>0.3606090002342393</v>
      </c>
      <c r="GE44">
        <v>0</v>
      </c>
      <c r="GF44">
        <v>287.5567647058824</v>
      </c>
      <c r="GG44">
        <v>0.05912910956772101</v>
      </c>
      <c r="GH44">
        <v>0.2098496743222388</v>
      </c>
      <c r="GI44">
        <v>1</v>
      </c>
      <c r="GJ44">
        <v>1.5924805</v>
      </c>
      <c r="GK44">
        <v>-0.02577590994371772</v>
      </c>
      <c r="GL44">
        <v>0.003116922320174193</v>
      </c>
      <c r="GM44">
        <v>1</v>
      </c>
      <c r="GN44">
        <v>2</v>
      </c>
      <c r="GO44">
        <v>3</v>
      </c>
      <c r="GP44" t="s">
        <v>446</v>
      </c>
      <c r="GQ44">
        <v>3.10208</v>
      </c>
      <c r="GR44">
        <v>2.72282</v>
      </c>
      <c r="GS44">
        <v>0.08717279999999999</v>
      </c>
      <c r="GT44">
        <v>0.0886584</v>
      </c>
      <c r="GU44">
        <v>0.101384</v>
      </c>
      <c r="GV44">
        <v>0.0975115</v>
      </c>
      <c r="GW44">
        <v>23834.2</v>
      </c>
      <c r="GX44">
        <v>21622.4</v>
      </c>
      <c r="GY44">
        <v>26676.8</v>
      </c>
      <c r="GZ44">
        <v>23950.9</v>
      </c>
      <c r="HA44">
        <v>38357</v>
      </c>
      <c r="HB44">
        <v>31955.5</v>
      </c>
      <c r="HC44">
        <v>46579.7</v>
      </c>
      <c r="HD44">
        <v>37893.1</v>
      </c>
      <c r="HE44">
        <v>1.8575</v>
      </c>
      <c r="HF44">
        <v>1.85812</v>
      </c>
      <c r="HG44">
        <v>0.11906</v>
      </c>
      <c r="HH44">
        <v>0</v>
      </c>
      <c r="HI44">
        <v>28.067</v>
      </c>
      <c r="HJ44">
        <v>999.9</v>
      </c>
      <c r="HK44">
        <v>49.9</v>
      </c>
      <c r="HL44">
        <v>31.2</v>
      </c>
      <c r="HM44">
        <v>25.0544</v>
      </c>
      <c r="HN44">
        <v>61.4838</v>
      </c>
      <c r="HO44">
        <v>21.8269</v>
      </c>
      <c r="HP44">
        <v>1</v>
      </c>
      <c r="HQ44">
        <v>0.191578</v>
      </c>
      <c r="HR44">
        <v>0.07587960000000001</v>
      </c>
      <c r="HS44">
        <v>20.2798</v>
      </c>
      <c r="HT44">
        <v>5.21115</v>
      </c>
      <c r="HU44">
        <v>11.98</v>
      </c>
      <c r="HV44">
        <v>4.9633</v>
      </c>
      <c r="HW44">
        <v>3.2745</v>
      </c>
      <c r="HX44">
        <v>9999</v>
      </c>
      <c r="HY44">
        <v>9999</v>
      </c>
      <c r="HZ44">
        <v>9999</v>
      </c>
      <c r="IA44">
        <v>40.4</v>
      </c>
      <c r="IB44">
        <v>1.86401</v>
      </c>
      <c r="IC44">
        <v>1.86017</v>
      </c>
      <c r="ID44">
        <v>1.85847</v>
      </c>
      <c r="IE44">
        <v>1.85978</v>
      </c>
      <c r="IF44">
        <v>1.85989</v>
      </c>
      <c r="IG44">
        <v>1.8584</v>
      </c>
      <c r="IH44">
        <v>1.85745</v>
      </c>
      <c r="II44">
        <v>1.85242</v>
      </c>
      <c r="IJ44">
        <v>0</v>
      </c>
      <c r="IK44">
        <v>0</v>
      </c>
      <c r="IL44">
        <v>0</v>
      </c>
      <c r="IM44">
        <v>0</v>
      </c>
      <c r="IN44" t="s">
        <v>441</v>
      </c>
      <c r="IO44" t="s">
        <v>442</v>
      </c>
      <c r="IP44" t="s">
        <v>443</v>
      </c>
      <c r="IQ44" t="s">
        <v>443</v>
      </c>
      <c r="IR44" t="s">
        <v>443</v>
      </c>
      <c r="IS44" t="s">
        <v>443</v>
      </c>
      <c r="IT44">
        <v>0</v>
      </c>
      <c r="IU44">
        <v>100</v>
      </c>
      <c r="IV44">
        <v>100</v>
      </c>
      <c r="IW44">
        <v>-1.108</v>
      </c>
      <c r="IX44">
        <v>0.2838</v>
      </c>
      <c r="IY44">
        <v>-0.9039269621244732</v>
      </c>
      <c r="IZ44">
        <v>-0.001239420960351069</v>
      </c>
      <c r="JA44">
        <v>2.054680153414315E-06</v>
      </c>
      <c r="JB44">
        <v>-6.090169633737798E-10</v>
      </c>
      <c r="JC44">
        <v>0.01286883109493677</v>
      </c>
      <c r="JD44">
        <v>0.003674261220633967</v>
      </c>
      <c r="JE44">
        <v>0.0003746991724086452</v>
      </c>
      <c r="JF44">
        <v>1.563836292469968E-06</v>
      </c>
      <c r="JG44">
        <v>1</v>
      </c>
      <c r="JH44">
        <v>2003</v>
      </c>
      <c r="JI44">
        <v>1</v>
      </c>
      <c r="JJ44">
        <v>24</v>
      </c>
      <c r="JK44">
        <v>202866.4</v>
      </c>
      <c r="JL44">
        <v>202866.6</v>
      </c>
      <c r="JM44">
        <v>1.15356</v>
      </c>
      <c r="JN44">
        <v>2.63306</v>
      </c>
      <c r="JO44">
        <v>1.49658</v>
      </c>
      <c r="JP44">
        <v>2.34375</v>
      </c>
      <c r="JQ44">
        <v>1.54907</v>
      </c>
      <c r="JR44">
        <v>2.44141</v>
      </c>
      <c r="JS44">
        <v>36.3165</v>
      </c>
      <c r="JT44">
        <v>24.1751</v>
      </c>
      <c r="JU44">
        <v>18</v>
      </c>
      <c r="JV44">
        <v>481.865</v>
      </c>
      <c r="JW44">
        <v>496.967</v>
      </c>
      <c r="JX44">
        <v>27.7084</v>
      </c>
      <c r="JY44">
        <v>29.71</v>
      </c>
      <c r="JZ44">
        <v>29.9996</v>
      </c>
      <c r="KA44">
        <v>29.9661</v>
      </c>
      <c r="KB44">
        <v>29.9663</v>
      </c>
      <c r="KC44">
        <v>23.2505</v>
      </c>
      <c r="KD44">
        <v>21.3755</v>
      </c>
      <c r="KE44">
        <v>99.2581</v>
      </c>
      <c r="KF44">
        <v>27.7101</v>
      </c>
      <c r="KG44">
        <v>440.265</v>
      </c>
      <c r="KH44">
        <v>20.4258</v>
      </c>
      <c r="KI44">
        <v>101.846</v>
      </c>
      <c r="KJ44">
        <v>91.3839</v>
      </c>
    </row>
    <row r="45" spans="1:296">
      <c r="A45">
        <v>27</v>
      </c>
      <c r="B45">
        <v>1759161595.1</v>
      </c>
      <c r="C45">
        <v>222</v>
      </c>
      <c r="D45" t="s">
        <v>497</v>
      </c>
      <c r="E45" t="s">
        <v>498</v>
      </c>
      <c r="F45">
        <v>5</v>
      </c>
      <c r="G45" t="s">
        <v>436</v>
      </c>
      <c r="H45">
        <v>1759161587.332142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436.0577454036874</v>
      </c>
      <c r="AJ45">
        <v>425.1998848484846</v>
      </c>
      <c r="AK45">
        <v>0.7869595366735816</v>
      </c>
      <c r="AL45">
        <v>65.02790065039247</v>
      </c>
      <c r="AM45">
        <f>(AO45 - AN45 + DX45*1E3/(8.314*(DZ45+273.15)) * AQ45/DW45 * AP45) * DW45/(100*DK45) * 1000/(1000 - AO45)</f>
        <v>0</v>
      </c>
      <c r="AN45">
        <v>20.35221041924205</v>
      </c>
      <c r="AO45">
        <v>21.92351999999999</v>
      </c>
      <c r="AP45">
        <v>-3.407786799467201E-05</v>
      </c>
      <c r="AQ45">
        <v>105.0017702959576</v>
      </c>
      <c r="AR45">
        <v>0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437</v>
      </c>
      <c r="AX45" t="s">
        <v>437</v>
      </c>
      <c r="AY45">
        <v>0</v>
      </c>
      <c r="AZ45">
        <v>0</v>
      </c>
      <c r="BA45">
        <f>1-AY45/AZ45</f>
        <v>0</v>
      </c>
      <c r="BB45">
        <v>0</v>
      </c>
      <c r="BC45" t="s">
        <v>437</v>
      </c>
      <c r="BD45" t="s">
        <v>437</v>
      </c>
      <c r="BE45">
        <v>0</v>
      </c>
      <c r="BF45">
        <v>0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437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2.44</v>
      </c>
      <c r="DL45">
        <v>0.5</v>
      </c>
      <c r="DM45" t="s">
        <v>438</v>
      </c>
      <c r="DN45">
        <v>2</v>
      </c>
      <c r="DO45" t="b">
        <v>1</v>
      </c>
      <c r="DP45">
        <v>1759161587.332142</v>
      </c>
      <c r="DQ45">
        <v>413.1131071428571</v>
      </c>
      <c r="DR45">
        <v>423.0763214285715</v>
      </c>
      <c r="DS45">
        <v>21.92833214285714</v>
      </c>
      <c r="DT45">
        <v>20.34348571428571</v>
      </c>
      <c r="DU45">
        <v>414.2211428571428</v>
      </c>
      <c r="DV45">
        <v>21.64452857142857</v>
      </c>
      <c r="DW45">
        <v>500.0071428571429</v>
      </c>
      <c r="DX45">
        <v>90.88127142857141</v>
      </c>
      <c r="DY45">
        <v>0.06482345357142857</v>
      </c>
      <c r="DZ45">
        <v>28.96083571428571</v>
      </c>
      <c r="EA45">
        <v>30.00418571428571</v>
      </c>
      <c r="EB45">
        <v>999.9000000000002</v>
      </c>
      <c r="EC45">
        <v>0</v>
      </c>
      <c r="ED45">
        <v>0</v>
      </c>
      <c r="EE45">
        <v>9994.819642857143</v>
      </c>
      <c r="EF45">
        <v>0</v>
      </c>
      <c r="EG45">
        <v>8.382715000000001</v>
      </c>
      <c r="EH45">
        <v>-9.963251785714283</v>
      </c>
      <c r="EI45">
        <v>422.3751785714285</v>
      </c>
      <c r="EJ45">
        <v>431.8620357142858</v>
      </c>
      <c r="EK45">
        <v>1.584842142857143</v>
      </c>
      <c r="EL45">
        <v>423.0763214285715</v>
      </c>
      <c r="EM45">
        <v>20.34348571428571</v>
      </c>
      <c r="EN45">
        <v>1.992875714285714</v>
      </c>
      <c r="EO45">
        <v>1.848842142857143</v>
      </c>
      <c r="EP45">
        <v>17.38783928571429</v>
      </c>
      <c r="EQ45">
        <v>16.205975</v>
      </c>
      <c r="ER45">
        <v>1999.990357142857</v>
      </c>
      <c r="ES45">
        <v>0.9800060357142858</v>
      </c>
      <c r="ET45">
        <v>0.01999376428571429</v>
      </c>
      <c r="EU45">
        <v>0</v>
      </c>
      <c r="EV45">
        <v>287.5265</v>
      </c>
      <c r="EW45">
        <v>5.00078</v>
      </c>
      <c r="EX45">
        <v>5749.509285714287</v>
      </c>
      <c r="EY45">
        <v>16379.58214285715</v>
      </c>
      <c r="EZ45">
        <v>39.99978571428571</v>
      </c>
      <c r="FA45">
        <v>40.80335714285714</v>
      </c>
      <c r="FB45">
        <v>40.11139285714286</v>
      </c>
      <c r="FC45">
        <v>40.59125</v>
      </c>
      <c r="FD45">
        <v>40.89482142857143</v>
      </c>
      <c r="FE45">
        <v>1955.100357142857</v>
      </c>
      <c r="FF45">
        <v>39.89000000000001</v>
      </c>
      <c r="FG45">
        <v>0</v>
      </c>
      <c r="FH45">
        <v>1759161587</v>
      </c>
      <c r="FI45">
        <v>0</v>
      </c>
      <c r="FJ45">
        <v>287.54448</v>
      </c>
      <c r="FK45">
        <v>-0.172461534988603</v>
      </c>
      <c r="FL45">
        <v>-6.79923073551702</v>
      </c>
      <c r="FM45">
        <v>5749.410400000002</v>
      </c>
      <c r="FN45">
        <v>15</v>
      </c>
      <c r="FO45">
        <v>0</v>
      </c>
      <c r="FP45" t="s">
        <v>439</v>
      </c>
      <c r="FQ45">
        <v>1746989605.5</v>
      </c>
      <c r="FR45">
        <v>1746989593.5</v>
      </c>
      <c r="FS45">
        <v>0</v>
      </c>
      <c r="FT45">
        <v>-0.274</v>
      </c>
      <c r="FU45">
        <v>-0.002</v>
      </c>
      <c r="FV45">
        <v>2.549</v>
      </c>
      <c r="FW45">
        <v>0.129</v>
      </c>
      <c r="FX45">
        <v>420</v>
      </c>
      <c r="FY45">
        <v>17</v>
      </c>
      <c r="FZ45">
        <v>0.02</v>
      </c>
      <c r="GA45">
        <v>0.04</v>
      </c>
      <c r="GB45">
        <v>-9.159929756097561</v>
      </c>
      <c r="GC45">
        <v>-25.97541512195122</v>
      </c>
      <c r="GD45">
        <v>3.248639544621784</v>
      </c>
      <c r="GE45">
        <v>0</v>
      </c>
      <c r="GF45">
        <v>287.5614705882353</v>
      </c>
      <c r="GG45">
        <v>-0.03187165447939936</v>
      </c>
      <c r="GH45">
        <v>0.2028742344835882</v>
      </c>
      <c r="GI45">
        <v>1</v>
      </c>
      <c r="GJ45">
        <v>1.587067073170732</v>
      </c>
      <c r="GK45">
        <v>-0.06944947735191459</v>
      </c>
      <c r="GL45">
        <v>0.007843546436527489</v>
      </c>
      <c r="GM45">
        <v>1</v>
      </c>
      <c r="GN45">
        <v>2</v>
      </c>
      <c r="GO45">
        <v>3</v>
      </c>
      <c r="GP45" t="s">
        <v>446</v>
      </c>
      <c r="GQ45">
        <v>3.10214</v>
      </c>
      <c r="GR45">
        <v>2.72278</v>
      </c>
      <c r="GS45">
        <v>0.087779</v>
      </c>
      <c r="GT45">
        <v>0.09065189999999999</v>
      </c>
      <c r="GU45">
        <v>0.101372</v>
      </c>
      <c r="GV45">
        <v>0.0975285</v>
      </c>
      <c r="GW45">
        <v>23818.5</v>
      </c>
      <c r="GX45">
        <v>21575.5</v>
      </c>
      <c r="GY45">
        <v>26676.8</v>
      </c>
      <c r="GZ45">
        <v>23951.3</v>
      </c>
      <c r="HA45">
        <v>38357.8</v>
      </c>
      <c r="HB45">
        <v>31955.6</v>
      </c>
      <c r="HC45">
        <v>46580</v>
      </c>
      <c r="HD45">
        <v>37893.7</v>
      </c>
      <c r="HE45">
        <v>1.85802</v>
      </c>
      <c r="HF45">
        <v>1.8581</v>
      </c>
      <c r="HG45">
        <v>0.11934</v>
      </c>
      <c r="HH45">
        <v>0</v>
      </c>
      <c r="HI45">
        <v>28.0694</v>
      </c>
      <c r="HJ45">
        <v>999.9</v>
      </c>
      <c r="HK45">
        <v>49.9</v>
      </c>
      <c r="HL45">
        <v>31.2</v>
      </c>
      <c r="HM45">
        <v>25.0536</v>
      </c>
      <c r="HN45">
        <v>61.0138</v>
      </c>
      <c r="HO45">
        <v>22.1194</v>
      </c>
      <c r="HP45">
        <v>1</v>
      </c>
      <c r="HQ45">
        <v>0.191357</v>
      </c>
      <c r="HR45">
        <v>0.11131</v>
      </c>
      <c r="HS45">
        <v>20.2799</v>
      </c>
      <c r="HT45">
        <v>5.21175</v>
      </c>
      <c r="HU45">
        <v>11.98</v>
      </c>
      <c r="HV45">
        <v>4.9636</v>
      </c>
      <c r="HW45">
        <v>3.27443</v>
      </c>
      <c r="HX45">
        <v>9999</v>
      </c>
      <c r="HY45">
        <v>9999</v>
      </c>
      <c r="HZ45">
        <v>9999</v>
      </c>
      <c r="IA45">
        <v>40.4</v>
      </c>
      <c r="IB45">
        <v>1.86401</v>
      </c>
      <c r="IC45">
        <v>1.86018</v>
      </c>
      <c r="ID45">
        <v>1.85845</v>
      </c>
      <c r="IE45">
        <v>1.85979</v>
      </c>
      <c r="IF45">
        <v>1.8599</v>
      </c>
      <c r="IG45">
        <v>1.85838</v>
      </c>
      <c r="IH45">
        <v>1.85745</v>
      </c>
      <c r="II45">
        <v>1.85242</v>
      </c>
      <c r="IJ45">
        <v>0</v>
      </c>
      <c r="IK45">
        <v>0</v>
      </c>
      <c r="IL45">
        <v>0</v>
      </c>
      <c r="IM45">
        <v>0</v>
      </c>
      <c r="IN45" t="s">
        <v>441</v>
      </c>
      <c r="IO45" t="s">
        <v>442</v>
      </c>
      <c r="IP45" t="s">
        <v>443</v>
      </c>
      <c r="IQ45" t="s">
        <v>443</v>
      </c>
      <c r="IR45" t="s">
        <v>443</v>
      </c>
      <c r="IS45" t="s">
        <v>443</v>
      </c>
      <c r="IT45">
        <v>0</v>
      </c>
      <c r="IU45">
        <v>100</v>
      </c>
      <c r="IV45">
        <v>100</v>
      </c>
      <c r="IW45">
        <v>-1.108</v>
      </c>
      <c r="IX45">
        <v>0.2837</v>
      </c>
      <c r="IY45">
        <v>-0.9039269621244732</v>
      </c>
      <c r="IZ45">
        <v>-0.001239420960351069</v>
      </c>
      <c r="JA45">
        <v>2.054680153414315E-06</v>
      </c>
      <c r="JB45">
        <v>-6.090169633737798E-10</v>
      </c>
      <c r="JC45">
        <v>0.01286883109493677</v>
      </c>
      <c r="JD45">
        <v>0.003674261220633967</v>
      </c>
      <c r="JE45">
        <v>0.0003746991724086452</v>
      </c>
      <c r="JF45">
        <v>1.563836292469968E-06</v>
      </c>
      <c r="JG45">
        <v>1</v>
      </c>
      <c r="JH45">
        <v>2003</v>
      </c>
      <c r="JI45">
        <v>1</v>
      </c>
      <c r="JJ45">
        <v>24</v>
      </c>
      <c r="JK45">
        <v>202866.5</v>
      </c>
      <c r="JL45">
        <v>202866.7</v>
      </c>
      <c r="JM45">
        <v>1.1853</v>
      </c>
      <c r="JN45">
        <v>2.64771</v>
      </c>
      <c r="JO45">
        <v>1.49658</v>
      </c>
      <c r="JP45">
        <v>2.34375</v>
      </c>
      <c r="JQ45">
        <v>1.54907</v>
      </c>
      <c r="JR45">
        <v>2.36084</v>
      </c>
      <c r="JS45">
        <v>36.3165</v>
      </c>
      <c r="JT45">
        <v>24.1663</v>
      </c>
      <c r="JU45">
        <v>18</v>
      </c>
      <c r="JV45">
        <v>482.153</v>
      </c>
      <c r="JW45">
        <v>496.929</v>
      </c>
      <c r="JX45">
        <v>27.7106</v>
      </c>
      <c r="JY45">
        <v>29.7062</v>
      </c>
      <c r="JZ45">
        <v>29.9998</v>
      </c>
      <c r="KA45">
        <v>29.9635</v>
      </c>
      <c r="KB45">
        <v>29.9637</v>
      </c>
      <c r="KC45">
        <v>23.9506</v>
      </c>
      <c r="KD45">
        <v>21.3755</v>
      </c>
      <c r="KE45">
        <v>99.2581</v>
      </c>
      <c r="KF45">
        <v>27.6984</v>
      </c>
      <c r="KG45">
        <v>460.319</v>
      </c>
      <c r="KH45">
        <v>20.4374</v>
      </c>
      <c r="KI45">
        <v>101.846</v>
      </c>
      <c r="KJ45">
        <v>91.3853</v>
      </c>
    </row>
    <row r="46" spans="1:296">
      <c r="A46">
        <v>28</v>
      </c>
      <c r="B46">
        <v>1759161600.1</v>
      </c>
      <c r="C46">
        <v>227</v>
      </c>
      <c r="D46" t="s">
        <v>499</v>
      </c>
      <c r="E46" t="s">
        <v>500</v>
      </c>
      <c r="F46">
        <v>5</v>
      </c>
      <c r="G46" t="s">
        <v>436</v>
      </c>
      <c r="H46">
        <v>1759161592.6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450.509630967327</v>
      </c>
      <c r="AJ46">
        <v>434.2811757575759</v>
      </c>
      <c r="AK46">
        <v>1.935430627747484</v>
      </c>
      <c r="AL46">
        <v>65.02790065039247</v>
      </c>
      <c r="AM46">
        <f>(AO46 - AN46 + DX46*1E3/(8.314*(DZ46+273.15)) * AQ46/DW46 * AP46) * DW46/(100*DK46) * 1000/(1000 - AO46)</f>
        <v>0</v>
      </c>
      <c r="AN46">
        <v>20.36164761002916</v>
      </c>
      <c r="AO46">
        <v>21.91986969696969</v>
      </c>
      <c r="AP46">
        <v>-4.054832909597844E-05</v>
      </c>
      <c r="AQ46">
        <v>105.0017702959576</v>
      </c>
      <c r="AR46">
        <v>0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437</v>
      </c>
      <c r="AX46" t="s">
        <v>437</v>
      </c>
      <c r="AY46">
        <v>0</v>
      </c>
      <c r="AZ46">
        <v>0</v>
      </c>
      <c r="BA46">
        <f>1-AY46/AZ46</f>
        <v>0</v>
      </c>
      <c r="BB46">
        <v>0</v>
      </c>
      <c r="BC46" t="s">
        <v>437</v>
      </c>
      <c r="BD46" t="s">
        <v>437</v>
      </c>
      <c r="BE46">
        <v>0</v>
      </c>
      <c r="BF46">
        <v>0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437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2.44</v>
      </c>
      <c r="DL46">
        <v>0.5</v>
      </c>
      <c r="DM46" t="s">
        <v>438</v>
      </c>
      <c r="DN46">
        <v>2</v>
      </c>
      <c r="DO46" t="b">
        <v>1</v>
      </c>
      <c r="DP46">
        <v>1759161592.6</v>
      </c>
      <c r="DQ46">
        <v>415.8249999999999</v>
      </c>
      <c r="DR46">
        <v>430.9195555555555</v>
      </c>
      <c r="DS46">
        <v>21.92532222222222</v>
      </c>
      <c r="DT46">
        <v>20.35091851851852</v>
      </c>
      <c r="DU46">
        <v>416.9325925925925</v>
      </c>
      <c r="DV46">
        <v>21.64158888888889</v>
      </c>
      <c r="DW46">
        <v>500.0115555555556</v>
      </c>
      <c r="DX46">
        <v>90.88145185185186</v>
      </c>
      <c r="DY46">
        <v>0.06468614444444444</v>
      </c>
      <c r="DZ46">
        <v>28.96399629629629</v>
      </c>
      <c r="EA46">
        <v>30.01391111111111</v>
      </c>
      <c r="EB46">
        <v>999.9000000000001</v>
      </c>
      <c r="EC46">
        <v>0</v>
      </c>
      <c r="ED46">
        <v>0</v>
      </c>
      <c r="EE46">
        <v>9993.470370370371</v>
      </c>
      <c r="EF46">
        <v>0</v>
      </c>
      <c r="EG46">
        <v>8.384612962962963</v>
      </c>
      <c r="EH46">
        <v>-15.09458814814815</v>
      </c>
      <c r="EI46">
        <v>425.1465185185185</v>
      </c>
      <c r="EJ46">
        <v>439.8715185185185</v>
      </c>
      <c r="EK46">
        <v>1.574396666666667</v>
      </c>
      <c r="EL46">
        <v>430.9195555555555</v>
      </c>
      <c r="EM46">
        <v>20.35091851851852</v>
      </c>
      <c r="EN46">
        <v>1.992605555555556</v>
      </c>
      <c r="EO46">
        <v>1.849521481481481</v>
      </c>
      <c r="EP46">
        <v>17.3857</v>
      </c>
      <c r="EQ46">
        <v>16.21173703703704</v>
      </c>
      <c r="ER46">
        <v>2000.017407407407</v>
      </c>
      <c r="ES46">
        <v>0.9800063333333334</v>
      </c>
      <c r="ET46">
        <v>0.01999346666666667</v>
      </c>
      <c r="EU46">
        <v>0</v>
      </c>
      <c r="EV46">
        <v>287.432074074074</v>
      </c>
      <c r="EW46">
        <v>5.00078</v>
      </c>
      <c r="EX46">
        <v>5748.95</v>
      </c>
      <c r="EY46">
        <v>16379.81481481482</v>
      </c>
      <c r="EZ46">
        <v>40.00455555555556</v>
      </c>
      <c r="FA46">
        <v>40.80766666666667</v>
      </c>
      <c r="FB46">
        <v>40.07622222222222</v>
      </c>
      <c r="FC46">
        <v>40.58777777777777</v>
      </c>
      <c r="FD46">
        <v>40.94185185185185</v>
      </c>
      <c r="FE46">
        <v>1955.127407407407</v>
      </c>
      <c r="FF46">
        <v>39.89000000000001</v>
      </c>
      <c r="FG46">
        <v>0</v>
      </c>
      <c r="FH46">
        <v>1759161591.8</v>
      </c>
      <c r="FI46">
        <v>0</v>
      </c>
      <c r="FJ46">
        <v>287.4492</v>
      </c>
      <c r="FK46">
        <v>-2.2112307673882</v>
      </c>
      <c r="FL46">
        <v>-6.296923063099314</v>
      </c>
      <c r="FM46">
        <v>5748.911199999999</v>
      </c>
      <c r="FN46">
        <v>15</v>
      </c>
      <c r="FO46">
        <v>0</v>
      </c>
      <c r="FP46" t="s">
        <v>439</v>
      </c>
      <c r="FQ46">
        <v>1746989605.5</v>
      </c>
      <c r="FR46">
        <v>1746989593.5</v>
      </c>
      <c r="FS46">
        <v>0</v>
      </c>
      <c r="FT46">
        <v>-0.274</v>
      </c>
      <c r="FU46">
        <v>-0.002</v>
      </c>
      <c r="FV46">
        <v>2.549</v>
      </c>
      <c r="FW46">
        <v>0.129</v>
      </c>
      <c r="FX46">
        <v>420</v>
      </c>
      <c r="FY46">
        <v>17</v>
      </c>
      <c r="FZ46">
        <v>0.02</v>
      </c>
      <c r="GA46">
        <v>0.04</v>
      </c>
      <c r="GB46">
        <v>-11.96579463414634</v>
      </c>
      <c r="GC46">
        <v>-52.41891888501742</v>
      </c>
      <c r="GD46">
        <v>5.671147668917103</v>
      </c>
      <c r="GE46">
        <v>0</v>
      </c>
      <c r="GF46">
        <v>287.4835882352941</v>
      </c>
      <c r="GG46">
        <v>-0.9251642464635945</v>
      </c>
      <c r="GH46">
        <v>0.2487980657253026</v>
      </c>
      <c r="GI46">
        <v>1</v>
      </c>
      <c r="GJ46">
        <v>1.581923658536585</v>
      </c>
      <c r="GK46">
        <v>-0.103626480836236</v>
      </c>
      <c r="GL46">
        <v>0.01063467172566559</v>
      </c>
      <c r="GM46">
        <v>0</v>
      </c>
      <c r="GN46">
        <v>1</v>
      </c>
      <c r="GO46">
        <v>3</v>
      </c>
      <c r="GP46" t="s">
        <v>459</v>
      </c>
      <c r="GQ46">
        <v>3.10243</v>
      </c>
      <c r="GR46">
        <v>2.72264</v>
      </c>
      <c r="GS46">
        <v>0.0892588</v>
      </c>
      <c r="GT46">
        <v>0.0930463</v>
      </c>
      <c r="GU46">
        <v>0.101354</v>
      </c>
      <c r="GV46">
        <v>0.0976205</v>
      </c>
      <c r="GW46">
        <v>23780.1</v>
      </c>
      <c r="GX46">
        <v>21518.7</v>
      </c>
      <c r="GY46">
        <v>26677.1</v>
      </c>
      <c r="GZ46">
        <v>23951.3</v>
      </c>
      <c r="HA46">
        <v>38359.2</v>
      </c>
      <c r="HB46">
        <v>31952.7</v>
      </c>
      <c r="HC46">
        <v>46580.5</v>
      </c>
      <c r="HD46">
        <v>37893.9</v>
      </c>
      <c r="HE46">
        <v>1.85858</v>
      </c>
      <c r="HF46">
        <v>1.85802</v>
      </c>
      <c r="HG46">
        <v>0.119992</v>
      </c>
      <c r="HH46">
        <v>0</v>
      </c>
      <c r="HI46">
        <v>28.0694</v>
      </c>
      <c r="HJ46">
        <v>999.9</v>
      </c>
      <c r="HK46">
        <v>49.9</v>
      </c>
      <c r="HL46">
        <v>31.2</v>
      </c>
      <c r="HM46">
        <v>25.055</v>
      </c>
      <c r="HN46">
        <v>61.0838</v>
      </c>
      <c r="HO46">
        <v>21.7508</v>
      </c>
      <c r="HP46">
        <v>1</v>
      </c>
      <c r="HQ46">
        <v>0.190943</v>
      </c>
      <c r="HR46">
        <v>0.158889</v>
      </c>
      <c r="HS46">
        <v>20.2798</v>
      </c>
      <c r="HT46">
        <v>5.21085</v>
      </c>
      <c r="HU46">
        <v>11.98</v>
      </c>
      <c r="HV46">
        <v>4.9635</v>
      </c>
      <c r="HW46">
        <v>3.27435</v>
      </c>
      <c r="HX46">
        <v>9999</v>
      </c>
      <c r="HY46">
        <v>9999</v>
      </c>
      <c r="HZ46">
        <v>9999</v>
      </c>
      <c r="IA46">
        <v>40.4</v>
      </c>
      <c r="IB46">
        <v>1.86401</v>
      </c>
      <c r="IC46">
        <v>1.86018</v>
      </c>
      <c r="ID46">
        <v>1.8584</v>
      </c>
      <c r="IE46">
        <v>1.85979</v>
      </c>
      <c r="IF46">
        <v>1.85989</v>
      </c>
      <c r="IG46">
        <v>1.85839</v>
      </c>
      <c r="IH46">
        <v>1.85745</v>
      </c>
      <c r="II46">
        <v>1.85242</v>
      </c>
      <c r="IJ46">
        <v>0</v>
      </c>
      <c r="IK46">
        <v>0</v>
      </c>
      <c r="IL46">
        <v>0</v>
      </c>
      <c r="IM46">
        <v>0</v>
      </c>
      <c r="IN46" t="s">
        <v>441</v>
      </c>
      <c r="IO46" t="s">
        <v>442</v>
      </c>
      <c r="IP46" t="s">
        <v>443</v>
      </c>
      <c r="IQ46" t="s">
        <v>443</v>
      </c>
      <c r="IR46" t="s">
        <v>443</v>
      </c>
      <c r="IS46" t="s">
        <v>443</v>
      </c>
      <c r="IT46">
        <v>0</v>
      </c>
      <c r="IU46">
        <v>100</v>
      </c>
      <c r="IV46">
        <v>100</v>
      </c>
      <c r="IW46">
        <v>-1.106</v>
      </c>
      <c r="IX46">
        <v>0.2836</v>
      </c>
      <c r="IY46">
        <v>-0.9039269621244732</v>
      </c>
      <c r="IZ46">
        <v>-0.001239420960351069</v>
      </c>
      <c r="JA46">
        <v>2.054680153414315E-06</v>
      </c>
      <c r="JB46">
        <v>-6.090169633737798E-10</v>
      </c>
      <c r="JC46">
        <v>0.01286883109493677</v>
      </c>
      <c r="JD46">
        <v>0.003674261220633967</v>
      </c>
      <c r="JE46">
        <v>0.0003746991724086452</v>
      </c>
      <c r="JF46">
        <v>1.563836292469968E-06</v>
      </c>
      <c r="JG46">
        <v>1</v>
      </c>
      <c r="JH46">
        <v>2003</v>
      </c>
      <c r="JI46">
        <v>1</v>
      </c>
      <c r="JJ46">
        <v>24</v>
      </c>
      <c r="JK46">
        <v>202866.6</v>
      </c>
      <c r="JL46">
        <v>202866.8</v>
      </c>
      <c r="JM46">
        <v>1.22314</v>
      </c>
      <c r="JN46">
        <v>2.6355</v>
      </c>
      <c r="JO46">
        <v>1.49658</v>
      </c>
      <c r="JP46">
        <v>2.34375</v>
      </c>
      <c r="JQ46">
        <v>1.54907</v>
      </c>
      <c r="JR46">
        <v>2.46948</v>
      </c>
      <c r="JS46">
        <v>36.3165</v>
      </c>
      <c r="JT46">
        <v>24.1751</v>
      </c>
      <c r="JU46">
        <v>18</v>
      </c>
      <c r="JV46">
        <v>482.452</v>
      </c>
      <c r="JW46">
        <v>496.858</v>
      </c>
      <c r="JX46">
        <v>27.7012</v>
      </c>
      <c r="JY46">
        <v>29.703</v>
      </c>
      <c r="JZ46">
        <v>29.9998</v>
      </c>
      <c r="KA46">
        <v>29.9603</v>
      </c>
      <c r="KB46">
        <v>29.9612</v>
      </c>
      <c r="KC46">
        <v>24.6407</v>
      </c>
      <c r="KD46">
        <v>21.0972</v>
      </c>
      <c r="KE46">
        <v>99.2581</v>
      </c>
      <c r="KF46">
        <v>27.6784</v>
      </c>
      <c r="KG46">
        <v>473.695</v>
      </c>
      <c r="KH46">
        <v>20.4565</v>
      </c>
      <c r="KI46">
        <v>101.847</v>
      </c>
      <c r="KJ46">
        <v>91.3856</v>
      </c>
    </row>
    <row r="47" spans="1:296">
      <c r="A47">
        <v>29</v>
      </c>
      <c r="B47">
        <v>1759161605.1</v>
      </c>
      <c r="C47">
        <v>232</v>
      </c>
      <c r="D47" t="s">
        <v>501</v>
      </c>
      <c r="E47" t="s">
        <v>502</v>
      </c>
      <c r="F47">
        <v>5</v>
      </c>
      <c r="G47" t="s">
        <v>436</v>
      </c>
      <c r="H47">
        <v>1759161597.314285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466.9484532070255</v>
      </c>
      <c r="AJ47">
        <v>447.2017454545453</v>
      </c>
      <c r="AK47">
        <v>2.655345137012672</v>
      </c>
      <c r="AL47">
        <v>65.02790065039247</v>
      </c>
      <c r="AM47">
        <f>(AO47 - AN47 + DX47*1E3/(8.314*(DZ47+273.15)) * AQ47/DW47 * AP47) * DW47/(100*DK47) * 1000/(1000 - AO47)</f>
        <v>0</v>
      </c>
      <c r="AN47">
        <v>20.42724355531498</v>
      </c>
      <c r="AO47">
        <v>21.92103333333333</v>
      </c>
      <c r="AP47">
        <v>5.437450243788723E-05</v>
      </c>
      <c r="AQ47">
        <v>105.0017702959576</v>
      </c>
      <c r="AR47">
        <v>0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437</v>
      </c>
      <c r="AX47" t="s">
        <v>437</v>
      </c>
      <c r="AY47">
        <v>0</v>
      </c>
      <c r="AZ47">
        <v>0</v>
      </c>
      <c r="BA47">
        <f>1-AY47/AZ47</f>
        <v>0</v>
      </c>
      <c r="BB47">
        <v>0</v>
      </c>
      <c r="BC47" t="s">
        <v>437</v>
      </c>
      <c r="BD47" t="s">
        <v>437</v>
      </c>
      <c r="BE47">
        <v>0</v>
      </c>
      <c r="BF47">
        <v>0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437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2.44</v>
      </c>
      <c r="DL47">
        <v>0.5</v>
      </c>
      <c r="DM47" t="s">
        <v>438</v>
      </c>
      <c r="DN47">
        <v>2</v>
      </c>
      <c r="DO47" t="b">
        <v>1</v>
      </c>
      <c r="DP47">
        <v>1759161597.314285</v>
      </c>
      <c r="DQ47">
        <v>421.9746071428571</v>
      </c>
      <c r="DR47">
        <v>443.0635357142857</v>
      </c>
      <c r="DS47">
        <v>21.92208571428571</v>
      </c>
      <c r="DT47">
        <v>20.37491071428571</v>
      </c>
      <c r="DU47">
        <v>423.0811428571429</v>
      </c>
      <c r="DV47">
        <v>21.63843571428571</v>
      </c>
      <c r="DW47">
        <v>500.0473571428571</v>
      </c>
      <c r="DX47">
        <v>90.88125357142859</v>
      </c>
      <c r="DY47">
        <v>0.06466775</v>
      </c>
      <c r="DZ47">
        <v>28.96645357142857</v>
      </c>
      <c r="EA47">
        <v>30.02228928571429</v>
      </c>
      <c r="EB47">
        <v>999.9000000000002</v>
      </c>
      <c r="EC47">
        <v>0</v>
      </c>
      <c r="ED47">
        <v>0</v>
      </c>
      <c r="EE47">
        <v>9988.525</v>
      </c>
      <c r="EF47">
        <v>0</v>
      </c>
      <c r="EG47">
        <v>8.387107499999999</v>
      </c>
      <c r="EH47">
        <v>-21.08896321428571</v>
      </c>
      <c r="EI47">
        <v>431.4326071428573</v>
      </c>
      <c r="EJ47">
        <v>452.2791428571429</v>
      </c>
      <c r="EK47">
        <v>1.547175357142857</v>
      </c>
      <c r="EL47">
        <v>443.0635357142857</v>
      </c>
      <c r="EM47">
        <v>20.37491071428571</v>
      </c>
      <c r="EN47">
        <v>1.992307142857143</v>
      </c>
      <c r="EO47">
        <v>1.851697142857143</v>
      </c>
      <c r="EP47">
        <v>17.38332857142857</v>
      </c>
      <c r="EQ47">
        <v>16.23015714285714</v>
      </c>
      <c r="ER47">
        <v>2000.022857142857</v>
      </c>
      <c r="ES47">
        <v>0.9800064642857144</v>
      </c>
      <c r="ET47">
        <v>0.01999333571428571</v>
      </c>
      <c r="EU47">
        <v>0</v>
      </c>
      <c r="EV47">
        <v>287.3622857142857</v>
      </c>
      <c r="EW47">
        <v>5.00078</v>
      </c>
      <c r="EX47">
        <v>5748.316428571429</v>
      </c>
      <c r="EY47">
        <v>16379.85714285714</v>
      </c>
      <c r="EZ47">
        <v>39.99321428571428</v>
      </c>
      <c r="FA47">
        <v>40.79667857142856</v>
      </c>
      <c r="FB47">
        <v>40.06675</v>
      </c>
      <c r="FC47">
        <v>40.58914285714285</v>
      </c>
      <c r="FD47">
        <v>40.96625</v>
      </c>
      <c r="FE47">
        <v>1955.132857142857</v>
      </c>
      <c r="FF47">
        <v>39.89000000000001</v>
      </c>
      <c r="FG47">
        <v>0</v>
      </c>
      <c r="FH47">
        <v>1759161597.2</v>
      </c>
      <c r="FI47">
        <v>0</v>
      </c>
      <c r="FJ47">
        <v>287.3576538461538</v>
      </c>
      <c r="FK47">
        <v>-1.275384613549963</v>
      </c>
      <c r="FL47">
        <v>-9.738119658137443</v>
      </c>
      <c r="FM47">
        <v>5748.217692307692</v>
      </c>
      <c r="FN47">
        <v>15</v>
      </c>
      <c r="FO47">
        <v>0</v>
      </c>
      <c r="FP47" t="s">
        <v>439</v>
      </c>
      <c r="FQ47">
        <v>1746989605.5</v>
      </c>
      <c r="FR47">
        <v>1746989593.5</v>
      </c>
      <c r="FS47">
        <v>0</v>
      </c>
      <c r="FT47">
        <v>-0.274</v>
      </c>
      <c r="FU47">
        <v>-0.002</v>
      </c>
      <c r="FV47">
        <v>2.549</v>
      </c>
      <c r="FW47">
        <v>0.129</v>
      </c>
      <c r="FX47">
        <v>420</v>
      </c>
      <c r="FY47">
        <v>17</v>
      </c>
      <c r="FZ47">
        <v>0.02</v>
      </c>
      <c r="GA47">
        <v>0.04</v>
      </c>
      <c r="GB47">
        <v>-17.35281525</v>
      </c>
      <c r="GC47">
        <v>-76.95890645403377</v>
      </c>
      <c r="GD47">
        <v>7.479030346312611</v>
      </c>
      <c r="GE47">
        <v>0</v>
      </c>
      <c r="GF47">
        <v>287.4200588235294</v>
      </c>
      <c r="GG47">
        <v>-1.226707406911842</v>
      </c>
      <c r="GH47">
        <v>0.2431786974484721</v>
      </c>
      <c r="GI47">
        <v>0</v>
      </c>
      <c r="GJ47">
        <v>1.56016825</v>
      </c>
      <c r="GK47">
        <v>-0.2938537711069434</v>
      </c>
      <c r="GL47">
        <v>0.03141397793081131</v>
      </c>
      <c r="GM47">
        <v>0</v>
      </c>
      <c r="GN47">
        <v>0</v>
      </c>
      <c r="GO47">
        <v>3</v>
      </c>
      <c r="GP47" t="s">
        <v>484</v>
      </c>
      <c r="GQ47">
        <v>3.10203</v>
      </c>
      <c r="GR47">
        <v>2.72258</v>
      </c>
      <c r="GS47">
        <v>0.09127689999999999</v>
      </c>
      <c r="GT47">
        <v>0.0955772</v>
      </c>
      <c r="GU47">
        <v>0.101367</v>
      </c>
      <c r="GV47">
        <v>0.0977982</v>
      </c>
      <c r="GW47">
        <v>23727.4</v>
      </c>
      <c r="GX47">
        <v>21458.7</v>
      </c>
      <c r="GY47">
        <v>26677.1</v>
      </c>
      <c r="GZ47">
        <v>23951.3</v>
      </c>
      <c r="HA47">
        <v>38358.6</v>
      </c>
      <c r="HB47">
        <v>31946.7</v>
      </c>
      <c r="HC47">
        <v>46580.2</v>
      </c>
      <c r="HD47">
        <v>37894</v>
      </c>
      <c r="HE47">
        <v>1.85785</v>
      </c>
      <c r="HF47">
        <v>1.85865</v>
      </c>
      <c r="HG47">
        <v>0.121091</v>
      </c>
      <c r="HH47">
        <v>0</v>
      </c>
      <c r="HI47">
        <v>28.0694</v>
      </c>
      <c r="HJ47">
        <v>999.9</v>
      </c>
      <c r="HK47">
        <v>49.9</v>
      </c>
      <c r="HL47">
        <v>31.2</v>
      </c>
      <c r="HM47">
        <v>25.0545</v>
      </c>
      <c r="HN47">
        <v>60.8238</v>
      </c>
      <c r="HO47">
        <v>21.863</v>
      </c>
      <c r="HP47">
        <v>1</v>
      </c>
      <c r="HQ47">
        <v>0.190925</v>
      </c>
      <c r="HR47">
        <v>0.221969</v>
      </c>
      <c r="HS47">
        <v>20.2797</v>
      </c>
      <c r="HT47">
        <v>5.2116</v>
      </c>
      <c r="HU47">
        <v>11.98</v>
      </c>
      <c r="HV47">
        <v>4.96355</v>
      </c>
      <c r="HW47">
        <v>3.2744</v>
      </c>
      <c r="HX47">
        <v>9999</v>
      </c>
      <c r="HY47">
        <v>9999</v>
      </c>
      <c r="HZ47">
        <v>9999</v>
      </c>
      <c r="IA47">
        <v>40.4</v>
      </c>
      <c r="IB47">
        <v>1.86401</v>
      </c>
      <c r="IC47">
        <v>1.86017</v>
      </c>
      <c r="ID47">
        <v>1.8584</v>
      </c>
      <c r="IE47">
        <v>1.85977</v>
      </c>
      <c r="IF47">
        <v>1.85991</v>
      </c>
      <c r="IG47">
        <v>1.85838</v>
      </c>
      <c r="IH47">
        <v>1.85745</v>
      </c>
      <c r="II47">
        <v>1.85242</v>
      </c>
      <c r="IJ47">
        <v>0</v>
      </c>
      <c r="IK47">
        <v>0</v>
      </c>
      <c r="IL47">
        <v>0</v>
      </c>
      <c r="IM47">
        <v>0</v>
      </c>
      <c r="IN47" t="s">
        <v>441</v>
      </c>
      <c r="IO47" t="s">
        <v>442</v>
      </c>
      <c r="IP47" t="s">
        <v>443</v>
      </c>
      <c r="IQ47" t="s">
        <v>443</v>
      </c>
      <c r="IR47" t="s">
        <v>443</v>
      </c>
      <c r="IS47" t="s">
        <v>443</v>
      </c>
      <c r="IT47">
        <v>0</v>
      </c>
      <c r="IU47">
        <v>100</v>
      </c>
      <c r="IV47">
        <v>100</v>
      </c>
      <c r="IW47">
        <v>-1.103</v>
      </c>
      <c r="IX47">
        <v>0.2836</v>
      </c>
      <c r="IY47">
        <v>-0.9039269621244732</v>
      </c>
      <c r="IZ47">
        <v>-0.001239420960351069</v>
      </c>
      <c r="JA47">
        <v>2.054680153414315E-06</v>
      </c>
      <c r="JB47">
        <v>-6.090169633737798E-10</v>
      </c>
      <c r="JC47">
        <v>0.01286883109493677</v>
      </c>
      <c r="JD47">
        <v>0.003674261220633967</v>
      </c>
      <c r="JE47">
        <v>0.0003746991724086452</v>
      </c>
      <c r="JF47">
        <v>1.563836292469968E-06</v>
      </c>
      <c r="JG47">
        <v>1</v>
      </c>
      <c r="JH47">
        <v>2003</v>
      </c>
      <c r="JI47">
        <v>1</v>
      </c>
      <c r="JJ47">
        <v>24</v>
      </c>
      <c r="JK47">
        <v>202866.7</v>
      </c>
      <c r="JL47">
        <v>202866.9</v>
      </c>
      <c r="JM47">
        <v>1.25732</v>
      </c>
      <c r="JN47">
        <v>2.63672</v>
      </c>
      <c r="JO47">
        <v>1.49658</v>
      </c>
      <c r="JP47">
        <v>2.34375</v>
      </c>
      <c r="JQ47">
        <v>1.54907</v>
      </c>
      <c r="JR47">
        <v>2.38281</v>
      </c>
      <c r="JS47">
        <v>36.34</v>
      </c>
      <c r="JT47">
        <v>24.1751</v>
      </c>
      <c r="JU47">
        <v>18</v>
      </c>
      <c r="JV47">
        <v>482.008</v>
      </c>
      <c r="JW47">
        <v>497.253</v>
      </c>
      <c r="JX47">
        <v>27.6819</v>
      </c>
      <c r="JY47">
        <v>29.6998</v>
      </c>
      <c r="JZ47">
        <v>30</v>
      </c>
      <c r="KA47">
        <v>29.9577</v>
      </c>
      <c r="KB47">
        <v>29.9586</v>
      </c>
      <c r="KC47">
        <v>25.3883</v>
      </c>
      <c r="KD47">
        <v>21.0972</v>
      </c>
      <c r="KE47">
        <v>99.2581</v>
      </c>
      <c r="KF47">
        <v>27.6473</v>
      </c>
      <c r="KG47">
        <v>493.736</v>
      </c>
      <c r="KH47">
        <v>20.4595</v>
      </c>
      <c r="KI47">
        <v>101.847</v>
      </c>
      <c r="KJ47">
        <v>91.3858</v>
      </c>
    </row>
    <row r="48" spans="1:296">
      <c r="A48">
        <v>30</v>
      </c>
      <c r="B48">
        <v>1759161610.1</v>
      </c>
      <c r="C48">
        <v>237</v>
      </c>
      <c r="D48" t="s">
        <v>503</v>
      </c>
      <c r="E48" t="s">
        <v>504</v>
      </c>
      <c r="F48">
        <v>5</v>
      </c>
      <c r="G48" t="s">
        <v>436</v>
      </c>
      <c r="H48">
        <v>1759161602.6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484.0292948614886</v>
      </c>
      <c r="AJ48">
        <v>462.3023696969697</v>
      </c>
      <c r="AK48">
        <v>3.059518040087676</v>
      </c>
      <c r="AL48">
        <v>65.02790065039247</v>
      </c>
      <c r="AM48">
        <f>(AO48 - AN48 + DX48*1E3/(8.314*(DZ48+273.15)) * AQ48/DW48 * AP48) * DW48/(100*DK48) * 1000/(1000 - AO48)</f>
        <v>0</v>
      </c>
      <c r="AN48">
        <v>20.43734013125761</v>
      </c>
      <c r="AO48">
        <v>21.92356909090909</v>
      </c>
      <c r="AP48">
        <v>-1.321118523853293E-05</v>
      </c>
      <c r="AQ48">
        <v>105.0017702959576</v>
      </c>
      <c r="AR48">
        <v>0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437</v>
      </c>
      <c r="AX48" t="s">
        <v>437</v>
      </c>
      <c r="AY48">
        <v>0</v>
      </c>
      <c r="AZ48">
        <v>0</v>
      </c>
      <c r="BA48">
        <f>1-AY48/AZ48</f>
        <v>0</v>
      </c>
      <c r="BB48">
        <v>0</v>
      </c>
      <c r="BC48" t="s">
        <v>437</v>
      </c>
      <c r="BD48" t="s">
        <v>437</v>
      </c>
      <c r="BE48">
        <v>0</v>
      </c>
      <c r="BF48">
        <v>0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437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2.44</v>
      </c>
      <c r="DL48">
        <v>0.5</v>
      </c>
      <c r="DM48" t="s">
        <v>438</v>
      </c>
      <c r="DN48">
        <v>2</v>
      </c>
      <c r="DO48" t="b">
        <v>1</v>
      </c>
      <c r="DP48">
        <v>1759161602.6</v>
      </c>
      <c r="DQ48">
        <v>433.0030740740741</v>
      </c>
      <c r="DR48">
        <v>459.5835185185185</v>
      </c>
      <c r="DS48">
        <v>21.92140370370371</v>
      </c>
      <c r="DT48">
        <v>20.40426666666667</v>
      </c>
      <c r="DU48">
        <v>434.1076296296297</v>
      </c>
      <c r="DV48">
        <v>21.63775925925926</v>
      </c>
      <c r="DW48">
        <v>500.0559259259259</v>
      </c>
      <c r="DX48">
        <v>90.88077407407408</v>
      </c>
      <c r="DY48">
        <v>0.06460078148148149</v>
      </c>
      <c r="DZ48">
        <v>28.96862962962963</v>
      </c>
      <c r="EA48">
        <v>30.03176296296296</v>
      </c>
      <c r="EB48">
        <v>999.9000000000001</v>
      </c>
      <c r="EC48">
        <v>0</v>
      </c>
      <c r="ED48">
        <v>0</v>
      </c>
      <c r="EE48">
        <v>9984.533333333335</v>
      </c>
      <c r="EF48">
        <v>0</v>
      </c>
      <c r="EG48">
        <v>8.388155185185186</v>
      </c>
      <c r="EH48">
        <v>-26.58034074074073</v>
      </c>
      <c r="EI48">
        <v>442.7079629629629</v>
      </c>
      <c r="EJ48">
        <v>469.1567037037037</v>
      </c>
      <c r="EK48">
        <v>1.517137777777778</v>
      </c>
      <c r="EL48">
        <v>459.5835185185185</v>
      </c>
      <c r="EM48">
        <v>20.40426666666667</v>
      </c>
      <c r="EN48">
        <v>1.992234074074074</v>
      </c>
      <c r="EO48">
        <v>1.854355555555556</v>
      </c>
      <c r="EP48">
        <v>17.38275185185185</v>
      </c>
      <c r="EQ48">
        <v>16.25265185185185</v>
      </c>
      <c r="ER48">
        <v>1999.994074074074</v>
      </c>
      <c r="ES48">
        <v>0.9800062222222223</v>
      </c>
      <c r="ET48">
        <v>0.01999357777777778</v>
      </c>
      <c r="EU48">
        <v>0</v>
      </c>
      <c r="EV48">
        <v>287.2535185185185</v>
      </c>
      <c r="EW48">
        <v>5.00078</v>
      </c>
      <c r="EX48">
        <v>5747.558518518519</v>
      </c>
      <c r="EY48">
        <v>16379.62962962963</v>
      </c>
      <c r="EZ48">
        <v>39.99759259259259</v>
      </c>
      <c r="FA48">
        <v>40.78914814814814</v>
      </c>
      <c r="FB48">
        <v>40.0692962962963</v>
      </c>
      <c r="FC48">
        <v>40.58311111111111</v>
      </c>
      <c r="FD48">
        <v>41.02518518518517</v>
      </c>
      <c r="FE48">
        <v>1955.104074074075</v>
      </c>
      <c r="FF48">
        <v>39.89000000000001</v>
      </c>
      <c r="FG48">
        <v>0</v>
      </c>
      <c r="FH48">
        <v>1759161602</v>
      </c>
      <c r="FI48">
        <v>0</v>
      </c>
      <c r="FJ48">
        <v>287.2618076923077</v>
      </c>
      <c r="FK48">
        <v>0.03018802833003551</v>
      </c>
      <c r="FL48">
        <v>-7.969914496446185</v>
      </c>
      <c r="FM48">
        <v>5747.576153846154</v>
      </c>
      <c r="FN48">
        <v>15</v>
      </c>
      <c r="FO48">
        <v>0</v>
      </c>
      <c r="FP48" t="s">
        <v>439</v>
      </c>
      <c r="FQ48">
        <v>1746989605.5</v>
      </c>
      <c r="FR48">
        <v>1746989593.5</v>
      </c>
      <c r="FS48">
        <v>0</v>
      </c>
      <c r="FT48">
        <v>-0.274</v>
      </c>
      <c r="FU48">
        <v>-0.002</v>
      </c>
      <c r="FV48">
        <v>2.549</v>
      </c>
      <c r="FW48">
        <v>0.129</v>
      </c>
      <c r="FX48">
        <v>420</v>
      </c>
      <c r="FY48">
        <v>17</v>
      </c>
      <c r="FZ48">
        <v>0.02</v>
      </c>
      <c r="GA48">
        <v>0.04</v>
      </c>
      <c r="GB48">
        <v>-22.83326675</v>
      </c>
      <c r="GC48">
        <v>-64.74084056285174</v>
      </c>
      <c r="GD48">
        <v>6.401572373477234</v>
      </c>
      <c r="GE48">
        <v>0</v>
      </c>
      <c r="GF48">
        <v>287.3587647058824</v>
      </c>
      <c r="GG48">
        <v>-1.122291826179964</v>
      </c>
      <c r="GH48">
        <v>0.2407763251533019</v>
      </c>
      <c r="GI48">
        <v>0</v>
      </c>
      <c r="GJ48">
        <v>1.5349625</v>
      </c>
      <c r="GK48">
        <v>-0.3744407504690487</v>
      </c>
      <c r="GL48">
        <v>0.03801686400467561</v>
      </c>
      <c r="GM48">
        <v>0</v>
      </c>
      <c r="GN48">
        <v>0</v>
      </c>
      <c r="GO48">
        <v>3</v>
      </c>
      <c r="GP48" t="s">
        <v>484</v>
      </c>
      <c r="GQ48">
        <v>3.10218</v>
      </c>
      <c r="GR48">
        <v>2.72247</v>
      </c>
      <c r="GS48">
        <v>0.0935752</v>
      </c>
      <c r="GT48">
        <v>0.09807539999999999</v>
      </c>
      <c r="GU48">
        <v>0.101373</v>
      </c>
      <c r="GV48">
        <v>0.09781629999999999</v>
      </c>
      <c r="GW48">
        <v>23667.5</v>
      </c>
      <c r="GX48">
        <v>21399.4</v>
      </c>
      <c r="GY48">
        <v>26677.1</v>
      </c>
      <c r="GZ48">
        <v>23951.3</v>
      </c>
      <c r="HA48">
        <v>38358.7</v>
      </c>
      <c r="HB48">
        <v>31946.1</v>
      </c>
      <c r="HC48">
        <v>46580.3</v>
      </c>
      <c r="HD48">
        <v>37893.8</v>
      </c>
      <c r="HE48">
        <v>1.85825</v>
      </c>
      <c r="HF48">
        <v>1.85845</v>
      </c>
      <c r="HG48">
        <v>0.121109</v>
      </c>
      <c r="HH48">
        <v>0</v>
      </c>
      <c r="HI48">
        <v>28.0717</v>
      </c>
      <c r="HJ48">
        <v>999.9</v>
      </c>
      <c r="HK48">
        <v>49.9</v>
      </c>
      <c r="HL48">
        <v>31.2</v>
      </c>
      <c r="HM48">
        <v>25.0574</v>
      </c>
      <c r="HN48">
        <v>61.4638</v>
      </c>
      <c r="HO48">
        <v>21.9792</v>
      </c>
      <c r="HP48">
        <v>1</v>
      </c>
      <c r="HQ48">
        <v>0.191082</v>
      </c>
      <c r="HR48">
        <v>0.285376</v>
      </c>
      <c r="HS48">
        <v>20.2794</v>
      </c>
      <c r="HT48">
        <v>5.21205</v>
      </c>
      <c r="HU48">
        <v>11.98</v>
      </c>
      <c r="HV48">
        <v>4.9637</v>
      </c>
      <c r="HW48">
        <v>3.27458</v>
      </c>
      <c r="HX48">
        <v>9999</v>
      </c>
      <c r="HY48">
        <v>9999</v>
      </c>
      <c r="HZ48">
        <v>9999</v>
      </c>
      <c r="IA48">
        <v>40.4</v>
      </c>
      <c r="IB48">
        <v>1.86401</v>
      </c>
      <c r="IC48">
        <v>1.86018</v>
      </c>
      <c r="ID48">
        <v>1.85838</v>
      </c>
      <c r="IE48">
        <v>1.85979</v>
      </c>
      <c r="IF48">
        <v>1.85989</v>
      </c>
      <c r="IG48">
        <v>1.85843</v>
      </c>
      <c r="IH48">
        <v>1.85745</v>
      </c>
      <c r="II48">
        <v>1.85242</v>
      </c>
      <c r="IJ48">
        <v>0</v>
      </c>
      <c r="IK48">
        <v>0</v>
      </c>
      <c r="IL48">
        <v>0</v>
      </c>
      <c r="IM48">
        <v>0</v>
      </c>
      <c r="IN48" t="s">
        <v>441</v>
      </c>
      <c r="IO48" t="s">
        <v>442</v>
      </c>
      <c r="IP48" t="s">
        <v>443</v>
      </c>
      <c r="IQ48" t="s">
        <v>443</v>
      </c>
      <c r="IR48" t="s">
        <v>443</v>
      </c>
      <c r="IS48" t="s">
        <v>443</v>
      </c>
      <c r="IT48">
        <v>0</v>
      </c>
      <c r="IU48">
        <v>100</v>
      </c>
      <c r="IV48">
        <v>100</v>
      </c>
      <c r="IW48">
        <v>-1.1</v>
      </c>
      <c r="IX48">
        <v>0.2837</v>
      </c>
      <c r="IY48">
        <v>-0.9039269621244732</v>
      </c>
      <c r="IZ48">
        <v>-0.001239420960351069</v>
      </c>
      <c r="JA48">
        <v>2.054680153414315E-06</v>
      </c>
      <c r="JB48">
        <v>-6.090169633737798E-10</v>
      </c>
      <c r="JC48">
        <v>0.01286883109493677</v>
      </c>
      <c r="JD48">
        <v>0.003674261220633967</v>
      </c>
      <c r="JE48">
        <v>0.0003746991724086452</v>
      </c>
      <c r="JF48">
        <v>1.563836292469968E-06</v>
      </c>
      <c r="JG48">
        <v>1</v>
      </c>
      <c r="JH48">
        <v>2003</v>
      </c>
      <c r="JI48">
        <v>1</v>
      </c>
      <c r="JJ48">
        <v>24</v>
      </c>
      <c r="JK48">
        <v>202866.7</v>
      </c>
      <c r="JL48">
        <v>202866.9</v>
      </c>
      <c r="JM48">
        <v>1.29517</v>
      </c>
      <c r="JN48">
        <v>2.6355</v>
      </c>
      <c r="JO48">
        <v>1.49658</v>
      </c>
      <c r="JP48">
        <v>2.34375</v>
      </c>
      <c r="JQ48">
        <v>1.54907</v>
      </c>
      <c r="JR48">
        <v>2.41699</v>
      </c>
      <c r="JS48">
        <v>36.34</v>
      </c>
      <c r="JT48">
        <v>24.1663</v>
      </c>
      <c r="JU48">
        <v>18</v>
      </c>
      <c r="JV48">
        <v>482.218</v>
      </c>
      <c r="JW48">
        <v>497.098</v>
      </c>
      <c r="JX48">
        <v>27.6495</v>
      </c>
      <c r="JY48">
        <v>29.6959</v>
      </c>
      <c r="JZ48">
        <v>30.0001</v>
      </c>
      <c r="KA48">
        <v>29.9545</v>
      </c>
      <c r="KB48">
        <v>29.956</v>
      </c>
      <c r="KC48">
        <v>26.0791</v>
      </c>
      <c r="KD48">
        <v>21.0972</v>
      </c>
      <c r="KE48">
        <v>99.2581</v>
      </c>
      <c r="KF48">
        <v>27.6073</v>
      </c>
      <c r="KG48">
        <v>507.104</v>
      </c>
      <c r="KH48">
        <v>20.4715</v>
      </c>
      <c r="KI48">
        <v>101.847</v>
      </c>
      <c r="KJ48">
        <v>91.3854</v>
      </c>
    </row>
    <row r="49" spans="1:296">
      <c r="A49">
        <v>31</v>
      </c>
      <c r="B49">
        <v>1759161615.1</v>
      </c>
      <c r="C49">
        <v>242</v>
      </c>
      <c r="D49" t="s">
        <v>505</v>
      </c>
      <c r="E49" t="s">
        <v>506</v>
      </c>
      <c r="F49">
        <v>5</v>
      </c>
      <c r="G49" t="s">
        <v>436</v>
      </c>
      <c r="H49">
        <v>1759161607.314285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501.0163867410773</v>
      </c>
      <c r="AJ49">
        <v>478.4618060606059</v>
      </c>
      <c r="AK49">
        <v>3.256443671219658</v>
      </c>
      <c r="AL49">
        <v>65.02790065039247</v>
      </c>
      <c r="AM49">
        <f>(AO49 - AN49 + DX49*1E3/(8.314*(DZ49+273.15)) * AQ49/DW49 * AP49) * DW49/(100*DK49) * 1000/(1000 - AO49)</f>
        <v>0</v>
      </c>
      <c r="AN49">
        <v>20.44220729109601</v>
      </c>
      <c r="AO49">
        <v>21.9102503030303</v>
      </c>
      <c r="AP49">
        <v>-8.401524697945748E-05</v>
      </c>
      <c r="AQ49">
        <v>105.0017702959576</v>
      </c>
      <c r="AR49">
        <v>0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437</v>
      </c>
      <c r="AX49" t="s">
        <v>437</v>
      </c>
      <c r="AY49">
        <v>0</v>
      </c>
      <c r="AZ49">
        <v>0</v>
      </c>
      <c r="BA49">
        <f>1-AY49/AZ49</f>
        <v>0</v>
      </c>
      <c r="BB49">
        <v>0</v>
      </c>
      <c r="BC49" t="s">
        <v>437</v>
      </c>
      <c r="BD49" t="s">
        <v>437</v>
      </c>
      <c r="BE49">
        <v>0</v>
      </c>
      <c r="BF49">
        <v>0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437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2.44</v>
      </c>
      <c r="DL49">
        <v>0.5</v>
      </c>
      <c r="DM49" t="s">
        <v>438</v>
      </c>
      <c r="DN49">
        <v>2</v>
      </c>
      <c r="DO49" t="b">
        <v>1</v>
      </c>
      <c r="DP49">
        <v>1759161607.314285</v>
      </c>
      <c r="DQ49">
        <v>445.8160357142857</v>
      </c>
      <c r="DR49">
        <v>475.1576785714286</v>
      </c>
      <c r="DS49">
        <v>21.91958928571429</v>
      </c>
      <c r="DT49">
        <v>20.42925357142857</v>
      </c>
      <c r="DU49">
        <v>446.9177857142857</v>
      </c>
      <c r="DV49">
        <v>21.63599285714286</v>
      </c>
      <c r="DW49">
        <v>500.0300357142857</v>
      </c>
      <c r="DX49">
        <v>90.88114642857143</v>
      </c>
      <c r="DY49">
        <v>0.06458310357142857</v>
      </c>
      <c r="DZ49">
        <v>28.96817857142857</v>
      </c>
      <c r="EA49">
        <v>30.04138214285714</v>
      </c>
      <c r="EB49">
        <v>999.9000000000002</v>
      </c>
      <c r="EC49">
        <v>0</v>
      </c>
      <c r="ED49">
        <v>0</v>
      </c>
      <c r="EE49">
        <v>9988.210714285713</v>
      </c>
      <c r="EF49">
        <v>0</v>
      </c>
      <c r="EG49">
        <v>8.396810714285712</v>
      </c>
      <c r="EH49">
        <v>-29.341525</v>
      </c>
      <c r="EI49">
        <v>455.8072857142858</v>
      </c>
      <c r="EJ49">
        <v>485.0673214285715</v>
      </c>
      <c r="EK49">
        <v>1.490347142857143</v>
      </c>
      <c r="EL49">
        <v>475.1576785714286</v>
      </c>
      <c r="EM49">
        <v>20.42925357142857</v>
      </c>
      <c r="EN49">
        <v>1.992077857142857</v>
      </c>
      <c r="EO49">
        <v>1.856633214285714</v>
      </c>
      <c r="EP49">
        <v>17.38150714285715</v>
      </c>
      <c r="EQ49">
        <v>16.27192857142857</v>
      </c>
      <c r="ER49">
        <v>1999.990714285714</v>
      </c>
      <c r="ES49">
        <v>0.98000625</v>
      </c>
      <c r="ET49">
        <v>0.01999355</v>
      </c>
      <c r="EU49">
        <v>0</v>
      </c>
      <c r="EV49">
        <v>287.2411071428572</v>
      </c>
      <c r="EW49">
        <v>5.00078</v>
      </c>
      <c r="EX49">
        <v>5746.981428571428</v>
      </c>
      <c r="EY49">
        <v>16379.60714285714</v>
      </c>
      <c r="EZ49">
        <v>39.98642857142857</v>
      </c>
      <c r="FA49">
        <v>40.78325</v>
      </c>
      <c r="FB49">
        <v>40.07342857142856</v>
      </c>
      <c r="FC49">
        <v>40.57339285714285</v>
      </c>
      <c r="FD49">
        <v>41.04217857142856</v>
      </c>
      <c r="FE49">
        <v>1955.100714285714</v>
      </c>
      <c r="FF49">
        <v>39.89000000000001</v>
      </c>
      <c r="FG49">
        <v>0</v>
      </c>
      <c r="FH49">
        <v>1759161606.8</v>
      </c>
      <c r="FI49">
        <v>0</v>
      </c>
      <c r="FJ49">
        <v>287.2556153846154</v>
      </c>
      <c r="FK49">
        <v>-0.4542906034859906</v>
      </c>
      <c r="FL49">
        <v>-5.158974355627032</v>
      </c>
      <c r="FM49">
        <v>5746.997692307692</v>
      </c>
      <c r="FN49">
        <v>15</v>
      </c>
      <c r="FO49">
        <v>0</v>
      </c>
      <c r="FP49" t="s">
        <v>439</v>
      </c>
      <c r="FQ49">
        <v>1746989605.5</v>
      </c>
      <c r="FR49">
        <v>1746989593.5</v>
      </c>
      <c r="FS49">
        <v>0</v>
      </c>
      <c r="FT49">
        <v>-0.274</v>
      </c>
      <c r="FU49">
        <v>-0.002</v>
      </c>
      <c r="FV49">
        <v>2.549</v>
      </c>
      <c r="FW49">
        <v>0.129</v>
      </c>
      <c r="FX49">
        <v>420</v>
      </c>
      <c r="FY49">
        <v>17</v>
      </c>
      <c r="FZ49">
        <v>0.02</v>
      </c>
      <c r="GA49">
        <v>0.04</v>
      </c>
      <c r="GB49">
        <v>-27.242565</v>
      </c>
      <c r="GC49">
        <v>-38.31309568480297</v>
      </c>
      <c r="GD49">
        <v>3.856535724879908</v>
      </c>
      <c r="GE49">
        <v>0</v>
      </c>
      <c r="GF49">
        <v>287.2501176470589</v>
      </c>
      <c r="GG49">
        <v>-0.4674407958441207</v>
      </c>
      <c r="GH49">
        <v>0.2179046964785419</v>
      </c>
      <c r="GI49">
        <v>1</v>
      </c>
      <c r="GJ49">
        <v>1.5107745</v>
      </c>
      <c r="GK49">
        <v>-0.3385247279549743</v>
      </c>
      <c r="GL49">
        <v>0.03532590147115851</v>
      </c>
      <c r="GM49">
        <v>0</v>
      </c>
      <c r="GN49">
        <v>1</v>
      </c>
      <c r="GO49">
        <v>3</v>
      </c>
      <c r="GP49" t="s">
        <v>459</v>
      </c>
      <c r="GQ49">
        <v>3.10248</v>
      </c>
      <c r="GR49">
        <v>2.72272</v>
      </c>
      <c r="GS49">
        <v>0.09599100000000001</v>
      </c>
      <c r="GT49">
        <v>0.100558</v>
      </c>
      <c r="GU49">
        <v>0.101323</v>
      </c>
      <c r="GV49">
        <v>0.09783559999999999</v>
      </c>
      <c r="GW49">
        <v>23604.6</v>
      </c>
      <c r="GX49">
        <v>21340.5</v>
      </c>
      <c r="GY49">
        <v>26677.3</v>
      </c>
      <c r="GZ49">
        <v>23951.3</v>
      </c>
      <c r="HA49">
        <v>38361.3</v>
      </c>
      <c r="HB49">
        <v>31945.8</v>
      </c>
      <c r="HC49">
        <v>46580.4</v>
      </c>
      <c r="HD49">
        <v>37893.9</v>
      </c>
      <c r="HE49">
        <v>1.85872</v>
      </c>
      <c r="HF49">
        <v>1.85805</v>
      </c>
      <c r="HG49">
        <v>0.121649</v>
      </c>
      <c r="HH49">
        <v>0</v>
      </c>
      <c r="HI49">
        <v>28.0717</v>
      </c>
      <c r="HJ49">
        <v>999.9</v>
      </c>
      <c r="HK49">
        <v>49.9</v>
      </c>
      <c r="HL49">
        <v>31.2</v>
      </c>
      <c r="HM49">
        <v>25.0558</v>
      </c>
      <c r="HN49">
        <v>61.2038</v>
      </c>
      <c r="HO49">
        <v>21.6787</v>
      </c>
      <c r="HP49">
        <v>1</v>
      </c>
      <c r="HQ49">
        <v>0.191105</v>
      </c>
      <c r="HR49">
        <v>0.359545</v>
      </c>
      <c r="HS49">
        <v>20.2792</v>
      </c>
      <c r="HT49">
        <v>5.2122</v>
      </c>
      <c r="HU49">
        <v>11.98</v>
      </c>
      <c r="HV49">
        <v>4.96375</v>
      </c>
      <c r="HW49">
        <v>3.27455</v>
      </c>
      <c r="HX49">
        <v>9999</v>
      </c>
      <c r="HY49">
        <v>9999</v>
      </c>
      <c r="HZ49">
        <v>9999</v>
      </c>
      <c r="IA49">
        <v>40.4</v>
      </c>
      <c r="IB49">
        <v>1.86401</v>
      </c>
      <c r="IC49">
        <v>1.86016</v>
      </c>
      <c r="ID49">
        <v>1.85838</v>
      </c>
      <c r="IE49">
        <v>1.85978</v>
      </c>
      <c r="IF49">
        <v>1.85989</v>
      </c>
      <c r="IG49">
        <v>1.85841</v>
      </c>
      <c r="IH49">
        <v>1.85745</v>
      </c>
      <c r="II49">
        <v>1.85242</v>
      </c>
      <c r="IJ49">
        <v>0</v>
      </c>
      <c r="IK49">
        <v>0</v>
      </c>
      <c r="IL49">
        <v>0</v>
      </c>
      <c r="IM49">
        <v>0</v>
      </c>
      <c r="IN49" t="s">
        <v>441</v>
      </c>
      <c r="IO49" t="s">
        <v>442</v>
      </c>
      <c r="IP49" t="s">
        <v>443</v>
      </c>
      <c r="IQ49" t="s">
        <v>443</v>
      </c>
      <c r="IR49" t="s">
        <v>443</v>
      </c>
      <c r="IS49" t="s">
        <v>443</v>
      </c>
      <c r="IT49">
        <v>0</v>
      </c>
      <c r="IU49">
        <v>100</v>
      </c>
      <c r="IV49">
        <v>100</v>
      </c>
      <c r="IW49">
        <v>-1.095</v>
      </c>
      <c r="IX49">
        <v>0.2833</v>
      </c>
      <c r="IY49">
        <v>-0.9039269621244732</v>
      </c>
      <c r="IZ49">
        <v>-0.001239420960351069</v>
      </c>
      <c r="JA49">
        <v>2.054680153414315E-06</v>
      </c>
      <c r="JB49">
        <v>-6.090169633737798E-10</v>
      </c>
      <c r="JC49">
        <v>0.01286883109493677</v>
      </c>
      <c r="JD49">
        <v>0.003674261220633967</v>
      </c>
      <c r="JE49">
        <v>0.0003746991724086452</v>
      </c>
      <c r="JF49">
        <v>1.563836292469968E-06</v>
      </c>
      <c r="JG49">
        <v>1</v>
      </c>
      <c r="JH49">
        <v>2003</v>
      </c>
      <c r="JI49">
        <v>1</v>
      </c>
      <c r="JJ49">
        <v>24</v>
      </c>
      <c r="JK49">
        <v>202866.8</v>
      </c>
      <c r="JL49">
        <v>202867</v>
      </c>
      <c r="JM49">
        <v>1.32812</v>
      </c>
      <c r="JN49">
        <v>2.62817</v>
      </c>
      <c r="JO49">
        <v>1.49658</v>
      </c>
      <c r="JP49">
        <v>2.34375</v>
      </c>
      <c r="JQ49">
        <v>1.54907</v>
      </c>
      <c r="JR49">
        <v>2.4646</v>
      </c>
      <c r="JS49">
        <v>36.3165</v>
      </c>
      <c r="JT49">
        <v>24.1751</v>
      </c>
      <c r="JU49">
        <v>18</v>
      </c>
      <c r="JV49">
        <v>482.477</v>
      </c>
      <c r="JW49">
        <v>496.81</v>
      </c>
      <c r="JX49">
        <v>27.608</v>
      </c>
      <c r="JY49">
        <v>29.6934</v>
      </c>
      <c r="JZ49">
        <v>30.0001</v>
      </c>
      <c r="KA49">
        <v>29.952</v>
      </c>
      <c r="KB49">
        <v>29.9535</v>
      </c>
      <c r="KC49">
        <v>26.8239</v>
      </c>
      <c r="KD49">
        <v>21.0972</v>
      </c>
      <c r="KE49">
        <v>99.2581</v>
      </c>
      <c r="KF49">
        <v>27.5566</v>
      </c>
      <c r="KG49">
        <v>527.157</v>
      </c>
      <c r="KH49">
        <v>20.501</v>
      </c>
      <c r="KI49">
        <v>101.848</v>
      </c>
      <c r="KJ49">
        <v>91.3856</v>
      </c>
    </row>
    <row r="50" spans="1:296">
      <c r="A50">
        <v>32</v>
      </c>
      <c r="B50">
        <v>1759161620.1</v>
      </c>
      <c r="C50">
        <v>247</v>
      </c>
      <c r="D50" t="s">
        <v>507</v>
      </c>
      <c r="E50" t="s">
        <v>508</v>
      </c>
      <c r="F50">
        <v>5</v>
      </c>
      <c r="G50" t="s">
        <v>436</v>
      </c>
      <c r="H50">
        <v>1759161612.6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518.1949391018567</v>
      </c>
      <c r="AJ50">
        <v>495.0774181818181</v>
      </c>
      <c r="AK50">
        <v>3.324210581926367</v>
      </c>
      <c r="AL50">
        <v>65.02790065039247</v>
      </c>
      <c r="AM50">
        <f>(AO50 - AN50 + DX50*1E3/(8.314*(DZ50+273.15)) * AQ50/DW50 * AP50) * DW50/(100*DK50) * 1000/(1000 - AO50)</f>
        <v>0</v>
      </c>
      <c r="AN50">
        <v>20.44293641799654</v>
      </c>
      <c r="AO50">
        <v>21.88545151515152</v>
      </c>
      <c r="AP50">
        <v>-0.005517802372603678</v>
      </c>
      <c r="AQ50">
        <v>105.0017702959576</v>
      </c>
      <c r="AR50">
        <v>0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437</v>
      </c>
      <c r="AX50" t="s">
        <v>437</v>
      </c>
      <c r="AY50">
        <v>0</v>
      </c>
      <c r="AZ50">
        <v>0</v>
      </c>
      <c r="BA50">
        <f>1-AY50/AZ50</f>
        <v>0</v>
      </c>
      <c r="BB50">
        <v>0</v>
      </c>
      <c r="BC50" t="s">
        <v>437</v>
      </c>
      <c r="BD50" t="s">
        <v>437</v>
      </c>
      <c r="BE50">
        <v>0</v>
      </c>
      <c r="BF50">
        <v>0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437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2.44</v>
      </c>
      <c r="DL50">
        <v>0.5</v>
      </c>
      <c r="DM50" t="s">
        <v>438</v>
      </c>
      <c r="DN50">
        <v>2</v>
      </c>
      <c r="DO50" t="b">
        <v>1</v>
      </c>
      <c r="DP50">
        <v>1759161612.6</v>
      </c>
      <c r="DQ50">
        <v>461.8082962962963</v>
      </c>
      <c r="DR50">
        <v>492.8375925925926</v>
      </c>
      <c r="DS50">
        <v>21.91238888888889</v>
      </c>
      <c r="DT50">
        <v>20.44018148148148</v>
      </c>
      <c r="DU50">
        <v>462.9058888888889</v>
      </c>
      <c r="DV50">
        <v>21.62893333333333</v>
      </c>
      <c r="DW50">
        <v>499.9922222222222</v>
      </c>
      <c r="DX50">
        <v>90.88104814814815</v>
      </c>
      <c r="DY50">
        <v>0.06449247777777778</v>
      </c>
      <c r="DZ50">
        <v>28.96670740740741</v>
      </c>
      <c r="EA50">
        <v>30.05016296296296</v>
      </c>
      <c r="EB50">
        <v>999.9000000000001</v>
      </c>
      <c r="EC50">
        <v>0</v>
      </c>
      <c r="ED50">
        <v>0</v>
      </c>
      <c r="EE50">
        <v>9998.009259259259</v>
      </c>
      <c r="EF50">
        <v>0</v>
      </c>
      <c r="EG50">
        <v>8.394225925925925</v>
      </c>
      <c r="EH50">
        <v>-31.02928888888889</v>
      </c>
      <c r="EI50">
        <v>472.1542592592592</v>
      </c>
      <c r="EJ50">
        <v>503.1214074074074</v>
      </c>
      <c r="EK50">
        <v>1.472217407407407</v>
      </c>
      <c r="EL50">
        <v>492.8375925925926</v>
      </c>
      <c r="EM50">
        <v>20.44018148148148</v>
      </c>
      <c r="EN50">
        <v>1.991420740740741</v>
      </c>
      <c r="EO50">
        <v>1.857624074074074</v>
      </c>
      <c r="EP50">
        <v>17.37628148148148</v>
      </c>
      <c r="EQ50">
        <v>16.28030370370371</v>
      </c>
      <c r="ER50">
        <v>1999.974814814815</v>
      </c>
      <c r="ES50">
        <v>0.9800061111111112</v>
      </c>
      <c r="ET50">
        <v>0.01999368888888889</v>
      </c>
      <c r="EU50">
        <v>0</v>
      </c>
      <c r="EV50">
        <v>287.2039259259259</v>
      </c>
      <c r="EW50">
        <v>5.00078</v>
      </c>
      <c r="EX50">
        <v>5746.48</v>
      </c>
      <c r="EY50">
        <v>16379.47777777778</v>
      </c>
      <c r="EZ50">
        <v>39.99518518518518</v>
      </c>
      <c r="FA50">
        <v>40.77288888888889</v>
      </c>
      <c r="FB50">
        <v>40.07848148148148</v>
      </c>
      <c r="FC50">
        <v>40.57385185185186</v>
      </c>
      <c r="FD50">
        <v>41.0437037037037</v>
      </c>
      <c r="FE50">
        <v>1955.084814814815</v>
      </c>
      <c r="FF50">
        <v>39.89000000000001</v>
      </c>
      <c r="FG50">
        <v>0</v>
      </c>
      <c r="FH50">
        <v>1759161612.2</v>
      </c>
      <c r="FI50">
        <v>0</v>
      </c>
      <c r="FJ50">
        <v>287.24108</v>
      </c>
      <c r="FK50">
        <v>0.1840769253939701</v>
      </c>
      <c r="FL50">
        <v>-6.168461529102051</v>
      </c>
      <c r="FM50">
        <v>5746.45</v>
      </c>
      <c r="FN50">
        <v>15</v>
      </c>
      <c r="FO50">
        <v>0</v>
      </c>
      <c r="FP50" t="s">
        <v>439</v>
      </c>
      <c r="FQ50">
        <v>1746989605.5</v>
      </c>
      <c r="FR50">
        <v>1746989593.5</v>
      </c>
      <c r="FS50">
        <v>0</v>
      </c>
      <c r="FT50">
        <v>-0.274</v>
      </c>
      <c r="FU50">
        <v>-0.002</v>
      </c>
      <c r="FV50">
        <v>2.549</v>
      </c>
      <c r="FW50">
        <v>0.129</v>
      </c>
      <c r="FX50">
        <v>420</v>
      </c>
      <c r="FY50">
        <v>17</v>
      </c>
      <c r="FZ50">
        <v>0.02</v>
      </c>
      <c r="GA50">
        <v>0.04</v>
      </c>
      <c r="GB50">
        <v>-29.8216325</v>
      </c>
      <c r="GC50">
        <v>-20.14649268292681</v>
      </c>
      <c r="GD50">
        <v>2.060517186701861</v>
      </c>
      <c r="GE50">
        <v>0</v>
      </c>
      <c r="GF50">
        <v>287.2518235294118</v>
      </c>
      <c r="GG50">
        <v>-0.1417876225925536</v>
      </c>
      <c r="GH50">
        <v>0.2240452252911866</v>
      </c>
      <c r="GI50">
        <v>1</v>
      </c>
      <c r="GJ50">
        <v>1.4836035</v>
      </c>
      <c r="GK50">
        <v>-0.2133404127579762</v>
      </c>
      <c r="GL50">
        <v>0.02211944840519311</v>
      </c>
      <c r="GM50">
        <v>0</v>
      </c>
      <c r="GN50">
        <v>1</v>
      </c>
      <c r="GO50">
        <v>3</v>
      </c>
      <c r="GP50" t="s">
        <v>459</v>
      </c>
      <c r="GQ50">
        <v>3.10216</v>
      </c>
      <c r="GR50">
        <v>2.72235</v>
      </c>
      <c r="GS50">
        <v>0.0984241</v>
      </c>
      <c r="GT50">
        <v>0.102986</v>
      </c>
      <c r="GU50">
        <v>0.101238</v>
      </c>
      <c r="GV50">
        <v>0.0978358</v>
      </c>
      <c r="GW50">
        <v>23541.3</v>
      </c>
      <c r="GX50">
        <v>21282.9</v>
      </c>
      <c r="GY50">
        <v>26677.5</v>
      </c>
      <c r="GZ50">
        <v>23951.2</v>
      </c>
      <c r="HA50">
        <v>38365.1</v>
      </c>
      <c r="HB50">
        <v>31946</v>
      </c>
      <c r="HC50">
        <v>46580.3</v>
      </c>
      <c r="HD50">
        <v>37893.8</v>
      </c>
      <c r="HE50">
        <v>1.85802</v>
      </c>
      <c r="HF50">
        <v>1.8586</v>
      </c>
      <c r="HG50">
        <v>0.122413</v>
      </c>
      <c r="HH50">
        <v>0</v>
      </c>
      <c r="HI50">
        <v>28.0704</v>
      </c>
      <c r="HJ50">
        <v>999.9</v>
      </c>
      <c r="HK50">
        <v>49.9</v>
      </c>
      <c r="HL50">
        <v>31.2</v>
      </c>
      <c r="HM50">
        <v>25.0545</v>
      </c>
      <c r="HN50">
        <v>61.4838</v>
      </c>
      <c r="HO50">
        <v>21.9792</v>
      </c>
      <c r="HP50">
        <v>1</v>
      </c>
      <c r="HQ50">
        <v>0.191032</v>
      </c>
      <c r="HR50">
        <v>0.43722</v>
      </c>
      <c r="HS50">
        <v>20.2788</v>
      </c>
      <c r="HT50">
        <v>5.211</v>
      </c>
      <c r="HU50">
        <v>11.98</v>
      </c>
      <c r="HV50">
        <v>4.9635</v>
      </c>
      <c r="HW50">
        <v>3.27445</v>
      </c>
      <c r="HX50">
        <v>9999</v>
      </c>
      <c r="HY50">
        <v>9999</v>
      </c>
      <c r="HZ50">
        <v>9999</v>
      </c>
      <c r="IA50">
        <v>40.4</v>
      </c>
      <c r="IB50">
        <v>1.86401</v>
      </c>
      <c r="IC50">
        <v>1.86018</v>
      </c>
      <c r="ID50">
        <v>1.8584</v>
      </c>
      <c r="IE50">
        <v>1.85978</v>
      </c>
      <c r="IF50">
        <v>1.8599</v>
      </c>
      <c r="IG50">
        <v>1.85839</v>
      </c>
      <c r="IH50">
        <v>1.85745</v>
      </c>
      <c r="II50">
        <v>1.85242</v>
      </c>
      <c r="IJ50">
        <v>0</v>
      </c>
      <c r="IK50">
        <v>0</v>
      </c>
      <c r="IL50">
        <v>0</v>
      </c>
      <c r="IM50">
        <v>0</v>
      </c>
      <c r="IN50" t="s">
        <v>441</v>
      </c>
      <c r="IO50" t="s">
        <v>442</v>
      </c>
      <c r="IP50" t="s">
        <v>443</v>
      </c>
      <c r="IQ50" t="s">
        <v>443</v>
      </c>
      <c r="IR50" t="s">
        <v>443</v>
      </c>
      <c r="IS50" t="s">
        <v>443</v>
      </c>
      <c r="IT50">
        <v>0</v>
      </c>
      <c r="IU50">
        <v>100</v>
      </c>
      <c r="IV50">
        <v>100</v>
      </c>
      <c r="IW50">
        <v>-1.09</v>
      </c>
      <c r="IX50">
        <v>0.2828</v>
      </c>
      <c r="IY50">
        <v>-0.9039269621244732</v>
      </c>
      <c r="IZ50">
        <v>-0.001239420960351069</v>
      </c>
      <c r="JA50">
        <v>2.054680153414315E-06</v>
      </c>
      <c r="JB50">
        <v>-6.090169633737798E-10</v>
      </c>
      <c r="JC50">
        <v>0.01286883109493677</v>
      </c>
      <c r="JD50">
        <v>0.003674261220633967</v>
      </c>
      <c r="JE50">
        <v>0.0003746991724086452</v>
      </c>
      <c r="JF50">
        <v>1.563836292469968E-06</v>
      </c>
      <c r="JG50">
        <v>1</v>
      </c>
      <c r="JH50">
        <v>2003</v>
      </c>
      <c r="JI50">
        <v>1</v>
      </c>
      <c r="JJ50">
        <v>24</v>
      </c>
      <c r="JK50">
        <v>202866.9</v>
      </c>
      <c r="JL50">
        <v>202867.1</v>
      </c>
      <c r="JM50">
        <v>1.36597</v>
      </c>
      <c r="JN50">
        <v>2.63672</v>
      </c>
      <c r="JO50">
        <v>1.49658</v>
      </c>
      <c r="JP50">
        <v>2.34375</v>
      </c>
      <c r="JQ50">
        <v>1.54907</v>
      </c>
      <c r="JR50">
        <v>2.37793</v>
      </c>
      <c r="JS50">
        <v>36.34</v>
      </c>
      <c r="JT50">
        <v>24.1751</v>
      </c>
      <c r="JU50">
        <v>18</v>
      </c>
      <c r="JV50">
        <v>482.044</v>
      </c>
      <c r="JW50">
        <v>497.156</v>
      </c>
      <c r="JX50">
        <v>27.5563</v>
      </c>
      <c r="JY50">
        <v>29.6902</v>
      </c>
      <c r="JZ50">
        <v>30.0001</v>
      </c>
      <c r="KA50">
        <v>29.9487</v>
      </c>
      <c r="KB50">
        <v>29.9509</v>
      </c>
      <c r="KC50">
        <v>27.5113</v>
      </c>
      <c r="KD50">
        <v>21.0972</v>
      </c>
      <c r="KE50">
        <v>99.2581</v>
      </c>
      <c r="KF50">
        <v>27.4996</v>
      </c>
      <c r="KG50">
        <v>540.58</v>
      </c>
      <c r="KH50">
        <v>20.5424</v>
      </c>
      <c r="KI50">
        <v>101.848</v>
      </c>
      <c r="KJ50">
        <v>91.3853</v>
      </c>
    </row>
    <row r="51" spans="1:296">
      <c r="A51">
        <v>33</v>
      </c>
      <c r="B51">
        <v>1759161625.1</v>
      </c>
      <c r="C51">
        <v>252</v>
      </c>
      <c r="D51" t="s">
        <v>509</v>
      </c>
      <c r="E51" t="s">
        <v>510</v>
      </c>
      <c r="F51">
        <v>5</v>
      </c>
      <c r="G51" t="s">
        <v>436</v>
      </c>
      <c r="H51">
        <v>1759161617.314285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535.3154456290088</v>
      </c>
      <c r="AJ51">
        <v>512.0254545454544</v>
      </c>
      <c r="AK51">
        <v>3.39395854997231</v>
      </c>
      <c r="AL51">
        <v>65.02790065039247</v>
      </c>
      <c r="AM51">
        <f>(AO51 - AN51 + DX51*1E3/(8.314*(DZ51+273.15)) * AQ51/DW51 * AP51) * DW51/(100*DK51) * 1000/(1000 - AO51)</f>
        <v>0</v>
      </c>
      <c r="AN51">
        <v>20.44701490735699</v>
      </c>
      <c r="AO51">
        <v>21.85711212121211</v>
      </c>
      <c r="AP51">
        <v>-0.005715415588081359</v>
      </c>
      <c r="AQ51">
        <v>105.0017702959576</v>
      </c>
      <c r="AR51">
        <v>0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437</v>
      </c>
      <c r="AX51" t="s">
        <v>437</v>
      </c>
      <c r="AY51">
        <v>0</v>
      </c>
      <c r="AZ51">
        <v>0</v>
      </c>
      <c r="BA51">
        <f>1-AY51/AZ51</f>
        <v>0</v>
      </c>
      <c r="BB51">
        <v>0</v>
      </c>
      <c r="BC51" t="s">
        <v>437</v>
      </c>
      <c r="BD51" t="s">
        <v>437</v>
      </c>
      <c r="BE51">
        <v>0</v>
      </c>
      <c r="BF51">
        <v>0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437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2.44</v>
      </c>
      <c r="DL51">
        <v>0.5</v>
      </c>
      <c r="DM51" t="s">
        <v>438</v>
      </c>
      <c r="DN51">
        <v>2</v>
      </c>
      <c r="DO51" t="b">
        <v>1</v>
      </c>
      <c r="DP51">
        <v>1759161617.314285</v>
      </c>
      <c r="DQ51">
        <v>476.9063571428572</v>
      </c>
      <c r="DR51">
        <v>508.6459642857143</v>
      </c>
      <c r="DS51">
        <v>21.89495</v>
      </c>
      <c r="DT51">
        <v>20.44331785714286</v>
      </c>
      <c r="DU51">
        <v>477.9995357142857</v>
      </c>
      <c r="DV51">
        <v>21.61186785714286</v>
      </c>
      <c r="DW51">
        <v>499.9779642857143</v>
      </c>
      <c r="DX51">
        <v>90.88108214285714</v>
      </c>
      <c r="DY51">
        <v>0.06441028214285714</v>
      </c>
      <c r="DZ51">
        <v>28.96200714285714</v>
      </c>
      <c r="EA51">
        <v>30.06114642857143</v>
      </c>
      <c r="EB51">
        <v>999.9000000000002</v>
      </c>
      <c r="EC51">
        <v>0</v>
      </c>
      <c r="ED51">
        <v>0</v>
      </c>
      <c r="EE51">
        <v>10002.30178571429</v>
      </c>
      <c r="EF51">
        <v>0</v>
      </c>
      <c r="EG51">
        <v>8.389328571428569</v>
      </c>
      <c r="EH51">
        <v>-31.73966428571429</v>
      </c>
      <c r="EI51">
        <v>487.5816428571429</v>
      </c>
      <c r="EJ51">
        <v>519.2613571428572</v>
      </c>
      <c r="EK51">
        <v>1.451637142857143</v>
      </c>
      <c r="EL51">
        <v>508.6459642857143</v>
      </c>
      <c r="EM51">
        <v>20.44331785714286</v>
      </c>
      <c r="EN51">
        <v>1.989836785714285</v>
      </c>
      <c r="EO51">
        <v>1.857909642857143</v>
      </c>
      <c r="EP51">
        <v>17.36367857142857</v>
      </c>
      <c r="EQ51">
        <v>16.28270714285715</v>
      </c>
      <c r="ER51">
        <v>2000.011428571428</v>
      </c>
      <c r="ES51">
        <v>0.9800064642857144</v>
      </c>
      <c r="ET51">
        <v>0.01999333571428572</v>
      </c>
      <c r="EU51">
        <v>0</v>
      </c>
      <c r="EV51">
        <v>287.1926785714285</v>
      </c>
      <c r="EW51">
        <v>5.00078</v>
      </c>
      <c r="EX51">
        <v>5746.229642857143</v>
      </c>
      <c r="EY51">
        <v>16379.775</v>
      </c>
      <c r="EZ51">
        <v>40.002</v>
      </c>
      <c r="FA51">
        <v>40.77207142857142</v>
      </c>
      <c r="FB51">
        <v>40.06</v>
      </c>
      <c r="FC51">
        <v>40.57128571428571</v>
      </c>
      <c r="FD51">
        <v>41.02203571428571</v>
      </c>
      <c r="FE51">
        <v>1955.121428571428</v>
      </c>
      <c r="FF51">
        <v>39.89000000000001</v>
      </c>
      <c r="FG51">
        <v>0</v>
      </c>
      <c r="FH51">
        <v>1759161617</v>
      </c>
      <c r="FI51">
        <v>0</v>
      </c>
      <c r="FJ51">
        <v>287.24088</v>
      </c>
      <c r="FK51">
        <v>0.6373076921203148</v>
      </c>
      <c r="FL51">
        <v>-4.330000011777562</v>
      </c>
      <c r="FM51">
        <v>5746.102799999999</v>
      </c>
      <c r="FN51">
        <v>15</v>
      </c>
      <c r="FO51">
        <v>0</v>
      </c>
      <c r="FP51" t="s">
        <v>439</v>
      </c>
      <c r="FQ51">
        <v>1746989605.5</v>
      </c>
      <c r="FR51">
        <v>1746989593.5</v>
      </c>
      <c r="FS51">
        <v>0</v>
      </c>
      <c r="FT51">
        <v>-0.274</v>
      </c>
      <c r="FU51">
        <v>-0.002</v>
      </c>
      <c r="FV51">
        <v>2.549</v>
      </c>
      <c r="FW51">
        <v>0.129</v>
      </c>
      <c r="FX51">
        <v>420</v>
      </c>
      <c r="FY51">
        <v>17</v>
      </c>
      <c r="FZ51">
        <v>0.02</v>
      </c>
      <c r="GA51">
        <v>0.04</v>
      </c>
      <c r="GB51">
        <v>-31.2195756097561</v>
      </c>
      <c r="GC51">
        <v>-9.758686411149807</v>
      </c>
      <c r="GD51">
        <v>1.016123613514469</v>
      </c>
      <c r="GE51">
        <v>0</v>
      </c>
      <c r="GF51">
        <v>287.2338823529412</v>
      </c>
      <c r="GG51">
        <v>-0.1295339968278979</v>
      </c>
      <c r="GH51">
        <v>0.2214851959872777</v>
      </c>
      <c r="GI51">
        <v>1</v>
      </c>
      <c r="GJ51">
        <v>1.46131756097561</v>
      </c>
      <c r="GK51">
        <v>-0.250606829268288</v>
      </c>
      <c r="GL51">
        <v>0.02551449762729242</v>
      </c>
      <c r="GM51">
        <v>0</v>
      </c>
      <c r="GN51">
        <v>1</v>
      </c>
      <c r="GO51">
        <v>3</v>
      </c>
      <c r="GP51" t="s">
        <v>459</v>
      </c>
      <c r="GQ51">
        <v>3.10221</v>
      </c>
      <c r="GR51">
        <v>2.72248</v>
      </c>
      <c r="GS51">
        <v>0.100869</v>
      </c>
      <c r="GT51">
        <v>0.10541</v>
      </c>
      <c r="GU51">
        <v>0.101149</v>
      </c>
      <c r="GV51">
        <v>0.0978781</v>
      </c>
      <c r="GW51">
        <v>23477.6</v>
      </c>
      <c r="GX51">
        <v>21225.5</v>
      </c>
      <c r="GY51">
        <v>26677.7</v>
      </c>
      <c r="GZ51">
        <v>23951.3</v>
      </c>
      <c r="HA51">
        <v>38369.6</v>
      </c>
      <c r="HB51">
        <v>31944.5</v>
      </c>
      <c r="HC51">
        <v>46580.8</v>
      </c>
      <c r="HD51">
        <v>37893.6</v>
      </c>
      <c r="HE51">
        <v>1.85815</v>
      </c>
      <c r="HF51">
        <v>1.85875</v>
      </c>
      <c r="HG51">
        <v>0.123393</v>
      </c>
      <c r="HH51">
        <v>0</v>
      </c>
      <c r="HI51">
        <v>28.0694</v>
      </c>
      <c r="HJ51">
        <v>999.9</v>
      </c>
      <c r="HK51">
        <v>49.9</v>
      </c>
      <c r="HL51">
        <v>31.2</v>
      </c>
      <c r="HM51">
        <v>25.0543</v>
      </c>
      <c r="HN51">
        <v>61.7038</v>
      </c>
      <c r="HO51">
        <v>21.8109</v>
      </c>
      <c r="HP51">
        <v>1</v>
      </c>
      <c r="HQ51">
        <v>0.190892</v>
      </c>
      <c r="HR51">
        <v>0.507636</v>
      </c>
      <c r="HS51">
        <v>20.2785</v>
      </c>
      <c r="HT51">
        <v>5.21145</v>
      </c>
      <c r="HU51">
        <v>11.98</v>
      </c>
      <c r="HV51">
        <v>4.9636</v>
      </c>
      <c r="HW51">
        <v>3.27438</v>
      </c>
      <c r="HX51">
        <v>9999</v>
      </c>
      <c r="HY51">
        <v>9999</v>
      </c>
      <c r="HZ51">
        <v>9999</v>
      </c>
      <c r="IA51">
        <v>40.5</v>
      </c>
      <c r="IB51">
        <v>1.864</v>
      </c>
      <c r="IC51">
        <v>1.86016</v>
      </c>
      <c r="ID51">
        <v>1.85839</v>
      </c>
      <c r="IE51">
        <v>1.85977</v>
      </c>
      <c r="IF51">
        <v>1.8599</v>
      </c>
      <c r="IG51">
        <v>1.85838</v>
      </c>
      <c r="IH51">
        <v>1.85745</v>
      </c>
      <c r="II51">
        <v>1.85242</v>
      </c>
      <c r="IJ51">
        <v>0</v>
      </c>
      <c r="IK51">
        <v>0</v>
      </c>
      <c r="IL51">
        <v>0</v>
      </c>
      <c r="IM51">
        <v>0</v>
      </c>
      <c r="IN51" t="s">
        <v>441</v>
      </c>
      <c r="IO51" t="s">
        <v>442</v>
      </c>
      <c r="IP51" t="s">
        <v>443</v>
      </c>
      <c r="IQ51" t="s">
        <v>443</v>
      </c>
      <c r="IR51" t="s">
        <v>443</v>
      </c>
      <c r="IS51" t="s">
        <v>443</v>
      </c>
      <c r="IT51">
        <v>0</v>
      </c>
      <c r="IU51">
        <v>100</v>
      </c>
      <c r="IV51">
        <v>100</v>
      </c>
      <c r="IW51">
        <v>-1.085</v>
      </c>
      <c r="IX51">
        <v>0.2821</v>
      </c>
      <c r="IY51">
        <v>-0.9039269621244732</v>
      </c>
      <c r="IZ51">
        <v>-0.001239420960351069</v>
      </c>
      <c r="JA51">
        <v>2.054680153414315E-06</v>
      </c>
      <c r="JB51">
        <v>-6.090169633737798E-10</v>
      </c>
      <c r="JC51">
        <v>0.01286883109493677</v>
      </c>
      <c r="JD51">
        <v>0.003674261220633967</v>
      </c>
      <c r="JE51">
        <v>0.0003746991724086452</v>
      </c>
      <c r="JF51">
        <v>1.563836292469968E-06</v>
      </c>
      <c r="JG51">
        <v>1</v>
      </c>
      <c r="JH51">
        <v>2003</v>
      </c>
      <c r="JI51">
        <v>1</v>
      </c>
      <c r="JJ51">
        <v>24</v>
      </c>
      <c r="JK51">
        <v>202867</v>
      </c>
      <c r="JL51">
        <v>202867.2</v>
      </c>
      <c r="JM51">
        <v>1.40015</v>
      </c>
      <c r="JN51">
        <v>2.62939</v>
      </c>
      <c r="JO51">
        <v>1.49658</v>
      </c>
      <c r="JP51">
        <v>2.34375</v>
      </c>
      <c r="JQ51">
        <v>1.54907</v>
      </c>
      <c r="JR51">
        <v>2.4646</v>
      </c>
      <c r="JS51">
        <v>36.34</v>
      </c>
      <c r="JT51">
        <v>24.1751</v>
      </c>
      <c r="JU51">
        <v>18</v>
      </c>
      <c r="JV51">
        <v>482.099</v>
      </c>
      <c r="JW51">
        <v>497.232</v>
      </c>
      <c r="JX51">
        <v>27.4975</v>
      </c>
      <c r="JY51">
        <v>29.6871</v>
      </c>
      <c r="JZ51">
        <v>30</v>
      </c>
      <c r="KA51">
        <v>29.9463</v>
      </c>
      <c r="KB51">
        <v>29.9479</v>
      </c>
      <c r="KC51">
        <v>28.2634</v>
      </c>
      <c r="KD51">
        <v>20.7933</v>
      </c>
      <c r="KE51">
        <v>99.2581</v>
      </c>
      <c r="KF51">
        <v>27.4276</v>
      </c>
      <c r="KG51">
        <v>560.905</v>
      </c>
      <c r="KH51">
        <v>20.5927</v>
      </c>
      <c r="KI51">
        <v>101.849</v>
      </c>
      <c r="KJ51">
        <v>91.3852</v>
      </c>
    </row>
    <row r="52" spans="1:296">
      <c r="A52">
        <v>34</v>
      </c>
      <c r="B52">
        <v>1759161630.1</v>
      </c>
      <c r="C52">
        <v>257</v>
      </c>
      <c r="D52" t="s">
        <v>511</v>
      </c>
      <c r="E52" t="s">
        <v>512</v>
      </c>
      <c r="F52">
        <v>5</v>
      </c>
      <c r="G52" t="s">
        <v>436</v>
      </c>
      <c r="H52">
        <v>1759161622.6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552.5855542314193</v>
      </c>
      <c r="AJ52">
        <v>529.0190787878787</v>
      </c>
      <c r="AK52">
        <v>3.389147698075609</v>
      </c>
      <c r="AL52">
        <v>65.02790065039247</v>
      </c>
      <c r="AM52">
        <f>(AO52 - AN52 + DX52*1E3/(8.314*(DZ52+273.15)) * AQ52/DW52 * AP52) * DW52/(100*DK52) * 1000/(1000 - AO52)</f>
        <v>0</v>
      </c>
      <c r="AN52">
        <v>20.49350948974567</v>
      </c>
      <c r="AO52">
        <v>21.83451393939393</v>
      </c>
      <c r="AP52">
        <v>-0.001662657166261717</v>
      </c>
      <c r="AQ52">
        <v>105.0017702959576</v>
      </c>
      <c r="AR52">
        <v>0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437</v>
      </c>
      <c r="AX52" t="s">
        <v>437</v>
      </c>
      <c r="AY52">
        <v>0</v>
      </c>
      <c r="AZ52">
        <v>0</v>
      </c>
      <c r="BA52">
        <f>1-AY52/AZ52</f>
        <v>0</v>
      </c>
      <c r="BB52">
        <v>0</v>
      </c>
      <c r="BC52" t="s">
        <v>437</v>
      </c>
      <c r="BD52" t="s">
        <v>437</v>
      </c>
      <c r="BE52">
        <v>0</v>
      </c>
      <c r="BF52">
        <v>0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437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2.44</v>
      </c>
      <c r="DL52">
        <v>0.5</v>
      </c>
      <c r="DM52" t="s">
        <v>438</v>
      </c>
      <c r="DN52">
        <v>2</v>
      </c>
      <c r="DO52" t="b">
        <v>1</v>
      </c>
      <c r="DP52">
        <v>1759161622.6</v>
      </c>
      <c r="DQ52">
        <v>494.2520370370371</v>
      </c>
      <c r="DR52">
        <v>526.4439629629628</v>
      </c>
      <c r="DS52">
        <v>21.86882962962963</v>
      </c>
      <c r="DT52">
        <v>20.45775185185185</v>
      </c>
      <c r="DU52">
        <v>495.3394444444445</v>
      </c>
      <c r="DV52">
        <v>21.58631481481482</v>
      </c>
      <c r="DW52">
        <v>499.9715555555555</v>
      </c>
      <c r="DX52">
        <v>90.88117407407408</v>
      </c>
      <c r="DY52">
        <v>0.06433764814814816</v>
      </c>
      <c r="DZ52">
        <v>28.95558518518519</v>
      </c>
      <c r="EA52">
        <v>30.07024074074074</v>
      </c>
      <c r="EB52">
        <v>999.9000000000001</v>
      </c>
      <c r="EC52">
        <v>0</v>
      </c>
      <c r="ED52">
        <v>0</v>
      </c>
      <c r="EE52">
        <v>10002.90185185185</v>
      </c>
      <c r="EF52">
        <v>0</v>
      </c>
      <c r="EG52">
        <v>8.378652592592589</v>
      </c>
      <c r="EH52">
        <v>-32.19209259259259</v>
      </c>
      <c r="EI52">
        <v>505.3020000000001</v>
      </c>
      <c r="EJ52">
        <v>537.439037037037</v>
      </c>
      <c r="EK52">
        <v>1.41108</v>
      </c>
      <c r="EL52">
        <v>526.4439629629628</v>
      </c>
      <c r="EM52">
        <v>20.45775185185185</v>
      </c>
      <c r="EN52">
        <v>1.987465555555555</v>
      </c>
      <c r="EO52">
        <v>1.859223703703704</v>
      </c>
      <c r="EP52">
        <v>17.34480740740741</v>
      </c>
      <c r="EQ52">
        <v>16.29378888888889</v>
      </c>
      <c r="ER52">
        <v>1999.998888888889</v>
      </c>
      <c r="ES52">
        <v>0.9800063333333334</v>
      </c>
      <c r="ET52">
        <v>0.01999346666666667</v>
      </c>
      <c r="EU52">
        <v>0</v>
      </c>
      <c r="EV52">
        <v>287.1892222222223</v>
      </c>
      <c r="EW52">
        <v>5.00078</v>
      </c>
      <c r="EX52">
        <v>5745.755555555555</v>
      </c>
      <c r="EY52">
        <v>16379.65555555556</v>
      </c>
      <c r="EZ52">
        <v>40.00907407407407</v>
      </c>
      <c r="FA52">
        <v>40.76829629629629</v>
      </c>
      <c r="FB52">
        <v>40.06685185185184</v>
      </c>
      <c r="FC52">
        <v>40.58777777777777</v>
      </c>
      <c r="FD52">
        <v>40.97188888888888</v>
      </c>
      <c r="FE52">
        <v>1955.108888888889</v>
      </c>
      <c r="FF52">
        <v>39.89000000000001</v>
      </c>
      <c r="FG52">
        <v>0</v>
      </c>
      <c r="FH52">
        <v>1759161621.8</v>
      </c>
      <c r="FI52">
        <v>0</v>
      </c>
      <c r="FJ52">
        <v>287.22824</v>
      </c>
      <c r="FK52">
        <v>-0.4469230749395738</v>
      </c>
      <c r="FL52">
        <v>-3.573076938096562</v>
      </c>
      <c r="FM52">
        <v>5745.7144</v>
      </c>
      <c r="FN52">
        <v>15</v>
      </c>
      <c r="FO52">
        <v>0</v>
      </c>
      <c r="FP52" t="s">
        <v>439</v>
      </c>
      <c r="FQ52">
        <v>1746989605.5</v>
      </c>
      <c r="FR52">
        <v>1746989593.5</v>
      </c>
      <c r="FS52">
        <v>0</v>
      </c>
      <c r="FT52">
        <v>-0.274</v>
      </c>
      <c r="FU52">
        <v>-0.002</v>
      </c>
      <c r="FV52">
        <v>2.549</v>
      </c>
      <c r="FW52">
        <v>0.129</v>
      </c>
      <c r="FX52">
        <v>420</v>
      </c>
      <c r="FY52">
        <v>17</v>
      </c>
      <c r="FZ52">
        <v>0.02</v>
      </c>
      <c r="GA52">
        <v>0.04</v>
      </c>
      <c r="GB52">
        <v>-31.89630487804878</v>
      </c>
      <c r="GC52">
        <v>-5.328794425087172</v>
      </c>
      <c r="GD52">
        <v>0.5477666015122705</v>
      </c>
      <c r="GE52">
        <v>0</v>
      </c>
      <c r="GF52">
        <v>287.2224117647059</v>
      </c>
      <c r="GG52">
        <v>-0.04149732590035921</v>
      </c>
      <c r="GH52">
        <v>0.2305109564382192</v>
      </c>
      <c r="GI52">
        <v>1</v>
      </c>
      <c r="GJ52">
        <v>1.430586097560976</v>
      </c>
      <c r="GK52">
        <v>-0.4428892682926828</v>
      </c>
      <c r="GL52">
        <v>0.04534377462194884</v>
      </c>
      <c r="GM52">
        <v>0</v>
      </c>
      <c r="GN52">
        <v>1</v>
      </c>
      <c r="GO52">
        <v>3</v>
      </c>
      <c r="GP52" t="s">
        <v>459</v>
      </c>
      <c r="GQ52">
        <v>3.10234</v>
      </c>
      <c r="GR52">
        <v>2.72275</v>
      </c>
      <c r="GS52">
        <v>0.103274</v>
      </c>
      <c r="GT52">
        <v>0.107795</v>
      </c>
      <c r="GU52">
        <v>0.10108</v>
      </c>
      <c r="GV52">
        <v>0.09804980000000001</v>
      </c>
      <c r="GW52">
        <v>23415</v>
      </c>
      <c r="GX52">
        <v>21169</v>
      </c>
      <c r="GY52">
        <v>26677.9</v>
      </c>
      <c r="GZ52">
        <v>23951.4</v>
      </c>
      <c r="HA52">
        <v>38373.1</v>
      </c>
      <c r="HB52">
        <v>31939.1</v>
      </c>
      <c r="HC52">
        <v>46581.1</v>
      </c>
      <c r="HD52">
        <v>37894.1</v>
      </c>
      <c r="HE52">
        <v>1.8583</v>
      </c>
      <c r="HF52">
        <v>1.8586</v>
      </c>
      <c r="HG52">
        <v>0.123139</v>
      </c>
      <c r="HH52">
        <v>0</v>
      </c>
      <c r="HI52">
        <v>28.068</v>
      </c>
      <c r="HJ52">
        <v>999.9</v>
      </c>
      <c r="HK52">
        <v>49.9</v>
      </c>
      <c r="HL52">
        <v>31.2</v>
      </c>
      <c r="HM52">
        <v>25.0537</v>
      </c>
      <c r="HN52">
        <v>61.4138</v>
      </c>
      <c r="HO52">
        <v>21.9591</v>
      </c>
      <c r="HP52">
        <v>1</v>
      </c>
      <c r="HQ52">
        <v>0.190816</v>
      </c>
      <c r="HR52">
        <v>0.604725</v>
      </c>
      <c r="HS52">
        <v>20.2779</v>
      </c>
      <c r="HT52">
        <v>5.211</v>
      </c>
      <c r="HU52">
        <v>11.98</v>
      </c>
      <c r="HV52">
        <v>4.96365</v>
      </c>
      <c r="HW52">
        <v>3.2745</v>
      </c>
      <c r="HX52">
        <v>9999</v>
      </c>
      <c r="HY52">
        <v>9999</v>
      </c>
      <c r="HZ52">
        <v>9999</v>
      </c>
      <c r="IA52">
        <v>40.5</v>
      </c>
      <c r="IB52">
        <v>1.86401</v>
      </c>
      <c r="IC52">
        <v>1.86016</v>
      </c>
      <c r="ID52">
        <v>1.85841</v>
      </c>
      <c r="IE52">
        <v>1.85975</v>
      </c>
      <c r="IF52">
        <v>1.85989</v>
      </c>
      <c r="IG52">
        <v>1.85838</v>
      </c>
      <c r="IH52">
        <v>1.85745</v>
      </c>
      <c r="II52">
        <v>1.85242</v>
      </c>
      <c r="IJ52">
        <v>0</v>
      </c>
      <c r="IK52">
        <v>0</v>
      </c>
      <c r="IL52">
        <v>0</v>
      </c>
      <c r="IM52">
        <v>0</v>
      </c>
      <c r="IN52" t="s">
        <v>441</v>
      </c>
      <c r="IO52" t="s">
        <v>442</v>
      </c>
      <c r="IP52" t="s">
        <v>443</v>
      </c>
      <c r="IQ52" t="s">
        <v>443</v>
      </c>
      <c r="IR52" t="s">
        <v>443</v>
      </c>
      <c r="IS52" t="s">
        <v>443</v>
      </c>
      <c r="IT52">
        <v>0</v>
      </c>
      <c r="IU52">
        <v>100</v>
      </c>
      <c r="IV52">
        <v>100</v>
      </c>
      <c r="IW52">
        <v>-1.078</v>
      </c>
      <c r="IX52">
        <v>0.2817</v>
      </c>
      <c r="IY52">
        <v>-0.9039269621244732</v>
      </c>
      <c r="IZ52">
        <v>-0.001239420960351069</v>
      </c>
      <c r="JA52">
        <v>2.054680153414315E-06</v>
      </c>
      <c r="JB52">
        <v>-6.090169633737798E-10</v>
      </c>
      <c r="JC52">
        <v>0.01286883109493677</v>
      </c>
      <c r="JD52">
        <v>0.003674261220633967</v>
      </c>
      <c r="JE52">
        <v>0.0003746991724086452</v>
      </c>
      <c r="JF52">
        <v>1.563836292469968E-06</v>
      </c>
      <c r="JG52">
        <v>1</v>
      </c>
      <c r="JH52">
        <v>2003</v>
      </c>
      <c r="JI52">
        <v>1</v>
      </c>
      <c r="JJ52">
        <v>24</v>
      </c>
      <c r="JK52">
        <v>202867.1</v>
      </c>
      <c r="JL52">
        <v>202867.3</v>
      </c>
      <c r="JM52">
        <v>1.43799</v>
      </c>
      <c r="JN52">
        <v>2.63062</v>
      </c>
      <c r="JO52">
        <v>1.49658</v>
      </c>
      <c r="JP52">
        <v>2.34375</v>
      </c>
      <c r="JQ52">
        <v>1.54907</v>
      </c>
      <c r="JR52">
        <v>2.31812</v>
      </c>
      <c r="JS52">
        <v>36.34</v>
      </c>
      <c r="JT52">
        <v>24.1663</v>
      </c>
      <c r="JU52">
        <v>18</v>
      </c>
      <c r="JV52">
        <v>482.167</v>
      </c>
      <c r="JW52">
        <v>497.109</v>
      </c>
      <c r="JX52">
        <v>27.4248</v>
      </c>
      <c r="JY52">
        <v>29.6844</v>
      </c>
      <c r="JZ52">
        <v>29.9999</v>
      </c>
      <c r="KA52">
        <v>29.9436</v>
      </c>
      <c r="KB52">
        <v>29.9453</v>
      </c>
      <c r="KC52">
        <v>28.9418</v>
      </c>
      <c r="KD52">
        <v>20.4868</v>
      </c>
      <c r="KE52">
        <v>99.2581</v>
      </c>
      <c r="KF52">
        <v>27.3488</v>
      </c>
      <c r="KG52">
        <v>574.294</v>
      </c>
      <c r="KH52">
        <v>20.6453</v>
      </c>
      <c r="KI52">
        <v>101.849</v>
      </c>
      <c r="KJ52">
        <v>91.3861</v>
      </c>
    </row>
    <row r="53" spans="1:296">
      <c r="A53">
        <v>35</v>
      </c>
      <c r="B53">
        <v>1759161634.6</v>
      </c>
      <c r="C53">
        <v>261.5</v>
      </c>
      <c r="D53" t="s">
        <v>513</v>
      </c>
      <c r="E53" t="s">
        <v>514</v>
      </c>
      <c r="F53">
        <v>5</v>
      </c>
      <c r="G53" t="s">
        <v>436</v>
      </c>
      <c r="H53">
        <v>1759161627.044444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568.2892900708931</v>
      </c>
      <c r="AJ53">
        <v>544.5008787878784</v>
      </c>
      <c r="AK53">
        <v>3.441670003756844</v>
      </c>
      <c r="AL53">
        <v>65.02790065039247</v>
      </c>
      <c r="AM53">
        <f>(AO53 - AN53 + DX53*1E3/(8.314*(DZ53+273.15)) * AQ53/DW53 * AP53) * DW53/(100*DK53) * 1000/(1000 - AO53)</f>
        <v>0</v>
      </c>
      <c r="AN53">
        <v>20.55582711385357</v>
      </c>
      <c r="AO53">
        <v>21.82804606060605</v>
      </c>
      <c r="AP53">
        <v>-2.562639129889351E-05</v>
      </c>
      <c r="AQ53">
        <v>105.0017702959576</v>
      </c>
      <c r="AR53">
        <v>0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437</v>
      </c>
      <c r="AX53" t="s">
        <v>437</v>
      </c>
      <c r="AY53">
        <v>0</v>
      </c>
      <c r="AZ53">
        <v>0</v>
      </c>
      <c r="BA53">
        <f>1-AY53/AZ53</f>
        <v>0</v>
      </c>
      <c r="BB53">
        <v>0</v>
      </c>
      <c r="BC53" t="s">
        <v>437</v>
      </c>
      <c r="BD53" t="s">
        <v>437</v>
      </c>
      <c r="BE53">
        <v>0</v>
      </c>
      <c r="BF53">
        <v>0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437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2.44</v>
      </c>
      <c r="DL53">
        <v>0.5</v>
      </c>
      <c r="DM53" t="s">
        <v>438</v>
      </c>
      <c r="DN53">
        <v>2</v>
      </c>
      <c r="DO53" t="b">
        <v>1</v>
      </c>
      <c r="DP53">
        <v>1759161627.044444</v>
      </c>
      <c r="DQ53">
        <v>509.004888888889</v>
      </c>
      <c r="DR53">
        <v>541.4804814814814</v>
      </c>
      <c r="DS53">
        <v>21.84833703703703</v>
      </c>
      <c r="DT53">
        <v>20.48822592592592</v>
      </c>
      <c r="DU53">
        <v>510.086962962963</v>
      </c>
      <c r="DV53">
        <v>21.56626666666666</v>
      </c>
      <c r="DW53">
        <v>499.9785555555555</v>
      </c>
      <c r="DX53">
        <v>90.88169259259259</v>
      </c>
      <c r="DY53">
        <v>0.06451076296296297</v>
      </c>
      <c r="DZ53">
        <v>28.94828888888889</v>
      </c>
      <c r="EA53">
        <v>30.07548518518518</v>
      </c>
      <c r="EB53">
        <v>999.9000000000001</v>
      </c>
      <c r="EC53">
        <v>0</v>
      </c>
      <c r="ED53">
        <v>0</v>
      </c>
      <c r="EE53">
        <v>9998.455555555554</v>
      </c>
      <c r="EF53">
        <v>0</v>
      </c>
      <c r="EG53">
        <v>8.378539999999997</v>
      </c>
      <c r="EH53">
        <v>-32.47566666666666</v>
      </c>
      <c r="EI53">
        <v>520.3738888888888</v>
      </c>
      <c r="EJ53">
        <v>552.8071111111111</v>
      </c>
      <c r="EK53">
        <v>1.360117407407407</v>
      </c>
      <c r="EL53">
        <v>541.4804814814814</v>
      </c>
      <c r="EM53">
        <v>20.48822592592592</v>
      </c>
      <c r="EN53">
        <v>1.985615185185185</v>
      </c>
      <c r="EO53">
        <v>1.862003703703704</v>
      </c>
      <c r="EP53">
        <v>17.33007407407408</v>
      </c>
      <c r="EQ53">
        <v>16.31721481481481</v>
      </c>
      <c r="ER53">
        <v>1999.980740740741</v>
      </c>
      <c r="ES53">
        <v>0.9800061111111111</v>
      </c>
      <c r="ET53">
        <v>0.01999369259259259</v>
      </c>
      <c r="EU53">
        <v>0</v>
      </c>
      <c r="EV53">
        <v>287.2474444444445</v>
      </c>
      <c r="EW53">
        <v>5.00078</v>
      </c>
      <c r="EX53">
        <v>5745.542962962963</v>
      </c>
      <c r="EY53">
        <v>16379.50370370371</v>
      </c>
      <c r="EZ53">
        <v>39.98122222222222</v>
      </c>
      <c r="FA53">
        <v>40.77296296296296</v>
      </c>
      <c r="FB53">
        <v>40.04833333333332</v>
      </c>
      <c r="FC53">
        <v>40.56918518518518</v>
      </c>
      <c r="FD53">
        <v>40.97655555555554</v>
      </c>
      <c r="FE53">
        <v>1955.090740740741</v>
      </c>
      <c r="FF53">
        <v>39.89000000000001</v>
      </c>
      <c r="FG53">
        <v>0</v>
      </c>
      <c r="FH53">
        <v>1759161626.6</v>
      </c>
      <c r="FI53">
        <v>0</v>
      </c>
      <c r="FJ53">
        <v>287.24836</v>
      </c>
      <c r="FK53">
        <v>0.393307695263756</v>
      </c>
      <c r="FL53">
        <v>-1.797692334752901</v>
      </c>
      <c r="FM53">
        <v>5745.5716</v>
      </c>
      <c r="FN53">
        <v>15</v>
      </c>
      <c r="FO53">
        <v>0</v>
      </c>
      <c r="FP53" t="s">
        <v>439</v>
      </c>
      <c r="FQ53">
        <v>1746989605.5</v>
      </c>
      <c r="FR53">
        <v>1746989593.5</v>
      </c>
      <c r="FS53">
        <v>0</v>
      </c>
      <c r="FT53">
        <v>-0.274</v>
      </c>
      <c r="FU53">
        <v>-0.002</v>
      </c>
      <c r="FV53">
        <v>2.549</v>
      </c>
      <c r="FW53">
        <v>0.129</v>
      </c>
      <c r="FX53">
        <v>420</v>
      </c>
      <c r="FY53">
        <v>17</v>
      </c>
      <c r="FZ53">
        <v>0.02</v>
      </c>
      <c r="GA53">
        <v>0.04</v>
      </c>
      <c r="GB53">
        <v>-32.3002725</v>
      </c>
      <c r="GC53">
        <v>-3.827965103189547</v>
      </c>
      <c r="GD53">
        <v>0.3718514091592906</v>
      </c>
      <c r="GE53">
        <v>0</v>
      </c>
      <c r="GF53">
        <v>287.2679411764706</v>
      </c>
      <c r="GG53">
        <v>-0.06780748276434986</v>
      </c>
      <c r="GH53">
        <v>0.2371931381281644</v>
      </c>
      <c r="GI53">
        <v>1</v>
      </c>
      <c r="GJ53">
        <v>1.386377</v>
      </c>
      <c r="GK53">
        <v>-0.6655001876172637</v>
      </c>
      <c r="GL53">
        <v>0.06578047169183267</v>
      </c>
      <c r="GM53">
        <v>0</v>
      </c>
      <c r="GN53">
        <v>1</v>
      </c>
      <c r="GO53">
        <v>3</v>
      </c>
      <c r="GP53" t="s">
        <v>459</v>
      </c>
      <c r="GQ53">
        <v>3.10209</v>
      </c>
      <c r="GR53">
        <v>2.72314</v>
      </c>
      <c r="GS53">
        <v>0.105434</v>
      </c>
      <c r="GT53">
        <v>0.109922</v>
      </c>
      <c r="GU53">
        <v>0.101069</v>
      </c>
      <c r="GV53">
        <v>0.0983197</v>
      </c>
      <c r="GW53">
        <v>23358.6</v>
      </c>
      <c r="GX53">
        <v>21118.7</v>
      </c>
      <c r="GY53">
        <v>26677.9</v>
      </c>
      <c r="GZ53">
        <v>23951.6</v>
      </c>
      <c r="HA53">
        <v>38373.9</v>
      </c>
      <c r="HB53">
        <v>31929.6</v>
      </c>
      <c r="HC53">
        <v>46581.1</v>
      </c>
      <c r="HD53">
        <v>37894</v>
      </c>
      <c r="HE53">
        <v>1.85767</v>
      </c>
      <c r="HF53">
        <v>1.85923</v>
      </c>
      <c r="HG53">
        <v>0.123456</v>
      </c>
      <c r="HH53">
        <v>0</v>
      </c>
      <c r="HI53">
        <v>28.0647</v>
      </c>
      <c r="HJ53">
        <v>999.9</v>
      </c>
      <c r="HK53">
        <v>49.9</v>
      </c>
      <c r="HL53">
        <v>31.2</v>
      </c>
      <c r="HM53">
        <v>25.0547</v>
      </c>
      <c r="HN53">
        <v>61.6138</v>
      </c>
      <c r="HO53">
        <v>21.879</v>
      </c>
      <c r="HP53">
        <v>1</v>
      </c>
      <c r="HQ53">
        <v>0.19034</v>
      </c>
      <c r="HR53">
        <v>0.687018</v>
      </c>
      <c r="HS53">
        <v>20.2773</v>
      </c>
      <c r="HT53">
        <v>5.21085</v>
      </c>
      <c r="HU53">
        <v>11.98</v>
      </c>
      <c r="HV53">
        <v>4.9635</v>
      </c>
      <c r="HW53">
        <v>3.27443</v>
      </c>
      <c r="HX53">
        <v>9999</v>
      </c>
      <c r="HY53">
        <v>9999</v>
      </c>
      <c r="HZ53">
        <v>9999</v>
      </c>
      <c r="IA53">
        <v>40.5</v>
      </c>
      <c r="IB53">
        <v>1.864</v>
      </c>
      <c r="IC53">
        <v>1.86017</v>
      </c>
      <c r="ID53">
        <v>1.85841</v>
      </c>
      <c r="IE53">
        <v>1.85977</v>
      </c>
      <c r="IF53">
        <v>1.85989</v>
      </c>
      <c r="IG53">
        <v>1.85837</v>
      </c>
      <c r="IH53">
        <v>1.85745</v>
      </c>
      <c r="II53">
        <v>1.85242</v>
      </c>
      <c r="IJ53">
        <v>0</v>
      </c>
      <c r="IK53">
        <v>0</v>
      </c>
      <c r="IL53">
        <v>0</v>
      </c>
      <c r="IM53">
        <v>0</v>
      </c>
      <c r="IN53" t="s">
        <v>441</v>
      </c>
      <c r="IO53" t="s">
        <v>442</v>
      </c>
      <c r="IP53" t="s">
        <v>443</v>
      </c>
      <c r="IQ53" t="s">
        <v>443</v>
      </c>
      <c r="IR53" t="s">
        <v>443</v>
      </c>
      <c r="IS53" t="s">
        <v>443</v>
      </c>
      <c r="IT53">
        <v>0</v>
      </c>
      <c r="IU53">
        <v>100</v>
      </c>
      <c r="IV53">
        <v>100</v>
      </c>
      <c r="IW53">
        <v>-1.072</v>
      </c>
      <c r="IX53">
        <v>0.2816</v>
      </c>
      <c r="IY53">
        <v>-0.9039269621244732</v>
      </c>
      <c r="IZ53">
        <v>-0.001239420960351069</v>
      </c>
      <c r="JA53">
        <v>2.054680153414315E-06</v>
      </c>
      <c r="JB53">
        <v>-6.090169633737798E-10</v>
      </c>
      <c r="JC53">
        <v>0.01286883109493677</v>
      </c>
      <c r="JD53">
        <v>0.003674261220633967</v>
      </c>
      <c r="JE53">
        <v>0.0003746991724086452</v>
      </c>
      <c r="JF53">
        <v>1.563836292469968E-06</v>
      </c>
      <c r="JG53">
        <v>1</v>
      </c>
      <c r="JH53">
        <v>2003</v>
      </c>
      <c r="JI53">
        <v>1</v>
      </c>
      <c r="JJ53">
        <v>24</v>
      </c>
      <c r="JK53">
        <v>202867.2</v>
      </c>
      <c r="JL53">
        <v>202867.4</v>
      </c>
      <c r="JM53">
        <v>1.46851</v>
      </c>
      <c r="JN53">
        <v>2.62451</v>
      </c>
      <c r="JO53">
        <v>1.49658</v>
      </c>
      <c r="JP53">
        <v>2.34375</v>
      </c>
      <c r="JQ53">
        <v>1.54907</v>
      </c>
      <c r="JR53">
        <v>2.41699</v>
      </c>
      <c r="JS53">
        <v>36.34</v>
      </c>
      <c r="JT53">
        <v>24.1751</v>
      </c>
      <c r="JU53">
        <v>18</v>
      </c>
      <c r="JV53">
        <v>481.78</v>
      </c>
      <c r="JW53">
        <v>497.507</v>
      </c>
      <c r="JX53">
        <v>27.3524</v>
      </c>
      <c r="JY53">
        <v>29.6815</v>
      </c>
      <c r="JZ53">
        <v>29.9999</v>
      </c>
      <c r="KA53">
        <v>29.9407</v>
      </c>
      <c r="KB53">
        <v>29.9429</v>
      </c>
      <c r="KC53">
        <v>29.5464</v>
      </c>
      <c r="KD53">
        <v>20.4868</v>
      </c>
      <c r="KE53">
        <v>99.2581</v>
      </c>
      <c r="KF53">
        <v>27.2737</v>
      </c>
      <c r="KG53">
        <v>587.65</v>
      </c>
      <c r="KH53">
        <v>20.6772</v>
      </c>
      <c r="KI53">
        <v>101.849</v>
      </c>
      <c r="KJ53">
        <v>91.3862</v>
      </c>
    </row>
    <row r="54" spans="1:296">
      <c r="A54">
        <v>36</v>
      </c>
      <c r="B54">
        <v>1759161639.6</v>
      </c>
      <c r="C54">
        <v>266.5</v>
      </c>
      <c r="D54" t="s">
        <v>515</v>
      </c>
      <c r="E54" t="s">
        <v>516</v>
      </c>
      <c r="F54">
        <v>5</v>
      </c>
      <c r="G54" t="s">
        <v>436</v>
      </c>
      <c r="H54">
        <v>1759161632.062963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585.7056930932519</v>
      </c>
      <c r="AJ54">
        <v>561.788096969697</v>
      </c>
      <c r="AK54">
        <v>3.466260279398103</v>
      </c>
      <c r="AL54">
        <v>65.02790065039247</v>
      </c>
      <c r="AM54">
        <f>(AO54 - AN54 + DX54*1E3/(8.314*(DZ54+273.15)) * AQ54/DW54 * AP54) * DW54/(100*DK54) * 1000/(1000 - AO54)</f>
        <v>0</v>
      </c>
      <c r="AN54">
        <v>20.60076634677289</v>
      </c>
      <c r="AO54">
        <v>21.83694181818182</v>
      </c>
      <c r="AP54">
        <v>0.0001365307091901167</v>
      </c>
      <c r="AQ54">
        <v>105.0017702959576</v>
      </c>
      <c r="AR54">
        <v>0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437</v>
      </c>
      <c r="AX54" t="s">
        <v>437</v>
      </c>
      <c r="AY54">
        <v>0</v>
      </c>
      <c r="AZ54">
        <v>0</v>
      </c>
      <c r="BA54">
        <f>1-AY54/AZ54</f>
        <v>0</v>
      </c>
      <c r="BB54">
        <v>0</v>
      </c>
      <c r="BC54" t="s">
        <v>437</v>
      </c>
      <c r="BD54" t="s">
        <v>437</v>
      </c>
      <c r="BE54">
        <v>0</v>
      </c>
      <c r="BF54">
        <v>0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437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2.44</v>
      </c>
      <c r="DL54">
        <v>0.5</v>
      </c>
      <c r="DM54" t="s">
        <v>438</v>
      </c>
      <c r="DN54">
        <v>2</v>
      </c>
      <c r="DO54" t="b">
        <v>1</v>
      </c>
      <c r="DP54">
        <v>1759161632.062963</v>
      </c>
      <c r="DQ54">
        <v>525.8134814814815</v>
      </c>
      <c r="DR54">
        <v>558.5113333333334</v>
      </c>
      <c r="DS54">
        <v>21.8360074074074</v>
      </c>
      <c r="DT54">
        <v>20.53899259259259</v>
      </c>
      <c r="DU54">
        <v>526.8888148148149</v>
      </c>
      <c r="DV54">
        <v>21.55420740740741</v>
      </c>
      <c r="DW54">
        <v>499.9835555555556</v>
      </c>
      <c r="DX54">
        <v>90.88173333333334</v>
      </c>
      <c r="DY54">
        <v>0.06472541481481481</v>
      </c>
      <c r="DZ54">
        <v>28.93862222222222</v>
      </c>
      <c r="EA54">
        <v>30.07616666666666</v>
      </c>
      <c r="EB54">
        <v>999.9000000000001</v>
      </c>
      <c r="EC54">
        <v>0</v>
      </c>
      <c r="ED54">
        <v>0</v>
      </c>
      <c r="EE54">
        <v>9994.844074074073</v>
      </c>
      <c r="EF54">
        <v>0</v>
      </c>
      <c r="EG54">
        <v>8.379721111111111</v>
      </c>
      <c r="EH54">
        <v>-32.69787777777778</v>
      </c>
      <c r="EI54">
        <v>537.5513703703704</v>
      </c>
      <c r="EJ54">
        <v>570.2238518518519</v>
      </c>
      <c r="EK54">
        <v>1.297015925925926</v>
      </c>
      <c r="EL54">
        <v>558.5113333333334</v>
      </c>
      <c r="EM54">
        <v>20.53899259259259</v>
      </c>
      <c r="EN54">
        <v>1.984495555555556</v>
      </c>
      <c r="EO54">
        <v>1.86661962962963</v>
      </c>
      <c r="EP54">
        <v>17.32116666666667</v>
      </c>
      <c r="EQ54">
        <v>16.35607037037037</v>
      </c>
      <c r="ER54">
        <v>1999.967777777778</v>
      </c>
      <c r="ES54">
        <v>0.980005888888889</v>
      </c>
      <c r="ET54">
        <v>0.01999391481481481</v>
      </c>
      <c r="EU54">
        <v>0</v>
      </c>
      <c r="EV54">
        <v>287.2354444444445</v>
      </c>
      <c r="EW54">
        <v>5.00078</v>
      </c>
      <c r="EX54">
        <v>5745.293703703705</v>
      </c>
      <c r="EY54">
        <v>16379.39259259259</v>
      </c>
      <c r="EZ54">
        <v>39.96274074074073</v>
      </c>
      <c r="FA54">
        <v>40.75907407407406</v>
      </c>
      <c r="FB54">
        <v>40.05062962962962</v>
      </c>
      <c r="FC54">
        <v>40.54366666666666</v>
      </c>
      <c r="FD54">
        <v>40.97892592592592</v>
      </c>
      <c r="FE54">
        <v>1955.077777777778</v>
      </c>
      <c r="FF54">
        <v>39.89000000000001</v>
      </c>
      <c r="FG54">
        <v>0</v>
      </c>
      <c r="FH54">
        <v>1759161631.4</v>
      </c>
      <c r="FI54">
        <v>0</v>
      </c>
      <c r="FJ54">
        <v>287.23456</v>
      </c>
      <c r="FK54">
        <v>-0.5206153706441757</v>
      </c>
      <c r="FL54">
        <v>-2.156923103093342</v>
      </c>
      <c r="FM54">
        <v>5745.3224</v>
      </c>
      <c r="FN54">
        <v>15</v>
      </c>
      <c r="FO54">
        <v>0</v>
      </c>
      <c r="FP54" t="s">
        <v>439</v>
      </c>
      <c r="FQ54">
        <v>1746989605.5</v>
      </c>
      <c r="FR54">
        <v>1746989593.5</v>
      </c>
      <c r="FS54">
        <v>0</v>
      </c>
      <c r="FT54">
        <v>-0.274</v>
      </c>
      <c r="FU54">
        <v>-0.002</v>
      </c>
      <c r="FV54">
        <v>2.549</v>
      </c>
      <c r="FW54">
        <v>0.129</v>
      </c>
      <c r="FX54">
        <v>420</v>
      </c>
      <c r="FY54">
        <v>17</v>
      </c>
      <c r="FZ54">
        <v>0.02</v>
      </c>
      <c r="GA54">
        <v>0.04</v>
      </c>
      <c r="GB54">
        <v>-32.5692225</v>
      </c>
      <c r="GC54">
        <v>-2.803023264540268</v>
      </c>
      <c r="GD54">
        <v>0.2853370318478654</v>
      </c>
      <c r="GE54">
        <v>0</v>
      </c>
      <c r="GF54">
        <v>287.2302647058824</v>
      </c>
      <c r="GG54">
        <v>-0.1773414792025601</v>
      </c>
      <c r="GH54">
        <v>0.2151608575849212</v>
      </c>
      <c r="GI54">
        <v>1</v>
      </c>
      <c r="GJ54">
        <v>1.33148875</v>
      </c>
      <c r="GK54">
        <v>-0.7696699812382739</v>
      </c>
      <c r="GL54">
        <v>0.07493520391603335</v>
      </c>
      <c r="GM54">
        <v>0</v>
      </c>
      <c r="GN54">
        <v>1</v>
      </c>
      <c r="GO54">
        <v>3</v>
      </c>
      <c r="GP54" t="s">
        <v>459</v>
      </c>
      <c r="GQ54">
        <v>3.10232</v>
      </c>
      <c r="GR54">
        <v>2.72278</v>
      </c>
      <c r="GS54">
        <v>0.107812</v>
      </c>
      <c r="GT54">
        <v>0.112219</v>
      </c>
      <c r="GU54">
        <v>0.101092</v>
      </c>
      <c r="GV54">
        <v>0.0984049</v>
      </c>
      <c r="GW54">
        <v>23296.7</v>
      </c>
      <c r="GX54">
        <v>21064.2</v>
      </c>
      <c r="GY54">
        <v>26678.2</v>
      </c>
      <c r="GZ54">
        <v>23951.6</v>
      </c>
      <c r="HA54">
        <v>38373.3</v>
      </c>
      <c r="HB54">
        <v>31926.9</v>
      </c>
      <c r="HC54">
        <v>46581.2</v>
      </c>
      <c r="HD54">
        <v>37894.1</v>
      </c>
      <c r="HE54">
        <v>1.85818</v>
      </c>
      <c r="HF54">
        <v>1.85885</v>
      </c>
      <c r="HG54">
        <v>0.123456</v>
      </c>
      <c r="HH54">
        <v>0</v>
      </c>
      <c r="HI54">
        <v>28.0611</v>
      </c>
      <c r="HJ54">
        <v>999.9</v>
      </c>
      <c r="HK54">
        <v>49.9</v>
      </c>
      <c r="HL54">
        <v>31.2</v>
      </c>
      <c r="HM54">
        <v>25.0532</v>
      </c>
      <c r="HN54">
        <v>61.3538</v>
      </c>
      <c r="HO54">
        <v>22.0873</v>
      </c>
      <c r="HP54">
        <v>1</v>
      </c>
      <c r="HQ54">
        <v>0.190285</v>
      </c>
      <c r="HR54">
        <v>0.7278210000000001</v>
      </c>
      <c r="HS54">
        <v>20.2772</v>
      </c>
      <c r="HT54">
        <v>5.2107</v>
      </c>
      <c r="HU54">
        <v>11.98</v>
      </c>
      <c r="HV54">
        <v>4.9637</v>
      </c>
      <c r="HW54">
        <v>3.27438</v>
      </c>
      <c r="HX54">
        <v>9999</v>
      </c>
      <c r="HY54">
        <v>9999</v>
      </c>
      <c r="HZ54">
        <v>9999</v>
      </c>
      <c r="IA54">
        <v>40.5</v>
      </c>
      <c r="IB54">
        <v>1.86401</v>
      </c>
      <c r="IC54">
        <v>1.86015</v>
      </c>
      <c r="ID54">
        <v>1.85842</v>
      </c>
      <c r="IE54">
        <v>1.85977</v>
      </c>
      <c r="IF54">
        <v>1.8599</v>
      </c>
      <c r="IG54">
        <v>1.85839</v>
      </c>
      <c r="IH54">
        <v>1.85745</v>
      </c>
      <c r="II54">
        <v>1.85242</v>
      </c>
      <c r="IJ54">
        <v>0</v>
      </c>
      <c r="IK54">
        <v>0</v>
      </c>
      <c r="IL54">
        <v>0</v>
      </c>
      <c r="IM54">
        <v>0</v>
      </c>
      <c r="IN54" t="s">
        <v>441</v>
      </c>
      <c r="IO54" t="s">
        <v>442</v>
      </c>
      <c r="IP54" t="s">
        <v>443</v>
      </c>
      <c r="IQ54" t="s">
        <v>443</v>
      </c>
      <c r="IR54" t="s">
        <v>443</v>
      </c>
      <c r="IS54" t="s">
        <v>443</v>
      </c>
      <c r="IT54">
        <v>0</v>
      </c>
      <c r="IU54">
        <v>100</v>
      </c>
      <c r="IV54">
        <v>100</v>
      </c>
      <c r="IW54">
        <v>-1.064</v>
      </c>
      <c r="IX54">
        <v>0.2818</v>
      </c>
      <c r="IY54">
        <v>-0.9039269621244732</v>
      </c>
      <c r="IZ54">
        <v>-0.001239420960351069</v>
      </c>
      <c r="JA54">
        <v>2.054680153414315E-06</v>
      </c>
      <c r="JB54">
        <v>-6.090169633737798E-10</v>
      </c>
      <c r="JC54">
        <v>0.01286883109493677</v>
      </c>
      <c r="JD54">
        <v>0.003674261220633967</v>
      </c>
      <c r="JE54">
        <v>0.0003746991724086452</v>
      </c>
      <c r="JF54">
        <v>1.563836292469968E-06</v>
      </c>
      <c r="JG54">
        <v>1</v>
      </c>
      <c r="JH54">
        <v>2003</v>
      </c>
      <c r="JI54">
        <v>1</v>
      </c>
      <c r="JJ54">
        <v>24</v>
      </c>
      <c r="JK54">
        <v>202867.2</v>
      </c>
      <c r="JL54">
        <v>202867.4</v>
      </c>
      <c r="JM54">
        <v>1.49902</v>
      </c>
      <c r="JN54">
        <v>2.6355</v>
      </c>
      <c r="JO54">
        <v>1.49658</v>
      </c>
      <c r="JP54">
        <v>2.34375</v>
      </c>
      <c r="JQ54">
        <v>1.54907</v>
      </c>
      <c r="JR54">
        <v>2.40112</v>
      </c>
      <c r="JS54">
        <v>36.34</v>
      </c>
      <c r="JT54">
        <v>24.1751</v>
      </c>
      <c r="JU54">
        <v>18</v>
      </c>
      <c r="JV54">
        <v>482.053</v>
      </c>
      <c r="JW54">
        <v>497.236</v>
      </c>
      <c r="JX54">
        <v>27.2719</v>
      </c>
      <c r="JY54">
        <v>29.6783</v>
      </c>
      <c r="JZ54">
        <v>29.9999</v>
      </c>
      <c r="KA54">
        <v>29.9381</v>
      </c>
      <c r="KB54">
        <v>29.9403</v>
      </c>
      <c r="KC54">
        <v>30.2806</v>
      </c>
      <c r="KD54">
        <v>20.2087</v>
      </c>
      <c r="KE54">
        <v>99.2581</v>
      </c>
      <c r="KF54">
        <v>27.1987</v>
      </c>
      <c r="KG54">
        <v>607.691</v>
      </c>
      <c r="KH54">
        <v>20.717</v>
      </c>
      <c r="KI54">
        <v>101.85</v>
      </c>
      <c r="KJ54">
        <v>91.38630000000001</v>
      </c>
    </row>
    <row r="55" spans="1:296">
      <c r="A55">
        <v>37</v>
      </c>
      <c r="B55">
        <v>1759161644.6</v>
      </c>
      <c r="C55">
        <v>271.5</v>
      </c>
      <c r="D55" t="s">
        <v>517</v>
      </c>
      <c r="E55" t="s">
        <v>518</v>
      </c>
      <c r="F55">
        <v>5</v>
      </c>
      <c r="G55" t="s">
        <v>436</v>
      </c>
      <c r="H55">
        <v>1759161637.081481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602.8126157559659</v>
      </c>
      <c r="AJ55">
        <v>578.9528787878786</v>
      </c>
      <c r="AK55">
        <v>3.433143137098867</v>
      </c>
      <c r="AL55">
        <v>65.02790065039247</v>
      </c>
      <c r="AM55">
        <f>(AO55 - AN55 + DX55*1E3/(8.314*(DZ55+273.15)) * AQ55/DW55 * AP55) * DW55/(100*DK55) * 1000/(1000 - AO55)</f>
        <v>0</v>
      </c>
      <c r="AN55">
        <v>20.63830988910417</v>
      </c>
      <c r="AO55">
        <v>21.83568606060605</v>
      </c>
      <c r="AP55">
        <v>5.488474157359871E-05</v>
      </c>
      <c r="AQ55">
        <v>105.0017702959576</v>
      </c>
      <c r="AR55">
        <v>0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437</v>
      </c>
      <c r="AX55" t="s">
        <v>437</v>
      </c>
      <c r="AY55">
        <v>0</v>
      </c>
      <c r="AZ55">
        <v>0</v>
      </c>
      <c r="BA55">
        <f>1-AY55/AZ55</f>
        <v>0</v>
      </c>
      <c r="BB55">
        <v>0</v>
      </c>
      <c r="BC55" t="s">
        <v>437</v>
      </c>
      <c r="BD55" t="s">
        <v>437</v>
      </c>
      <c r="BE55">
        <v>0</v>
      </c>
      <c r="BF55">
        <v>0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437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2.44</v>
      </c>
      <c r="DL55">
        <v>0.5</v>
      </c>
      <c r="DM55" t="s">
        <v>438</v>
      </c>
      <c r="DN55">
        <v>2</v>
      </c>
      <c r="DO55" t="b">
        <v>1</v>
      </c>
      <c r="DP55">
        <v>1759161637.081481</v>
      </c>
      <c r="DQ55">
        <v>542.6762592592593</v>
      </c>
      <c r="DR55">
        <v>575.4776666666667</v>
      </c>
      <c r="DS55">
        <v>21.83293333333333</v>
      </c>
      <c r="DT55">
        <v>20.59010740740741</v>
      </c>
      <c r="DU55">
        <v>543.7442222222222</v>
      </c>
      <c r="DV55">
        <v>21.55118888888889</v>
      </c>
      <c r="DW55">
        <v>500.0412962962963</v>
      </c>
      <c r="DX55">
        <v>90.88209259259258</v>
      </c>
      <c r="DY55">
        <v>0.06481650740740741</v>
      </c>
      <c r="DZ55">
        <v>28.92592592592593</v>
      </c>
      <c r="EA55">
        <v>30.07663333333334</v>
      </c>
      <c r="EB55">
        <v>999.9000000000001</v>
      </c>
      <c r="EC55">
        <v>0</v>
      </c>
      <c r="ED55">
        <v>0</v>
      </c>
      <c r="EE55">
        <v>9992.803333333333</v>
      </c>
      <c r="EF55">
        <v>0</v>
      </c>
      <c r="EG55">
        <v>8.382645185185185</v>
      </c>
      <c r="EH55">
        <v>-32.80140740740741</v>
      </c>
      <c r="EI55">
        <v>554.7888888888889</v>
      </c>
      <c r="EJ55">
        <v>587.5764444444444</v>
      </c>
      <c r="EK55">
        <v>1.242824814814815</v>
      </c>
      <c r="EL55">
        <v>575.4776666666667</v>
      </c>
      <c r="EM55">
        <v>20.59010740740741</v>
      </c>
      <c r="EN55">
        <v>1.984222962962963</v>
      </c>
      <c r="EO55">
        <v>1.871272222222222</v>
      </c>
      <c r="EP55">
        <v>17.31898518518519</v>
      </c>
      <c r="EQ55">
        <v>16.39517777777777</v>
      </c>
      <c r="ER55">
        <v>1999.955925925926</v>
      </c>
      <c r="ES55">
        <v>0.9800056666666668</v>
      </c>
      <c r="ET55">
        <v>0.01999413703703704</v>
      </c>
      <c r="EU55">
        <v>0</v>
      </c>
      <c r="EV55">
        <v>287.216074074074</v>
      </c>
      <c r="EW55">
        <v>5.00078</v>
      </c>
      <c r="EX55">
        <v>5745.061481481483</v>
      </c>
      <c r="EY55">
        <v>16379.3037037037</v>
      </c>
      <c r="EZ55">
        <v>39.96966666666666</v>
      </c>
      <c r="FA55">
        <v>40.75440740740741</v>
      </c>
      <c r="FB55">
        <v>40.03218518518519</v>
      </c>
      <c r="FC55">
        <v>40.53903703703704</v>
      </c>
      <c r="FD55">
        <v>41.01370370370369</v>
      </c>
      <c r="FE55">
        <v>1955.065925925926</v>
      </c>
      <c r="FF55">
        <v>39.89000000000001</v>
      </c>
      <c r="FG55">
        <v>0</v>
      </c>
      <c r="FH55">
        <v>1759161636.8</v>
      </c>
      <c r="FI55">
        <v>0</v>
      </c>
      <c r="FJ55">
        <v>287.1772307692307</v>
      </c>
      <c r="FK55">
        <v>-1.388102550630666</v>
      </c>
      <c r="FL55">
        <v>-5.037606865368216</v>
      </c>
      <c r="FM55">
        <v>5745.115769230769</v>
      </c>
      <c r="FN55">
        <v>15</v>
      </c>
      <c r="FO55">
        <v>0</v>
      </c>
      <c r="FP55" t="s">
        <v>439</v>
      </c>
      <c r="FQ55">
        <v>1746989605.5</v>
      </c>
      <c r="FR55">
        <v>1746989593.5</v>
      </c>
      <c r="FS55">
        <v>0</v>
      </c>
      <c r="FT55">
        <v>-0.274</v>
      </c>
      <c r="FU55">
        <v>-0.002</v>
      </c>
      <c r="FV55">
        <v>2.549</v>
      </c>
      <c r="FW55">
        <v>0.129</v>
      </c>
      <c r="FX55">
        <v>420</v>
      </c>
      <c r="FY55">
        <v>17</v>
      </c>
      <c r="FZ55">
        <v>0.02</v>
      </c>
      <c r="GA55">
        <v>0.04</v>
      </c>
      <c r="GB55">
        <v>-32.69296</v>
      </c>
      <c r="GC55">
        <v>-1.553293058161204</v>
      </c>
      <c r="GD55">
        <v>0.1966711440450781</v>
      </c>
      <c r="GE55">
        <v>0</v>
      </c>
      <c r="GF55">
        <v>287.2060294117647</v>
      </c>
      <c r="GG55">
        <v>-0.5267685231508391</v>
      </c>
      <c r="GH55">
        <v>0.2385208691441952</v>
      </c>
      <c r="GI55">
        <v>1</v>
      </c>
      <c r="GJ55">
        <v>1.287144</v>
      </c>
      <c r="GK55">
        <v>-0.6968638649155733</v>
      </c>
      <c r="GL55">
        <v>0.06866474090827109</v>
      </c>
      <c r="GM55">
        <v>0</v>
      </c>
      <c r="GN55">
        <v>1</v>
      </c>
      <c r="GO55">
        <v>3</v>
      </c>
      <c r="GP55" t="s">
        <v>459</v>
      </c>
      <c r="GQ55">
        <v>3.10237</v>
      </c>
      <c r="GR55">
        <v>2.72286</v>
      </c>
      <c r="GS55">
        <v>0.110136</v>
      </c>
      <c r="GT55">
        <v>0.114465</v>
      </c>
      <c r="GU55">
        <v>0.101094</v>
      </c>
      <c r="GV55">
        <v>0.0985171</v>
      </c>
      <c r="GW55">
        <v>23236.3</v>
      </c>
      <c r="GX55">
        <v>21011.1</v>
      </c>
      <c r="GY55">
        <v>26678.3</v>
      </c>
      <c r="GZ55">
        <v>23951.7</v>
      </c>
      <c r="HA55">
        <v>38374</v>
      </c>
      <c r="HB55">
        <v>31923.2</v>
      </c>
      <c r="HC55">
        <v>46581.9</v>
      </c>
      <c r="HD55">
        <v>37894.2</v>
      </c>
      <c r="HE55">
        <v>1.85828</v>
      </c>
      <c r="HF55">
        <v>1.85938</v>
      </c>
      <c r="HG55">
        <v>0.124164</v>
      </c>
      <c r="HH55">
        <v>0</v>
      </c>
      <c r="HI55">
        <v>28.0565</v>
      </c>
      <c r="HJ55">
        <v>999.9</v>
      </c>
      <c r="HK55">
        <v>49.9</v>
      </c>
      <c r="HL55">
        <v>31.2</v>
      </c>
      <c r="HM55">
        <v>25.0549</v>
      </c>
      <c r="HN55">
        <v>61.4838</v>
      </c>
      <c r="HO55">
        <v>21.7508</v>
      </c>
      <c r="HP55">
        <v>1</v>
      </c>
      <c r="HQ55">
        <v>0.190218</v>
      </c>
      <c r="HR55">
        <v>0.802446</v>
      </c>
      <c r="HS55">
        <v>20.2767</v>
      </c>
      <c r="HT55">
        <v>5.211</v>
      </c>
      <c r="HU55">
        <v>11.98</v>
      </c>
      <c r="HV55">
        <v>4.9635</v>
      </c>
      <c r="HW55">
        <v>3.27445</v>
      </c>
      <c r="HX55">
        <v>9999</v>
      </c>
      <c r="HY55">
        <v>9999</v>
      </c>
      <c r="HZ55">
        <v>9999</v>
      </c>
      <c r="IA55">
        <v>40.5</v>
      </c>
      <c r="IB55">
        <v>1.864</v>
      </c>
      <c r="IC55">
        <v>1.86015</v>
      </c>
      <c r="ID55">
        <v>1.8584</v>
      </c>
      <c r="IE55">
        <v>1.85976</v>
      </c>
      <c r="IF55">
        <v>1.85989</v>
      </c>
      <c r="IG55">
        <v>1.85839</v>
      </c>
      <c r="IH55">
        <v>1.85745</v>
      </c>
      <c r="II55">
        <v>1.85242</v>
      </c>
      <c r="IJ55">
        <v>0</v>
      </c>
      <c r="IK55">
        <v>0</v>
      </c>
      <c r="IL55">
        <v>0</v>
      </c>
      <c r="IM55">
        <v>0</v>
      </c>
      <c r="IN55" t="s">
        <v>441</v>
      </c>
      <c r="IO55" t="s">
        <v>442</v>
      </c>
      <c r="IP55" t="s">
        <v>443</v>
      </c>
      <c r="IQ55" t="s">
        <v>443</v>
      </c>
      <c r="IR55" t="s">
        <v>443</v>
      </c>
      <c r="IS55" t="s">
        <v>443</v>
      </c>
      <c r="IT55">
        <v>0</v>
      </c>
      <c r="IU55">
        <v>100</v>
      </c>
      <c r="IV55">
        <v>100</v>
      </c>
      <c r="IW55">
        <v>-1.056</v>
      </c>
      <c r="IX55">
        <v>0.2818</v>
      </c>
      <c r="IY55">
        <v>-0.9039269621244732</v>
      </c>
      <c r="IZ55">
        <v>-0.001239420960351069</v>
      </c>
      <c r="JA55">
        <v>2.054680153414315E-06</v>
      </c>
      <c r="JB55">
        <v>-6.090169633737798E-10</v>
      </c>
      <c r="JC55">
        <v>0.01286883109493677</v>
      </c>
      <c r="JD55">
        <v>0.003674261220633967</v>
      </c>
      <c r="JE55">
        <v>0.0003746991724086452</v>
      </c>
      <c r="JF55">
        <v>1.563836292469968E-06</v>
      </c>
      <c r="JG55">
        <v>1</v>
      </c>
      <c r="JH55">
        <v>2003</v>
      </c>
      <c r="JI55">
        <v>1</v>
      </c>
      <c r="JJ55">
        <v>24</v>
      </c>
      <c r="JK55">
        <v>202867.3</v>
      </c>
      <c r="JL55">
        <v>202867.5</v>
      </c>
      <c r="JM55">
        <v>1.53809</v>
      </c>
      <c r="JN55">
        <v>2.62085</v>
      </c>
      <c r="JO55">
        <v>1.49658</v>
      </c>
      <c r="JP55">
        <v>2.34375</v>
      </c>
      <c r="JQ55">
        <v>1.54907</v>
      </c>
      <c r="JR55">
        <v>2.46338</v>
      </c>
      <c r="JS55">
        <v>36.34</v>
      </c>
      <c r="JT55">
        <v>24.1838</v>
      </c>
      <c r="JU55">
        <v>18</v>
      </c>
      <c r="JV55">
        <v>482.088</v>
      </c>
      <c r="JW55">
        <v>497.565</v>
      </c>
      <c r="JX55">
        <v>27.1967</v>
      </c>
      <c r="JY55">
        <v>29.6758</v>
      </c>
      <c r="JZ55">
        <v>29.9999</v>
      </c>
      <c r="KA55">
        <v>29.9349</v>
      </c>
      <c r="KB55">
        <v>29.9378</v>
      </c>
      <c r="KC55">
        <v>30.9375</v>
      </c>
      <c r="KD55">
        <v>19.9265</v>
      </c>
      <c r="KE55">
        <v>99.2581</v>
      </c>
      <c r="KF55">
        <v>27.1194</v>
      </c>
      <c r="KG55">
        <v>621.049</v>
      </c>
      <c r="KH55">
        <v>20.7534</v>
      </c>
      <c r="KI55">
        <v>101.851</v>
      </c>
      <c r="KJ55">
        <v>91.3867</v>
      </c>
    </row>
    <row r="56" spans="1:296">
      <c r="A56">
        <v>38</v>
      </c>
      <c r="B56">
        <v>1759161649.6</v>
      </c>
      <c r="C56">
        <v>276.5</v>
      </c>
      <c r="D56" t="s">
        <v>519</v>
      </c>
      <c r="E56" t="s">
        <v>520</v>
      </c>
      <c r="F56">
        <v>5</v>
      </c>
      <c r="G56" t="s">
        <v>436</v>
      </c>
      <c r="H56">
        <v>1759161642.1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619.9589686723783</v>
      </c>
      <c r="AJ56">
        <v>596.0577393939396</v>
      </c>
      <c r="AK56">
        <v>3.426333799169417</v>
      </c>
      <c r="AL56">
        <v>65.02790065039247</v>
      </c>
      <c r="AM56">
        <f>(AO56 - AN56 + DX56*1E3/(8.314*(DZ56+273.15)) * AQ56/DW56 * AP56) * DW56/(100*DK56) * 1000/(1000 - AO56)</f>
        <v>0</v>
      </c>
      <c r="AN56">
        <v>20.67263531795928</v>
      </c>
      <c r="AO56">
        <v>21.83015818181818</v>
      </c>
      <c r="AP56">
        <v>-9.385481918527124E-05</v>
      </c>
      <c r="AQ56">
        <v>105.0017702959576</v>
      </c>
      <c r="AR56">
        <v>0</v>
      </c>
      <c r="AS56">
        <v>0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437</v>
      </c>
      <c r="AX56" t="s">
        <v>437</v>
      </c>
      <c r="AY56">
        <v>0</v>
      </c>
      <c r="AZ56">
        <v>0</v>
      </c>
      <c r="BA56">
        <f>1-AY56/AZ56</f>
        <v>0</v>
      </c>
      <c r="BB56">
        <v>0</v>
      </c>
      <c r="BC56" t="s">
        <v>437</v>
      </c>
      <c r="BD56" t="s">
        <v>437</v>
      </c>
      <c r="BE56">
        <v>0</v>
      </c>
      <c r="BF56">
        <v>0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437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2.44</v>
      </c>
      <c r="DL56">
        <v>0.5</v>
      </c>
      <c r="DM56" t="s">
        <v>438</v>
      </c>
      <c r="DN56">
        <v>2</v>
      </c>
      <c r="DO56" t="b">
        <v>1</v>
      </c>
      <c r="DP56">
        <v>1759161642.1</v>
      </c>
      <c r="DQ56">
        <v>559.5574444444444</v>
      </c>
      <c r="DR56">
        <v>592.3815555555556</v>
      </c>
      <c r="DS56">
        <v>21.83408518518519</v>
      </c>
      <c r="DT56">
        <v>20.63136666666666</v>
      </c>
      <c r="DU56">
        <v>560.6174074074074</v>
      </c>
      <c r="DV56">
        <v>21.55232222222223</v>
      </c>
      <c r="DW56">
        <v>500.0139259259259</v>
      </c>
      <c r="DX56">
        <v>90.88215925925927</v>
      </c>
      <c r="DY56">
        <v>0.06482959999999999</v>
      </c>
      <c r="DZ56">
        <v>28.91011481481481</v>
      </c>
      <c r="EA56">
        <v>30.07778888888889</v>
      </c>
      <c r="EB56">
        <v>999.9000000000001</v>
      </c>
      <c r="EC56">
        <v>0</v>
      </c>
      <c r="ED56">
        <v>0</v>
      </c>
      <c r="EE56">
        <v>9988.100370370368</v>
      </c>
      <c r="EF56">
        <v>0</v>
      </c>
      <c r="EG56">
        <v>8.389954444444443</v>
      </c>
      <c r="EH56">
        <v>-32.82408148148149</v>
      </c>
      <c r="EI56">
        <v>572.0474814814814</v>
      </c>
      <c r="EJ56">
        <v>604.861</v>
      </c>
      <c r="EK56">
        <v>1.202717407407407</v>
      </c>
      <c r="EL56">
        <v>592.3815555555556</v>
      </c>
      <c r="EM56">
        <v>20.63136666666666</v>
      </c>
      <c r="EN56">
        <v>1.984328888888888</v>
      </c>
      <c r="EO56">
        <v>1.875023703703704</v>
      </c>
      <c r="EP56">
        <v>17.31982962962963</v>
      </c>
      <c r="EQ56">
        <v>16.42665185185185</v>
      </c>
      <c r="ER56">
        <v>1999.978888888889</v>
      </c>
      <c r="ES56">
        <v>0.9800058888888888</v>
      </c>
      <c r="ET56">
        <v>0.01999391111111111</v>
      </c>
      <c r="EU56">
        <v>0</v>
      </c>
      <c r="EV56">
        <v>287.1686296296297</v>
      </c>
      <c r="EW56">
        <v>5.00078</v>
      </c>
      <c r="EX56">
        <v>5744.933703703703</v>
      </c>
      <c r="EY56">
        <v>16379.4962962963</v>
      </c>
      <c r="EZ56">
        <v>39.97200000000001</v>
      </c>
      <c r="FA56">
        <v>40.74511111111111</v>
      </c>
      <c r="FB56">
        <v>40.03685185185185</v>
      </c>
      <c r="FC56">
        <v>40.52751851851852</v>
      </c>
      <c r="FD56">
        <v>40.99977777777777</v>
      </c>
      <c r="FE56">
        <v>1955.088888888889</v>
      </c>
      <c r="FF56">
        <v>39.89000000000001</v>
      </c>
      <c r="FG56">
        <v>0</v>
      </c>
      <c r="FH56">
        <v>1759161641.6</v>
      </c>
      <c r="FI56">
        <v>0</v>
      </c>
      <c r="FJ56">
        <v>287.1628461538461</v>
      </c>
      <c r="FK56">
        <v>0.4483418840022452</v>
      </c>
      <c r="FL56">
        <v>-1.711794880693677</v>
      </c>
      <c r="FM56">
        <v>5744.921153846154</v>
      </c>
      <c r="FN56">
        <v>15</v>
      </c>
      <c r="FO56">
        <v>0</v>
      </c>
      <c r="FP56" t="s">
        <v>439</v>
      </c>
      <c r="FQ56">
        <v>1746989605.5</v>
      </c>
      <c r="FR56">
        <v>1746989593.5</v>
      </c>
      <c r="FS56">
        <v>0</v>
      </c>
      <c r="FT56">
        <v>-0.274</v>
      </c>
      <c r="FU56">
        <v>-0.002</v>
      </c>
      <c r="FV56">
        <v>2.549</v>
      </c>
      <c r="FW56">
        <v>0.129</v>
      </c>
      <c r="FX56">
        <v>420</v>
      </c>
      <c r="FY56">
        <v>17</v>
      </c>
      <c r="FZ56">
        <v>0.02</v>
      </c>
      <c r="GA56">
        <v>0.04</v>
      </c>
      <c r="GB56">
        <v>-32.79379756097561</v>
      </c>
      <c r="GC56">
        <v>-0.2174153310104736</v>
      </c>
      <c r="GD56">
        <v>0.1058499639683446</v>
      </c>
      <c r="GE56">
        <v>1</v>
      </c>
      <c r="GF56">
        <v>287.1922352941177</v>
      </c>
      <c r="GG56">
        <v>-0.4166233716575914</v>
      </c>
      <c r="GH56">
        <v>0.252192043866612</v>
      </c>
      <c r="GI56">
        <v>1</v>
      </c>
      <c r="GJ56">
        <v>1.23415243902439</v>
      </c>
      <c r="GK56">
        <v>-0.5036431358884988</v>
      </c>
      <c r="GL56">
        <v>0.05134734518420397</v>
      </c>
      <c r="GM56">
        <v>0</v>
      </c>
      <c r="GN56">
        <v>2</v>
      </c>
      <c r="GO56">
        <v>3</v>
      </c>
      <c r="GP56" t="s">
        <v>446</v>
      </c>
      <c r="GQ56">
        <v>3.10212</v>
      </c>
      <c r="GR56">
        <v>2.72296</v>
      </c>
      <c r="GS56">
        <v>0.11242</v>
      </c>
      <c r="GT56">
        <v>0.116735</v>
      </c>
      <c r="GU56">
        <v>0.101078</v>
      </c>
      <c r="GV56">
        <v>0.0987305</v>
      </c>
      <c r="GW56">
        <v>23176.6</v>
      </c>
      <c r="GX56">
        <v>20957.3</v>
      </c>
      <c r="GY56">
        <v>26678.3</v>
      </c>
      <c r="GZ56">
        <v>23951.8</v>
      </c>
      <c r="HA56">
        <v>38374.8</v>
      </c>
      <c r="HB56">
        <v>31915.7</v>
      </c>
      <c r="HC56">
        <v>46581.6</v>
      </c>
      <c r="HD56">
        <v>37894.1</v>
      </c>
      <c r="HE56">
        <v>1.85745</v>
      </c>
      <c r="HF56">
        <v>1.85985</v>
      </c>
      <c r="HG56">
        <v>0.123903</v>
      </c>
      <c r="HH56">
        <v>0</v>
      </c>
      <c r="HI56">
        <v>28.0517</v>
      </c>
      <c r="HJ56">
        <v>999.9</v>
      </c>
      <c r="HK56">
        <v>49.9</v>
      </c>
      <c r="HL56">
        <v>31.2</v>
      </c>
      <c r="HM56">
        <v>25.055</v>
      </c>
      <c r="HN56">
        <v>61.5838</v>
      </c>
      <c r="HO56">
        <v>22.0433</v>
      </c>
      <c r="HP56">
        <v>1</v>
      </c>
      <c r="HQ56">
        <v>0.189771</v>
      </c>
      <c r="HR56">
        <v>0.836157</v>
      </c>
      <c r="HS56">
        <v>20.2765</v>
      </c>
      <c r="HT56">
        <v>5.21145</v>
      </c>
      <c r="HU56">
        <v>11.98</v>
      </c>
      <c r="HV56">
        <v>4.96385</v>
      </c>
      <c r="HW56">
        <v>3.27455</v>
      </c>
      <c r="HX56">
        <v>9999</v>
      </c>
      <c r="HY56">
        <v>9999</v>
      </c>
      <c r="HZ56">
        <v>9999</v>
      </c>
      <c r="IA56">
        <v>40.5</v>
      </c>
      <c r="IB56">
        <v>1.86401</v>
      </c>
      <c r="IC56">
        <v>1.86016</v>
      </c>
      <c r="ID56">
        <v>1.85838</v>
      </c>
      <c r="IE56">
        <v>1.85975</v>
      </c>
      <c r="IF56">
        <v>1.85989</v>
      </c>
      <c r="IG56">
        <v>1.85838</v>
      </c>
      <c r="IH56">
        <v>1.85745</v>
      </c>
      <c r="II56">
        <v>1.85242</v>
      </c>
      <c r="IJ56">
        <v>0</v>
      </c>
      <c r="IK56">
        <v>0</v>
      </c>
      <c r="IL56">
        <v>0</v>
      </c>
      <c r="IM56">
        <v>0</v>
      </c>
      <c r="IN56" t="s">
        <v>441</v>
      </c>
      <c r="IO56" t="s">
        <v>442</v>
      </c>
      <c r="IP56" t="s">
        <v>443</v>
      </c>
      <c r="IQ56" t="s">
        <v>443</v>
      </c>
      <c r="IR56" t="s">
        <v>443</v>
      </c>
      <c r="IS56" t="s">
        <v>443</v>
      </c>
      <c r="IT56">
        <v>0</v>
      </c>
      <c r="IU56">
        <v>100</v>
      </c>
      <c r="IV56">
        <v>100</v>
      </c>
      <c r="IW56">
        <v>-1.048</v>
      </c>
      <c r="IX56">
        <v>0.2817</v>
      </c>
      <c r="IY56">
        <v>-0.9039269621244732</v>
      </c>
      <c r="IZ56">
        <v>-0.001239420960351069</v>
      </c>
      <c r="JA56">
        <v>2.054680153414315E-06</v>
      </c>
      <c r="JB56">
        <v>-6.090169633737798E-10</v>
      </c>
      <c r="JC56">
        <v>0.01286883109493677</v>
      </c>
      <c r="JD56">
        <v>0.003674261220633967</v>
      </c>
      <c r="JE56">
        <v>0.0003746991724086452</v>
      </c>
      <c r="JF56">
        <v>1.563836292469968E-06</v>
      </c>
      <c r="JG56">
        <v>1</v>
      </c>
      <c r="JH56">
        <v>2003</v>
      </c>
      <c r="JI56">
        <v>1</v>
      </c>
      <c r="JJ56">
        <v>24</v>
      </c>
      <c r="JK56">
        <v>202867.4</v>
      </c>
      <c r="JL56">
        <v>202867.6</v>
      </c>
      <c r="JM56">
        <v>1.56982</v>
      </c>
      <c r="JN56">
        <v>2.6355</v>
      </c>
      <c r="JO56">
        <v>1.49658</v>
      </c>
      <c r="JP56">
        <v>2.34375</v>
      </c>
      <c r="JQ56">
        <v>1.54907</v>
      </c>
      <c r="JR56">
        <v>2.35718</v>
      </c>
      <c r="JS56">
        <v>36.34</v>
      </c>
      <c r="JT56">
        <v>24.1751</v>
      </c>
      <c r="JU56">
        <v>18</v>
      </c>
      <c r="JV56">
        <v>481.586</v>
      </c>
      <c r="JW56">
        <v>497.859</v>
      </c>
      <c r="JX56">
        <v>27.1146</v>
      </c>
      <c r="JY56">
        <v>29.6726</v>
      </c>
      <c r="JZ56">
        <v>29.9999</v>
      </c>
      <c r="KA56">
        <v>29.9323</v>
      </c>
      <c r="KB56">
        <v>29.9351</v>
      </c>
      <c r="KC56">
        <v>31.6343</v>
      </c>
      <c r="KD56">
        <v>19.9265</v>
      </c>
      <c r="KE56">
        <v>99.2581</v>
      </c>
      <c r="KF56">
        <v>27.0406</v>
      </c>
      <c r="KG56">
        <v>641.083</v>
      </c>
      <c r="KH56">
        <v>20.7948</v>
      </c>
      <c r="KI56">
        <v>101.851</v>
      </c>
      <c r="KJ56">
        <v>91.3865</v>
      </c>
    </row>
    <row r="57" spans="1:296">
      <c r="A57">
        <v>39</v>
      </c>
      <c r="B57">
        <v>1759161654.6</v>
      </c>
      <c r="C57">
        <v>281.5</v>
      </c>
      <c r="D57" t="s">
        <v>521</v>
      </c>
      <c r="E57" t="s">
        <v>522</v>
      </c>
      <c r="F57">
        <v>5</v>
      </c>
      <c r="G57" t="s">
        <v>436</v>
      </c>
      <c r="H57">
        <v>1759161646.814285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637.0557909145807</v>
      </c>
      <c r="AJ57">
        <v>613.1259757575757</v>
      </c>
      <c r="AK57">
        <v>3.414351089159916</v>
      </c>
      <c r="AL57">
        <v>65.02790065039247</v>
      </c>
      <c r="AM57">
        <f>(AO57 - AN57 + DX57*1E3/(8.314*(DZ57+273.15)) * AQ57/DW57 * AP57) * DW57/(100*DK57) * 1000/(1000 - AO57)</f>
        <v>0</v>
      </c>
      <c r="AN57">
        <v>20.73522131124221</v>
      </c>
      <c r="AO57">
        <v>21.84386363636364</v>
      </c>
      <c r="AP57">
        <v>0.0001900709545894604</v>
      </c>
      <c r="AQ57">
        <v>105.0017702959576</v>
      </c>
      <c r="AR57">
        <v>0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437</v>
      </c>
      <c r="AX57" t="s">
        <v>437</v>
      </c>
      <c r="AY57">
        <v>0</v>
      </c>
      <c r="AZ57">
        <v>0</v>
      </c>
      <c r="BA57">
        <f>1-AY57/AZ57</f>
        <v>0</v>
      </c>
      <c r="BB57">
        <v>0</v>
      </c>
      <c r="BC57" t="s">
        <v>437</v>
      </c>
      <c r="BD57" t="s">
        <v>437</v>
      </c>
      <c r="BE57">
        <v>0</v>
      </c>
      <c r="BF57">
        <v>0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437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2.44</v>
      </c>
      <c r="DL57">
        <v>0.5</v>
      </c>
      <c r="DM57" t="s">
        <v>438</v>
      </c>
      <c r="DN57">
        <v>2</v>
      </c>
      <c r="DO57" t="b">
        <v>1</v>
      </c>
      <c r="DP57">
        <v>1759161646.814285</v>
      </c>
      <c r="DQ57">
        <v>575.3671428571429</v>
      </c>
      <c r="DR57">
        <v>608.1182857142858</v>
      </c>
      <c r="DS57">
        <v>21.83533571428571</v>
      </c>
      <c r="DT57">
        <v>20.67284285714286</v>
      </c>
      <c r="DU57">
        <v>576.4191071428571</v>
      </c>
      <c r="DV57">
        <v>21.55354642857143</v>
      </c>
      <c r="DW57">
        <v>500.0264285714287</v>
      </c>
      <c r="DX57">
        <v>90.88242142857142</v>
      </c>
      <c r="DY57">
        <v>0.06468941071428572</v>
      </c>
      <c r="DZ57">
        <v>28.895375</v>
      </c>
      <c r="EA57">
        <v>30.07528214285714</v>
      </c>
      <c r="EB57">
        <v>999.9000000000002</v>
      </c>
      <c r="EC57">
        <v>0</v>
      </c>
      <c r="ED57">
        <v>0</v>
      </c>
      <c r="EE57">
        <v>9997.272499999997</v>
      </c>
      <c r="EF57">
        <v>0</v>
      </c>
      <c r="EG57">
        <v>8.389438214285713</v>
      </c>
      <c r="EH57">
        <v>-32.75106785714285</v>
      </c>
      <c r="EI57">
        <v>588.211</v>
      </c>
      <c r="EJ57">
        <v>620.95575</v>
      </c>
      <c r="EK57">
        <v>1.1625</v>
      </c>
      <c r="EL57">
        <v>608.1182857142858</v>
      </c>
      <c r="EM57">
        <v>20.67284285714286</v>
      </c>
      <c r="EN57">
        <v>1.984448928571429</v>
      </c>
      <c r="EO57">
        <v>1.878798214285714</v>
      </c>
      <c r="EP57">
        <v>17.32078214285714</v>
      </c>
      <c r="EQ57">
        <v>16.45823214285714</v>
      </c>
      <c r="ER57">
        <v>2000.001785714285</v>
      </c>
      <c r="ES57">
        <v>0.980006142857143</v>
      </c>
      <c r="ET57">
        <v>0.01999365714285715</v>
      </c>
      <c r="EU57">
        <v>0</v>
      </c>
      <c r="EV57">
        <v>287.1725357142857</v>
      </c>
      <c r="EW57">
        <v>5.00078</v>
      </c>
      <c r="EX57">
        <v>5744.773571428571</v>
      </c>
      <c r="EY57">
        <v>16379.68928571429</v>
      </c>
      <c r="EZ57">
        <v>39.95507142857142</v>
      </c>
      <c r="FA57">
        <v>40.73635714285714</v>
      </c>
      <c r="FB57">
        <v>40.0355</v>
      </c>
      <c r="FC57">
        <v>40.53099999999999</v>
      </c>
      <c r="FD57">
        <v>40.95510714285713</v>
      </c>
      <c r="FE57">
        <v>1955.111785714286</v>
      </c>
      <c r="FF57">
        <v>39.89000000000001</v>
      </c>
      <c r="FG57">
        <v>0</v>
      </c>
      <c r="FH57">
        <v>1759161646.4</v>
      </c>
      <c r="FI57">
        <v>0</v>
      </c>
      <c r="FJ57">
        <v>287.1745384615385</v>
      </c>
      <c r="FK57">
        <v>1.245470086866628</v>
      </c>
      <c r="FL57">
        <v>0.01504274817656673</v>
      </c>
      <c r="FM57">
        <v>5744.766153846153</v>
      </c>
      <c r="FN57">
        <v>15</v>
      </c>
      <c r="FO57">
        <v>0</v>
      </c>
      <c r="FP57" t="s">
        <v>439</v>
      </c>
      <c r="FQ57">
        <v>1746989605.5</v>
      </c>
      <c r="FR57">
        <v>1746989593.5</v>
      </c>
      <c r="FS57">
        <v>0</v>
      </c>
      <c r="FT57">
        <v>-0.274</v>
      </c>
      <c r="FU57">
        <v>-0.002</v>
      </c>
      <c r="FV57">
        <v>2.549</v>
      </c>
      <c r="FW57">
        <v>0.129</v>
      </c>
      <c r="FX57">
        <v>420</v>
      </c>
      <c r="FY57">
        <v>17</v>
      </c>
      <c r="FZ57">
        <v>0.02</v>
      </c>
      <c r="GA57">
        <v>0.04</v>
      </c>
      <c r="GB57">
        <v>-32.78353</v>
      </c>
      <c r="GC57">
        <v>0.6985553470919147</v>
      </c>
      <c r="GD57">
        <v>0.1580255931803452</v>
      </c>
      <c r="GE57">
        <v>0</v>
      </c>
      <c r="GF57">
        <v>287.1719705882354</v>
      </c>
      <c r="GG57">
        <v>0.5287242210342871</v>
      </c>
      <c r="GH57">
        <v>0.2338081774464479</v>
      </c>
      <c r="GI57">
        <v>1</v>
      </c>
      <c r="GJ57">
        <v>1.18087075</v>
      </c>
      <c r="GK57">
        <v>-0.494295196998123</v>
      </c>
      <c r="GL57">
        <v>0.0487151848188786</v>
      </c>
      <c r="GM57">
        <v>0</v>
      </c>
      <c r="GN57">
        <v>1</v>
      </c>
      <c r="GO57">
        <v>3</v>
      </c>
      <c r="GP57" t="s">
        <v>459</v>
      </c>
      <c r="GQ57">
        <v>3.10251</v>
      </c>
      <c r="GR57">
        <v>2.72235</v>
      </c>
      <c r="GS57">
        <v>0.114667</v>
      </c>
      <c r="GT57">
        <v>0.118814</v>
      </c>
      <c r="GU57">
        <v>0.101122</v>
      </c>
      <c r="GV57">
        <v>0.0988406</v>
      </c>
      <c r="GW57">
        <v>23118.3</v>
      </c>
      <c r="GX57">
        <v>20907.9</v>
      </c>
      <c r="GY57">
        <v>26678.7</v>
      </c>
      <c r="GZ57">
        <v>23951.7</v>
      </c>
      <c r="HA57">
        <v>38373.4</v>
      </c>
      <c r="HB57">
        <v>31912.1</v>
      </c>
      <c r="HC57">
        <v>46581.9</v>
      </c>
      <c r="HD57">
        <v>37894.2</v>
      </c>
      <c r="HE57">
        <v>1.8584</v>
      </c>
      <c r="HF57">
        <v>1.8595</v>
      </c>
      <c r="HG57">
        <v>0.124015</v>
      </c>
      <c r="HH57">
        <v>0</v>
      </c>
      <c r="HI57">
        <v>28.0457</v>
      </c>
      <c r="HJ57">
        <v>999.9</v>
      </c>
      <c r="HK57">
        <v>49.9</v>
      </c>
      <c r="HL57">
        <v>31.2</v>
      </c>
      <c r="HM57">
        <v>25.0546</v>
      </c>
      <c r="HN57">
        <v>61.6538</v>
      </c>
      <c r="HO57">
        <v>21.8069</v>
      </c>
      <c r="HP57">
        <v>1</v>
      </c>
      <c r="HQ57">
        <v>0.189743</v>
      </c>
      <c r="HR57">
        <v>0.917876</v>
      </c>
      <c r="HS57">
        <v>20.2762</v>
      </c>
      <c r="HT57">
        <v>5.2116</v>
      </c>
      <c r="HU57">
        <v>11.98</v>
      </c>
      <c r="HV57">
        <v>4.9637</v>
      </c>
      <c r="HW57">
        <v>3.27458</v>
      </c>
      <c r="HX57">
        <v>9999</v>
      </c>
      <c r="HY57">
        <v>9999</v>
      </c>
      <c r="HZ57">
        <v>9999</v>
      </c>
      <c r="IA57">
        <v>40.5</v>
      </c>
      <c r="IB57">
        <v>1.86399</v>
      </c>
      <c r="IC57">
        <v>1.86013</v>
      </c>
      <c r="ID57">
        <v>1.8584</v>
      </c>
      <c r="IE57">
        <v>1.85977</v>
      </c>
      <c r="IF57">
        <v>1.85989</v>
      </c>
      <c r="IG57">
        <v>1.85838</v>
      </c>
      <c r="IH57">
        <v>1.85745</v>
      </c>
      <c r="II57">
        <v>1.85242</v>
      </c>
      <c r="IJ57">
        <v>0</v>
      </c>
      <c r="IK57">
        <v>0</v>
      </c>
      <c r="IL57">
        <v>0</v>
      </c>
      <c r="IM57">
        <v>0</v>
      </c>
      <c r="IN57" t="s">
        <v>441</v>
      </c>
      <c r="IO57" t="s">
        <v>442</v>
      </c>
      <c r="IP57" t="s">
        <v>443</v>
      </c>
      <c r="IQ57" t="s">
        <v>443</v>
      </c>
      <c r="IR57" t="s">
        <v>443</v>
      </c>
      <c r="IS57" t="s">
        <v>443</v>
      </c>
      <c r="IT57">
        <v>0</v>
      </c>
      <c r="IU57">
        <v>100</v>
      </c>
      <c r="IV57">
        <v>100</v>
      </c>
      <c r="IW57">
        <v>-1.038</v>
      </c>
      <c r="IX57">
        <v>0.282</v>
      </c>
      <c r="IY57">
        <v>-0.9039269621244732</v>
      </c>
      <c r="IZ57">
        <v>-0.001239420960351069</v>
      </c>
      <c r="JA57">
        <v>2.054680153414315E-06</v>
      </c>
      <c r="JB57">
        <v>-6.090169633737798E-10</v>
      </c>
      <c r="JC57">
        <v>0.01286883109493677</v>
      </c>
      <c r="JD57">
        <v>0.003674261220633967</v>
      </c>
      <c r="JE57">
        <v>0.0003746991724086452</v>
      </c>
      <c r="JF57">
        <v>1.563836292469968E-06</v>
      </c>
      <c r="JG57">
        <v>1</v>
      </c>
      <c r="JH57">
        <v>2003</v>
      </c>
      <c r="JI57">
        <v>1</v>
      </c>
      <c r="JJ57">
        <v>24</v>
      </c>
      <c r="JK57">
        <v>202867.5</v>
      </c>
      <c r="JL57">
        <v>202867.7</v>
      </c>
      <c r="JM57">
        <v>1.604</v>
      </c>
      <c r="JN57">
        <v>2.62573</v>
      </c>
      <c r="JO57">
        <v>1.49658</v>
      </c>
      <c r="JP57">
        <v>2.34375</v>
      </c>
      <c r="JQ57">
        <v>1.54907</v>
      </c>
      <c r="JR57">
        <v>2.47437</v>
      </c>
      <c r="JS57">
        <v>36.34</v>
      </c>
      <c r="JT57">
        <v>24.1751</v>
      </c>
      <c r="JU57">
        <v>18</v>
      </c>
      <c r="JV57">
        <v>482.123</v>
      </c>
      <c r="JW57">
        <v>497.604</v>
      </c>
      <c r="JX57">
        <v>27.0385</v>
      </c>
      <c r="JY57">
        <v>29.67</v>
      </c>
      <c r="JZ57">
        <v>30</v>
      </c>
      <c r="KA57">
        <v>29.9298</v>
      </c>
      <c r="KB57">
        <v>29.9325</v>
      </c>
      <c r="KC57">
        <v>32.2578</v>
      </c>
      <c r="KD57">
        <v>19.9265</v>
      </c>
      <c r="KE57">
        <v>99.2581</v>
      </c>
      <c r="KF57">
        <v>26.9727</v>
      </c>
      <c r="KG57">
        <v>654.443</v>
      </c>
      <c r="KH57">
        <v>20.8222</v>
      </c>
      <c r="KI57">
        <v>101.852</v>
      </c>
      <c r="KJ57">
        <v>91.3867</v>
      </c>
    </row>
    <row r="58" spans="1:296">
      <c r="A58">
        <v>40</v>
      </c>
      <c r="B58">
        <v>1759161659.6</v>
      </c>
      <c r="C58">
        <v>286.5</v>
      </c>
      <c r="D58" t="s">
        <v>523</v>
      </c>
      <c r="E58" t="s">
        <v>524</v>
      </c>
      <c r="F58">
        <v>5</v>
      </c>
      <c r="G58" t="s">
        <v>436</v>
      </c>
      <c r="H58">
        <v>1759161652.1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653.1308411101805</v>
      </c>
      <c r="AJ58">
        <v>629.6502848484847</v>
      </c>
      <c r="AK58">
        <v>3.28347553028929</v>
      </c>
      <c r="AL58">
        <v>65.02790065039247</v>
      </c>
      <c r="AM58">
        <f>(AO58 - AN58 + DX58*1E3/(8.314*(DZ58+273.15)) * AQ58/DW58 * AP58) * DW58/(100*DK58) * 1000/(1000 - AO58)</f>
        <v>0</v>
      </c>
      <c r="AN58">
        <v>20.74499016467719</v>
      </c>
      <c r="AO58">
        <v>21.84352363636364</v>
      </c>
      <c r="AP58">
        <v>-5.580175443024739E-05</v>
      </c>
      <c r="AQ58">
        <v>105.0017702959576</v>
      </c>
      <c r="AR58">
        <v>0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437</v>
      </c>
      <c r="AX58" t="s">
        <v>437</v>
      </c>
      <c r="AY58">
        <v>0</v>
      </c>
      <c r="AZ58">
        <v>0</v>
      </c>
      <c r="BA58">
        <f>1-AY58/AZ58</f>
        <v>0</v>
      </c>
      <c r="BB58">
        <v>0</v>
      </c>
      <c r="BC58" t="s">
        <v>437</v>
      </c>
      <c r="BD58" t="s">
        <v>437</v>
      </c>
      <c r="BE58">
        <v>0</v>
      </c>
      <c r="BF58">
        <v>0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437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2.44</v>
      </c>
      <c r="DL58">
        <v>0.5</v>
      </c>
      <c r="DM58" t="s">
        <v>438</v>
      </c>
      <c r="DN58">
        <v>2</v>
      </c>
      <c r="DO58" t="b">
        <v>1</v>
      </c>
      <c r="DP58">
        <v>1759161652.1</v>
      </c>
      <c r="DQ58">
        <v>592.9565925925925</v>
      </c>
      <c r="DR58">
        <v>625.4754074074074</v>
      </c>
      <c r="DS58">
        <v>21.83862962962963</v>
      </c>
      <c r="DT58">
        <v>20.71282592592593</v>
      </c>
      <c r="DU58">
        <v>593.9991481481482</v>
      </c>
      <c r="DV58">
        <v>21.55676296296296</v>
      </c>
      <c r="DW58">
        <v>499.9974074074074</v>
      </c>
      <c r="DX58">
        <v>90.88200370370369</v>
      </c>
      <c r="DY58">
        <v>0.06460760740740741</v>
      </c>
      <c r="DZ58">
        <v>28.87592962962962</v>
      </c>
      <c r="EA58">
        <v>30.0747925925926</v>
      </c>
      <c r="EB58">
        <v>999.9000000000001</v>
      </c>
      <c r="EC58">
        <v>0</v>
      </c>
      <c r="ED58">
        <v>0</v>
      </c>
      <c r="EE58">
        <v>9993.444444444445</v>
      </c>
      <c r="EF58">
        <v>0</v>
      </c>
      <c r="EG58">
        <v>8.386355555555555</v>
      </c>
      <c r="EH58">
        <v>-32.5187074074074</v>
      </c>
      <c r="EI58">
        <v>606.1952592592593</v>
      </c>
      <c r="EJ58">
        <v>638.7051851851852</v>
      </c>
      <c r="EK58">
        <v>1.125799629629629</v>
      </c>
      <c r="EL58">
        <v>625.4754074074074</v>
      </c>
      <c r="EM58">
        <v>20.71282592592593</v>
      </c>
      <c r="EN58">
        <v>1.984739259259259</v>
      </c>
      <c r="EO58">
        <v>1.882423333333333</v>
      </c>
      <c r="EP58">
        <v>17.3230962962963</v>
      </c>
      <c r="EQ58">
        <v>16.48854074074074</v>
      </c>
      <c r="ER58">
        <v>2000.03037037037</v>
      </c>
      <c r="ES58">
        <v>0.9800064444444445</v>
      </c>
      <c r="ET58">
        <v>0.01999335555555556</v>
      </c>
      <c r="EU58">
        <v>0</v>
      </c>
      <c r="EV58">
        <v>287.1997407407408</v>
      </c>
      <c r="EW58">
        <v>5.00078</v>
      </c>
      <c r="EX58">
        <v>5744.664814814813</v>
      </c>
      <c r="EY58">
        <v>16379.91851851852</v>
      </c>
      <c r="EZ58">
        <v>39.93951851851851</v>
      </c>
      <c r="FA58">
        <v>40.73118518518518</v>
      </c>
      <c r="FB58">
        <v>40.03914814814814</v>
      </c>
      <c r="FC58">
        <v>40.50907407407407</v>
      </c>
      <c r="FD58">
        <v>40.91640740740741</v>
      </c>
      <c r="FE58">
        <v>1955.14037037037</v>
      </c>
      <c r="FF58">
        <v>39.89000000000001</v>
      </c>
      <c r="FG58">
        <v>0</v>
      </c>
      <c r="FH58">
        <v>1759161651.8</v>
      </c>
      <c r="FI58">
        <v>0</v>
      </c>
      <c r="FJ58">
        <v>287.21952</v>
      </c>
      <c r="FK58">
        <v>-0.427461531527523</v>
      </c>
      <c r="FL58">
        <v>-3.97615383868674</v>
      </c>
      <c r="FM58">
        <v>5744.6284</v>
      </c>
      <c r="FN58">
        <v>15</v>
      </c>
      <c r="FO58">
        <v>0</v>
      </c>
      <c r="FP58" t="s">
        <v>439</v>
      </c>
      <c r="FQ58">
        <v>1746989605.5</v>
      </c>
      <c r="FR58">
        <v>1746989593.5</v>
      </c>
      <c r="FS58">
        <v>0</v>
      </c>
      <c r="FT58">
        <v>-0.274</v>
      </c>
      <c r="FU58">
        <v>-0.002</v>
      </c>
      <c r="FV58">
        <v>2.549</v>
      </c>
      <c r="FW58">
        <v>0.129</v>
      </c>
      <c r="FX58">
        <v>420</v>
      </c>
      <c r="FY58">
        <v>17</v>
      </c>
      <c r="FZ58">
        <v>0.02</v>
      </c>
      <c r="GA58">
        <v>0.04</v>
      </c>
      <c r="GB58">
        <v>-32.57873</v>
      </c>
      <c r="GC58">
        <v>2.604252157598576</v>
      </c>
      <c r="GD58">
        <v>0.3371340921651209</v>
      </c>
      <c r="GE58">
        <v>0</v>
      </c>
      <c r="GF58">
        <v>287.1684411764705</v>
      </c>
      <c r="GG58">
        <v>0.4944079486841614</v>
      </c>
      <c r="GH58">
        <v>0.2384755741810208</v>
      </c>
      <c r="GI58">
        <v>1</v>
      </c>
      <c r="GJ58">
        <v>1.14685675</v>
      </c>
      <c r="GK58">
        <v>-0.4451985365853687</v>
      </c>
      <c r="GL58">
        <v>0.04475312421426575</v>
      </c>
      <c r="GM58">
        <v>0</v>
      </c>
      <c r="GN58">
        <v>1</v>
      </c>
      <c r="GO58">
        <v>3</v>
      </c>
      <c r="GP58" t="s">
        <v>459</v>
      </c>
      <c r="GQ58">
        <v>3.10221</v>
      </c>
      <c r="GR58">
        <v>2.72267</v>
      </c>
      <c r="GS58">
        <v>0.11681</v>
      </c>
      <c r="GT58">
        <v>0.120915</v>
      </c>
      <c r="GU58">
        <v>0.10112</v>
      </c>
      <c r="GV58">
        <v>0.09890060000000001</v>
      </c>
      <c r="GW58">
        <v>23062.3</v>
      </c>
      <c r="GX58">
        <v>20858.3</v>
      </c>
      <c r="GY58">
        <v>26678.7</v>
      </c>
      <c r="GZ58">
        <v>23951.9</v>
      </c>
      <c r="HA58">
        <v>38374.1</v>
      </c>
      <c r="HB58">
        <v>31910.4</v>
      </c>
      <c r="HC58">
        <v>46582.3</v>
      </c>
      <c r="HD58">
        <v>37894.5</v>
      </c>
      <c r="HE58">
        <v>1.85793</v>
      </c>
      <c r="HF58">
        <v>1.85982</v>
      </c>
      <c r="HG58">
        <v>0.124983</v>
      </c>
      <c r="HH58">
        <v>0</v>
      </c>
      <c r="HI58">
        <v>28.0397</v>
      </c>
      <c r="HJ58">
        <v>999.9</v>
      </c>
      <c r="HK58">
        <v>49.9</v>
      </c>
      <c r="HL58">
        <v>31.2</v>
      </c>
      <c r="HM58">
        <v>25.0522</v>
      </c>
      <c r="HN58">
        <v>61.5438</v>
      </c>
      <c r="HO58">
        <v>21.9872</v>
      </c>
      <c r="HP58">
        <v>1</v>
      </c>
      <c r="HQ58">
        <v>0.189649</v>
      </c>
      <c r="HR58">
        <v>0.925114</v>
      </c>
      <c r="HS58">
        <v>20.2763</v>
      </c>
      <c r="HT58">
        <v>5.21235</v>
      </c>
      <c r="HU58">
        <v>11.98</v>
      </c>
      <c r="HV58">
        <v>4.96375</v>
      </c>
      <c r="HW58">
        <v>3.2746</v>
      </c>
      <c r="HX58">
        <v>9999</v>
      </c>
      <c r="HY58">
        <v>9999</v>
      </c>
      <c r="HZ58">
        <v>9999</v>
      </c>
      <c r="IA58">
        <v>40.5</v>
      </c>
      <c r="IB58">
        <v>1.864</v>
      </c>
      <c r="IC58">
        <v>1.86016</v>
      </c>
      <c r="ID58">
        <v>1.85839</v>
      </c>
      <c r="IE58">
        <v>1.85977</v>
      </c>
      <c r="IF58">
        <v>1.85989</v>
      </c>
      <c r="IG58">
        <v>1.85837</v>
      </c>
      <c r="IH58">
        <v>1.85745</v>
      </c>
      <c r="II58">
        <v>1.85242</v>
      </c>
      <c r="IJ58">
        <v>0</v>
      </c>
      <c r="IK58">
        <v>0</v>
      </c>
      <c r="IL58">
        <v>0</v>
      </c>
      <c r="IM58">
        <v>0</v>
      </c>
      <c r="IN58" t="s">
        <v>441</v>
      </c>
      <c r="IO58" t="s">
        <v>442</v>
      </c>
      <c r="IP58" t="s">
        <v>443</v>
      </c>
      <c r="IQ58" t="s">
        <v>443</v>
      </c>
      <c r="IR58" t="s">
        <v>443</v>
      </c>
      <c r="IS58" t="s">
        <v>443</v>
      </c>
      <c r="IT58">
        <v>0</v>
      </c>
      <c r="IU58">
        <v>100</v>
      </c>
      <c r="IV58">
        <v>100</v>
      </c>
      <c r="IW58">
        <v>-1.029</v>
      </c>
      <c r="IX58">
        <v>0.282</v>
      </c>
      <c r="IY58">
        <v>-0.9039269621244732</v>
      </c>
      <c r="IZ58">
        <v>-0.001239420960351069</v>
      </c>
      <c r="JA58">
        <v>2.054680153414315E-06</v>
      </c>
      <c r="JB58">
        <v>-6.090169633737798E-10</v>
      </c>
      <c r="JC58">
        <v>0.01286883109493677</v>
      </c>
      <c r="JD58">
        <v>0.003674261220633967</v>
      </c>
      <c r="JE58">
        <v>0.0003746991724086452</v>
      </c>
      <c r="JF58">
        <v>1.563836292469968E-06</v>
      </c>
      <c r="JG58">
        <v>1</v>
      </c>
      <c r="JH58">
        <v>2003</v>
      </c>
      <c r="JI58">
        <v>1</v>
      </c>
      <c r="JJ58">
        <v>24</v>
      </c>
      <c r="JK58">
        <v>202867.6</v>
      </c>
      <c r="JL58">
        <v>202867.8</v>
      </c>
      <c r="JM58">
        <v>1.63452</v>
      </c>
      <c r="JN58">
        <v>2.62939</v>
      </c>
      <c r="JO58">
        <v>1.49658</v>
      </c>
      <c r="JP58">
        <v>2.34375</v>
      </c>
      <c r="JQ58">
        <v>1.54907</v>
      </c>
      <c r="JR58">
        <v>2.33276</v>
      </c>
      <c r="JS58">
        <v>36.34</v>
      </c>
      <c r="JT58">
        <v>24.1751</v>
      </c>
      <c r="JU58">
        <v>18</v>
      </c>
      <c r="JV58">
        <v>481.822</v>
      </c>
      <c r="JW58">
        <v>497.801</v>
      </c>
      <c r="JX58">
        <v>26.9655</v>
      </c>
      <c r="JY58">
        <v>29.6668</v>
      </c>
      <c r="JZ58">
        <v>29.9999</v>
      </c>
      <c r="KA58">
        <v>29.9265</v>
      </c>
      <c r="KB58">
        <v>29.93</v>
      </c>
      <c r="KC58">
        <v>32.961</v>
      </c>
      <c r="KD58">
        <v>19.6448</v>
      </c>
      <c r="KE58">
        <v>99.2581</v>
      </c>
      <c r="KF58">
        <v>26.8956</v>
      </c>
      <c r="KG58">
        <v>674.496</v>
      </c>
      <c r="KH58">
        <v>20.8602</v>
      </c>
      <c r="KI58">
        <v>101.852</v>
      </c>
      <c r="KJ58">
        <v>91.3874</v>
      </c>
    </row>
    <row r="59" spans="1:296">
      <c r="A59">
        <v>41</v>
      </c>
      <c r="B59">
        <v>1759161664.6</v>
      </c>
      <c r="C59">
        <v>291.5</v>
      </c>
      <c r="D59" t="s">
        <v>525</v>
      </c>
      <c r="E59" t="s">
        <v>526</v>
      </c>
      <c r="F59">
        <v>5</v>
      </c>
      <c r="G59" t="s">
        <v>436</v>
      </c>
      <c r="H59">
        <v>1759161656.814285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669.9023904001618</v>
      </c>
      <c r="AJ59">
        <v>646.2520363636359</v>
      </c>
      <c r="AK59">
        <v>3.327187674357068</v>
      </c>
      <c r="AL59">
        <v>65.02790065039247</v>
      </c>
      <c r="AM59">
        <f>(AO59 - AN59 + DX59*1E3/(8.314*(DZ59+273.15)) * AQ59/DW59 * AP59) * DW59/(100*DK59) * 1000/(1000 - AO59)</f>
        <v>0</v>
      </c>
      <c r="AN59">
        <v>20.79373847986873</v>
      </c>
      <c r="AO59">
        <v>21.84684909090909</v>
      </c>
      <c r="AP59">
        <v>8.475552411661152E-05</v>
      </c>
      <c r="AQ59">
        <v>105.0017702959576</v>
      </c>
      <c r="AR59">
        <v>0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437</v>
      </c>
      <c r="AX59" t="s">
        <v>437</v>
      </c>
      <c r="AY59">
        <v>0</v>
      </c>
      <c r="AZ59">
        <v>0</v>
      </c>
      <c r="BA59">
        <f>1-AY59/AZ59</f>
        <v>0</v>
      </c>
      <c r="BB59">
        <v>0</v>
      </c>
      <c r="BC59" t="s">
        <v>437</v>
      </c>
      <c r="BD59" t="s">
        <v>437</v>
      </c>
      <c r="BE59">
        <v>0</v>
      </c>
      <c r="BF59">
        <v>0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437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2.44</v>
      </c>
      <c r="DL59">
        <v>0.5</v>
      </c>
      <c r="DM59" t="s">
        <v>438</v>
      </c>
      <c r="DN59">
        <v>2</v>
      </c>
      <c r="DO59" t="b">
        <v>1</v>
      </c>
      <c r="DP59">
        <v>1759161656.814285</v>
      </c>
      <c r="DQ59">
        <v>608.4454642857144</v>
      </c>
      <c r="DR59">
        <v>640.8194642857143</v>
      </c>
      <c r="DS59">
        <v>21.84195714285714</v>
      </c>
      <c r="DT59">
        <v>20.750825</v>
      </c>
      <c r="DU59">
        <v>609.4792500000001</v>
      </c>
      <c r="DV59">
        <v>21.56001428571429</v>
      </c>
      <c r="DW59">
        <v>500.00425</v>
      </c>
      <c r="DX59">
        <v>90.88170714285714</v>
      </c>
      <c r="DY59">
        <v>0.06450151071428571</v>
      </c>
      <c r="DZ59">
        <v>28.8588</v>
      </c>
      <c r="EA59">
        <v>30.06884285714286</v>
      </c>
      <c r="EB59">
        <v>999.9000000000002</v>
      </c>
      <c r="EC59">
        <v>0</v>
      </c>
      <c r="ED59">
        <v>0</v>
      </c>
      <c r="EE59">
        <v>10000.60178571429</v>
      </c>
      <c r="EF59">
        <v>0</v>
      </c>
      <c r="EG59">
        <v>8.379570357142855</v>
      </c>
      <c r="EH59">
        <v>-32.37395714285714</v>
      </c>
      <c r="EI59">
        <v>622.032</v>
      </c>
      <c r="EJ59">
        <v>654.3991785714286</v>
      </c>
      <c r="EK59">
        <v>1.091121071428571</v>
      </c>
      <c r="EL59">
        <v>640.8194642857143</v>
      </c>
      <c r="EM59">
        <v>20.750825</v>
      </c>
      <c r="EN59">
        <v>1.985033928571428</v>
      </c>
      <c r="EO59">
        <v>1.885870357142857</v>
      </c>
      <c r="EP59">
        <v>17.32545</v>
      </c>
      <c r="EQ59">
        <v>16.51731071428571</v>
      </c>
      <c r="ER59">
        <v>2000.0175</v>
      </c>
      <c r="ES59">
        <v>0.9800063571428572</v>
      </c>
      <c r="ET59">
        <v>0.01999344285714286</v>
      </c>
      <c r="EU59">
        <v>0</v>
      </c>
      <c r="EV59">
        <v>287.1825</v>
      </c>
      <c r="EW59">
        <v>5.00078</v>
      </c>
      <c r="EX59">
        <v>5744.604642857143</v>
      </c>
      <c r="EY59">
        <v>16379.81428571429</v>
      </c>
      <c r="EZ59">
        <v>39.94614285714285</v>
      </c>
      <c r="FA59">
        <v>40.73182142857142</v>
      </c>
      <c r="FB59">
        <v>40.04664285714285</v>
      </c>
      <c r="FC59">
        <v>40.51542857142856</v>
      </c>
      <c r="FD59">
        <v>40.90596428571428</v>
      </c>
      <c r="FE59">
        <v>1955.1275</v>
      </c>
      <c r="FF59">
        <v>39.89000000000001</v>
      </c>
      <c r="FG59">
        <v>0</v>
      </c>
      <c r="FH59">
        <v>1759161656.6</v>
      </c>
      <c r="FI59">
        <v>0</v>
      </c>
      <c r="FJ59">
        <v>287.16416</v>
      </c>
      <c r="FK59">
        <v>-0.5699999818555618</v>
      </c>
      <c r="FL59">
        <v>-0.1692307685263944</v>
      </c>
      <c r="FM59">
        <v>5744.556</v>
      </c>
      <c r="FN59">
        <v>15</v>
      </c>
      <c r="FO59">
        <v>0</v>
      </c>
      <c r="FP59" t="s">
        <v>439</v>
      </c>
      <c r="FQ59">
        <v>1746989605.5</v>
      </c>
      <c r="FR59">
        <v>1746989593.5</v>
      </c>
      <c r="FS59">
        <v>0</v>
      </c>
      <c r="FT59">
        <v>-0.274</v>
      </c>
      <c r="FU59">
        <v>-0.002</v>
      </c>
      <c r="FV59">
        <v>2.549</v>
      </c>
      <c r="FW59">
        <v>0.129</v>
      </c>
      <c r="FX59">
        <v>420</v>
      </c>
      <c r="FY59">
        <v>17</v>
      </c>
      <c r="FZ59">
        <v>0.02</v>
      </c>
      <c r="GA59">
        <v>0.04</v>
      </c>
      <c r="GB59">
        <v>-32.4843525</v>
      </c>
      <c r="GC59">
        <v>2.519138836773038</v>
      </c>
      <c r="GD59">
        <v>0.3385520476880182</v>
      </c>
      <c r="GE59">
        <v>0</v>
      </c>
      <c r="GF59">
        <v>287.184794117647</v>
      </c>
      <c r="GG59">
        <v>-0.04157371382779305</v>
      </c>
      <c r="GH59">
        <v>0.2161948711656595</v>
      </c>
      <c r="GI59">
        <v>1</v>
      </c>
      <c r="GJ59">
        <v>1.11816625</v>
      </c>
      <c r="GK59">
        <v>-0.4137815009380875</v>
      </c>
      <c r="GL59">
        <v>0.04190030117358941</v>
      </c>
      <c r="GM59">
        <v>0</v>
      </c>
      <c r="GN59">
        <v>1</v>
      </c>
      <c r="GO59">
        <v>3</v>
      </c>
      <c r="GP59" t="s">
        <v>459</v>
      </c>
      <c r="GQ59">
        <v>3.10249</v>
      </c>
      <c r="GR59">
        <v>2.72247</v>
      </c>
      <c r="GS59">
        <v>0.118942</v>
      </c>
      <c r="GT59">
        <v>0.123045</v>
      </c>
      <c r="GU59">
        <v>0.101134</v>
      </c>
      <c r="GV59">
        <v>0.0990434</v>
      </c>
      <c r="GW59">
        <v>23006.9</v>
      </c>
      <c r="GX59">
        <v>20807.8</v>
      </c>
      <c r="GY59">
        <v>26679</v>
      </c>
      <c r="GZ59">
        <v>23951.9</v>
      </c>
      <c r="HA59">
        <v>38373.9</v>
      </c>
      <c r="HB59">
        <v>31905.5</v>
      </c>
      <c r="HC59">
        <v>46582.5</v>
      </c>
      <c r="HD59">
        <v>37894.4</v>
      </c>
      <c r="HE59">
        <v>1.85833</v>
      </c>
      <c r="HF59">
        <v>1.8597</v>
      </c>
      <c r="HG59">
        <v>0.123903</v>
      </c>
      <c r="HH59">
        <v>0</v>
      </c>
      <c r="HI59">
        <v>28.0332</v>
      </c>
      <c r="HJ59">
        <v>999.9</v>
      </c>
      <c r="HK59">
        <v>49.9</v>
      </c>
      <c r="HL59">
        <v>31.2</v>
      </c>
      <c r="HM59">
        <v>25.055</v>
      </c>
      <c r="HN59">
        <v>61.2238</v>
      </c>
      <c r="HO59">
        <v>21.859</v>
      </c>
      <c r="HP59">
        <v>1</v>
      </c>
      <c r="HQ59">
        <v>0.189634</v>
      </c>
      <c r="HR59">
        <v>1.00446</v>
      </c>
      <c r="HS59">
        <v>20.2756</v>
      </c>
      <c r="HT59">
        <v>5.2119</v>
      </c>
      <c r="HU59">
        <v>11.98</v>
      </c>
      <c r="HV59">
        <v>4.9637</v>
      </c>
      <c r="HW59">
        <v>3.27458</v>
      </c>
      <c r="HX59">
        <v>9999</v>
      </c>
      <c r="HY59">
        <v>9999</v>
      </c>
      <c r="HZ59">
        <v>9999</v>
      </c>
      <c r="IA59">
        <v>40.5</v>
      </c>
      <c r="IB59">
        <v>1.86401</v>
      </c>
      <c r="IC59">
        <v>1.86017</v>
      </c>
      <c r="ID59">
        <v>1.8584</v>
      </c>
      <c r="IE59">
        <v>1.85976</v>
      </c>
      <c r="IF59">
        <v>1.85989</v>
      </c>
      <c r="IG59">
        <v>1.85837</v>
      </c>
      <c r="IH59">
        <v>1.85745</v>
      </c>
      <c r="II59">
        <v>1.85242</v>
      </c>
      <c r="IJ59">
        <v>0</v>
      </c>
      <c r="IK59">
        <v>0</v>
      </c>
      <c r="IL59">
        <v>0</v>
      </c>
      <c r="IM59">
        <v>0</v>
      </c>
      <c r="IN59" t="s">
        <v>441</v>
      </c>
      <c r="IO59" t="s">
        <v>442</v>
      </c>
      <c r="IP59" t="s">
        <v>443</v>
      </c>
      <c r="IQ59" t="s">
        <v>443</v>
      </c>
      <c r="IR59" t="s">
        <v>443</v>
      </c>
      <c r="IS59" t="s">
        <v>443</v>
      </c>
      <c r="IT59">
        <v>0</v>
      </c>
      <c r="IU59">
        <v>100</v>
      </c>
      <c r="IV59">
        <v>100</v>
      </c>
      <c r="IW59">
        <v>-1.018</v>
      </c>
      <c r="IX59">
        <v>0.2821</v>
      </c>
      <c r="IY59">
        <v>-0.9039269621244732</v>
      </c>
      <c r="IZ59">
        <v>-0.001239420960351069</v>
      </c>
      <c r="JA59">
        <v>2.054680153414315E-06</v>
      </c>
      <c r="JB59">
        <v>-6.090169633737798E-10</v>
      </c>
      <c r="JC59">
        <v>0.01286883109493677</v>
      </c>
      <c r="JD59">
        <v>0.003674261220633967</v>
      </c>
      <c r="JE59">
        <v>0.0003746991724086452</v>
      </c>
      <c r="JF59">
        <v>1.563836292469968E-06</v>
      </c>
      <c r="JG59">
        <v>1</v>
      </c>
      <c r="JH59">
        <v>2003</v>
      </c>
      <c r="JI59">
        <v>1</v>
      </c>
      <c r="JJ59">
        <v>24</v>
      </c>
      <c r="JK59">
        <v>202867.7</v>
      </c>
      <c r="JL59">
        <v>202867.9</v>
      </c>
      <c r="JM59">
        <v>1.67114</v>
      </c>
      <c r="JN59">
        <v>2.62695</v>
      </c>
      <c r="JO59">
        <v>1.49658</v>
      </c>
      <c r="JP59">
        <v>2.34375</v>
      </c>
      <c r="JQ59">
        <v>1.54907</v>
      </c>
      <c r="JR59">
        <v>2.4707</v>
      </c>
      <c r="JS59">
        <v>36.34</v>
      </c>
      <c r="JT59">
        <v>24.1751</v>
      </c>
      <c r="JU59">
        <v>18</v>
      </c>
      <c r="JV59">
        <v>482.037</v>
      </c>
      <c r="JW59">
        <v>497.696</v>
      </c>
      <c r="JX59">
        <v>26.893</v>
      </c>
      <c r="JY59">
        <v>29.6642</v>
      </c>
      <c r="JZ59">
        <v>29.9999</v>
      </c>
      <c r="KA59">
        <v>29.924</v>
      </c>
      <c r="KB59">
        <v>29.9274</v>
      </c>
      <c r="KC59">
        <v>33.6056</v>
      </c>
      <c r="KD59">
        <v>19.6448</v>
      </c>
      <c r="KE59">
        <v>99.2581</v>
      </c>
      <c r="KF59">
        <v>26.8338</v>
      </c>
      <c r="KG59">
        <v>687.853</v>
      </c>
      <c r="KH59">
        <v>20.8905</v>
      </c>
      <c r="KI59">
        <v>101.853</v>
      </c>
      <c r="KJ59">
        <v>91.3873</v>
      </c>
    </row>
    <row r="60" spans="1:296">
      <c r="A60">
        <v>42</v>
      </c>
      <c r="B60">
        <v>1759161669.6</v>
      </c>
      <c r="C60">
        <v>296.5</v>
      </c>
      <c r="D60" t="s">
        <v>527</v>
      </c>
      <c r="E60" t="s">
        <v>528</v>
      </c>
      <c r="F60">
        <v>5</v>
      </c>
      <c r="G60" t="s">
        <v>436</v>
      </c>
      <c r="H60">
        <v>1759161662.1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686.9523713297433</v>
      </c>
      <c r="AJ60">
        <v>663.0585212121209</v>
      </c>
      <c r="AK60">
        <v>3.361500630469236</v>
      </c>
      <c r="AL60">
        <v>65.02790065039247</v>
      </c>
      <c r="AM60">
        <f>(AO60 - AN60 + DX60*1E3/(8.314*(DZ60+273.15)) * AQ60/DW60 * AP60) * DW60/(100*DK60) * 1000/(1000 - AO60)</f>
        <v>0</v>
      </c>
      <c r="AN60">
        <v>20.81124553098595</v>
      </c>
      <c r="AO60">
        <v>21.84982969696969</v>
      </c>
      <c r="AP60">
        <v>2.368803042774625E-05</v>
      </c>
      <c r="AQ60">
        <v>105.0017702959576</v>
      </c>
      <c r="AR60">
        <v>0</v>
      </c>
      <c r="AS60">
        <v>0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437</v>
      </c>
      <c r="AX60" t="s">
        <v>437</v>
      </c>
      <c r="AY60">
        <v>0</v>
      </c>
      <c r="AZ60">
        <v>0</v>
      </c>
      <c r="BA60">
        <f>1-AY60/AZ60</f>
        <v>0</v>
      </c>
      <c r="BB60">
        <v>0</v>
      </c>
      <c r="BC60" t="s">
        <v>437</v>
      </c>
      <c r="BD60" t="s">
        <v>437</v>
      </c>
      <c r="BE60">
        <v>0</v>
      </c>
      <c r="BF60">
        <v>0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437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2.44</v>
      </c>
      <c r="DL60">
        <v>0.5</v>
      </c>
      <c r="DM60" t="s">
        <v>438</v>
      </c>
      <c r="DN60">
        <v>2</v>
      </c>
      <c r="DO60" t="b">
        <v>1</v>
      </c>
      <c r="DP60">
        <v>1759161662.1</v>
      </c>
      <c r="DQ60">
        <v>625.7011481481481</v>
      </c>
      <c r="DR60">
        <v>658.0520370370369</v>
      </c>
      <c r="DS60">
        <v>21.84591851851852</v>
      </c>
      <c r="DT60">
        <v>20.77928148148148</v>
      </c>
      <c r="DU60">
        <v>626.7245925925927</v>
      </c>
      <c r="DV60">
        <v>21.5638962962963</v>
      </c>
      <c r="DW60">
        <v>500.0342222222222</v>
      </c>
      <c r="DX60">
        <v>90.88186296296296</v>
      </c>
      <c r="DY60">
        <v>0.0644274037037037</v>
      </c>
      <c r="DZ60">
        <v>28.83615555555555</v>
      </c>
      <c r="EA60">
        <v>30.05937037037037</v>
      </c>
      <c r="EB60">
        <v>999.9000000000001</v>
      </c>
      <c r="EC60">
        <v>0</v>
      </c>
      <c r="ED60">
        <v>0</v>
      </c>
      <c r="EE60">
        <v>9995.025925925926</v>
      </c>
      <c r="EF60">
        <v>0</v>
      </c>
      <c r="EG60">
        <v>8.378539999999997</v>
      </c>
      <c r="EH60">
        <v>-32.35091481481481</v>
      </c>
      <c r="EI60">
        <v>639.6755185185185</v>
      </c>
      <c r="EJ60">
        <v>672.0165555555556</v>
      </c>
      <c r="EK60">
        <v>1.06663037037037</v>
      </c>
      <c r="EL60">
        <v>658.0520370370369</v>
      </c>
      <c r="EM60">
        <v>20.77928148148148</v>
      </c>
      <c r="EN60">
        <v>1.985397037037037</v>
      </c>
      <c r="EO60">
        <v>1.88845925925926</v>
      </c>
      <c r="EP60">
        <v>17.32834444444445</v>
      </c>
      <c r="EQ60">
        <v>16.53888148148148</v>
      </c>
      <c r="ER60">
        <v>2000.001111111111</v>
      </c>
      <c r="ES60">
        <v>0.9800062222222223</v>
      </c>
      <c r="ET60">
        <v>0.01999357777777778</v>
      </c>
      <c r="EU60">
        <v>0</v>
      </c>
      <c r="EV60">
        <v>287.124</v>
      </c>
      <c r="EW60">
        <v>5.00078</v>
      </c>
      <c r="EX60">
        <v>5744.647037037037</v>
      </c>
      <c r="EY60">
        <v>16379.67407407407</v>
      </c>
      <c r="EZ60">
        <v>39.93718518518518</v>
      </c>
      <c r="FA60">
        <v>40.72881481481481</v>
      </c>
      <c r="FB60">
        <v>40.04844444444444</v>
      </c>
      <c r="FC60">
        <v>40.50211111111111</v>
      </c>
      <c r="FD60">
        <v>40.91866666666666</v>
      </c>
      <c r="FE60">
        <v>1955.111111111111</v>
      </c>
      <c r="FF60">
        <v>39.89000000000001</v>
      </c>
      <c r="FG60">
        <v>0</v>
      </c>
      <c r="FH60">
        <v>1759161661.4</v>
      </c>
      <c r="FI60">
        <v>0</v>
      </c>
      <c r="FJ60">
        <v>287.11668</v>
      </c>
      <c r="FK60">
        <v>-0.2759230510085944</v>
      </c>
      <c r="FL60">
        <v>4.084615361442942</v>
      </c>
      <c r="FM60">
        <v>5744.626</v>
      </c>
      <c r="FN60">
        <v>15</v>
      </c>
      <c r="FO60">
        <v>0</v>
      </c>
      <c r="FP60" t="s">
        <v>439</v>
      </c>
      <c r="FQ60">
        <v>1746989605.5</v>
      </c>
      <c r="FR60">
        <v>1746989593.5</v>
      </c>
      <c r="FS60">
        <v>0</v>
      </c>
      <c r="FT60">
        <v>-0.274</v>
      </c>
      <c r="FU60">
        <v>-0.002</v>
      </c>
      <c r="FV60">
        <v>2.549</v>
      </c>
      <c r="FW60">
        <v>0.129</v>
      </c>
      <c r="FX60">
        <v>420</v>
      </c>
      <c r="FY60">
        <v>17</v>
      </c>
      <c r="FZ60">
        <v>0.02</v>
      </c>
      <c r="GA60">
        <v>0.04</v>
      </c>
      <c r="GB60">
        <v>-32.44495365853659</v>
      </c>
      <c r="GC60">
        <v>0.4183296167247079</v>
      </c>
      <c r="GD60">
        <v>0.302608519617594</v>
      </c>
      <c r="GE60">
        <v>1</v>
      </c>
      <c r="GF60">
        <v>287.1525588235294</v>
      </c>
      <c r="GG60">
        <v>-0.6833154969182204</v>
      </c>
      <c r="GH60">
        <v>0.2265890541949563</v>
      </c>
      <c r="GI60">
        <v>1</v>
      </c>
      <c r="GJ60">
        <v>1.082803658536586</v>
      </c>
      <c r="GK60">
        <v>-0.2996027874564501</v>
      </c>
      <c r="GL60">
        <v>0.03056387479873373</v>
      </c>
      <c r="GM60">
        <v>0</v>
      </c>
      <c r="GN60">
        <v>2</v>
      </c>
      <c r="GO60">
        <v>3</v>
      </c>
      <c r="GP60" t="s">
        <v>446</v>
      </c>
      <c r="GQ60">
        <v>3.10226</v>
      </c>
      <c r="GR60">
        <v>2.72249</v>
      </c>
      <c r="GS60">
        <v>0.121071</v>
      </c>
      <c r="GT60">
        <v>0.125152</v>
      </c>
      <c r="GU60">
        <v>0.101144</v>
      </c>
      <c r="GV60">
        <v>0.0991723</v>
      </c>
      <c r="GW60">
        <v>22951.5</v>
      </c>
      <c r="GX60">
        <v>20757.8</v>
      </c>
      <c r="GY60">
        <v>26679.1</v>
      </c>
      <c r="GZ60">
        <v>23951.9</v>
      </c>
      <c r="HA60">
        <v>38374.1</v>
      </c>
      <c r="HB60">
        <v>31901.3</v>
      </c>
      <c r="HC60">
        <v>46583</v>
      </c>
      <c r="HD60">
        <v>37894.6</v>
      </c>
      <c r="HE60">
        <v>1.85807</v>
      </c>
      <c r="HF60">
        <v>1.86028</v>
      </c>
      <c r="HG60">
        <v>0.122823</v>
      </c>
      <c r="HH60">
        <v>0</v>
      </c>
      <c r="HI60">
        <v>28.0243</v>
      </c>
      <c r="HJ60">
        <v>999.9</v>
      </c>
      <c r="HK60">
        <v>49.9</v>
      </c>
      <c r="HL60">
        <v>31.2</v>
      </c>
      <c r="HM60">
        <v>25.056</v>
      </c>
      <c r="HN60">
        <v>61.2938</v>
      </c>
      <c r="HO60">
        <v>21.7668</v>
      </c>
      <c r="HP60">
        <v>1</v>
      </c>
      <c r="HQ60">
        <v>0.189037</v>
      </c>
      <c r="HR60">
        <v>0.99003</v>
      </c>
      <c r="HS60">
        <v>20.2756</v>
      </c>
      <c r="HT60">
        <v>5.211</v>
      </c>
      <c r="HU60">
        <v>11.98</v>
      </c>
      <c r="HV60">
        <v>4.96365</v>
      </c>
      <c r="HW60">
        <v>3.27435</v>
      </c>
      <c r="HX60">
        <v>9999</v>
      </c>
      <c r="HY60">
        <v>9999</v>
      </c>
      <c r="HZ60">
        <v>9999</v>
      </c>
      <c r="IA60">
        <v>40.5</v>
      </c>
      <c r="IB60">
        <v>1.86401</v>
      </c>
      <c r="IC60">
        <v>1.86017</v>
      </c>
      <c r="ID60">
        <v>1.85843</v>
      </c>
      <c r="IE60">
        <v>1.85978</v>
      </c>
      <c r="IF60">
        <v>1.85989</v>
      </c>
      <c r="IG60">
        <v>1.85838</v>
      </c>
      <c r="IH60">
        <v>1.85745</v>
      </c>
      <c r="II60">
        <v>1.85242</v>
      </c>
      <c r="IJ60">
        <v>0</v>
      </c>
      <c r="IK60">
        <v>0</v>
      </c>
      <c r="IL60">
        <v>0</v>
      </c>
      <c r="IM60">
        <v>0</v>
      </c>
      <c r="IN60" t="s">
        <v>441</v>
      </c>
      <c r="IO60" t="s">
        <v>442</v>
      </c>
      <c r="IP60" t="s">
        <v>443</v>
      </c>
      <c r="IQ60" t="s">
        <v>443</v>
      </c>
      <c r="IR60" t="s">
        <v>443</v>
      </c>
      <c r="IS60" t="s">
        <v>443</v>
      </c>
      <c r="IT60">
        <v>0</v>
      </c>
      <c r="IU60">
        <v>100</v>
      </c>
      <c r="IV60">
        <v>100</v>
      </c>
      <c r="IW60">
        <v>-1.008</v>
      </c>
      <c r="IX60">
        <v>0.2822</v>
      </c>
      <c r="IY60">
        <v>-0.9039269621244732</v>
      </c>
      <c r="IZ60">
        <v>-0.001239420960351069</v>
      </c>
      <c r="JA60">
        <v>2.054680153414315E-06</v>
      </c>
      <c r="JB60">
        <v>-6.090169633737798E-10</v>
      </c>
      <c r="JC60">
        <v>0.01286883109493677</v>
      </c>
      <c r="JD60">
        <v>0.003674261220633967</v>
      </c>
      <c r="JE60">
        <v>0.0003746991724086452</v>
      </c>
      <c r="JF60">
        <v>1.563836292469968E-06</v>
      </c>
      <c r="JG60">
        <v>1</v>
      </c>
      <c r="JH60">
        <v>2003</v>
      </c>
      <c r="JI60">
        <v>1</v>
      </c>
      <c r="JJ60">
        <v>24</v>
      </c>
      <c r="JK60">
        <v>202867.7</v>
      </c>
      <c r="JL60">
        <v>202867.9</v>
      </c>
      <c r="JM60">
        <v>1.70288</v>
      </c>
      <c r="JN60">
        <v>2.61963</v>
      </c>
      <c r="JO60">
        <v>1.49658</v>
      </c>
      <c r="JP60">
        <v>2.34375</v>
      </c>
      <c r="JQ60">
        <v>1.54907</v>
      </c>
      <c r="JR60">
        <v>2.40601</v>
      </c>
      <c r="JS60">
        <v>36.34</v>
      </c>
      <c r="JT60">
        <v>24.1751</v>
      </c>
      <c r="JU60">
        <v>18</v>
      </c>
      <c r="JV60">
        <v>481.871</v>
      </c>
      <c r="JW60">
        <v>498.059</v>
      </c>
      <c r="JX60">
        <v>26.8258</v>
      </c>
      <c r="JY60">
        <v>29.6617</v>
      </c>
      <c r="JZ60">
        <v>29.9999</v>
      </c>
      <c r="KA60">
        <v>29.9214</v>
      </c>
      <c r="KB60">
        <v>29.9248</v>
      </c>
      <c r="KC60">
        <v>34.3103</v>
      </c>
      <c r="KD60">
        <v>19.3643</v>
      </c>
      <c r="KE60">
        <v>99.2581</v>
      </c>
      <c r="KF60">
        <v>26.7928</v>
      </c>
      <c r="KG60">
        <v>707.8920000000001</v>
      </c>
      <c r="KH60">
        <v>20.924</v>
      </c>
      <c r="KI60">
        <v>101.854</v>
      </c>
      <c r="KJ60">
        <v>91.3875</v>
      </c>
    </row>
    <row r="61" spans="1:296">
      <c r="A61">
        <v>43</v>
      </c>
      <c r="B61">
        <v>1759161674.6</v>
      </c>
      <c r="C61">
        <v>301.5</v>
      </c>
      <c r="D61" t="s">
        <v>529</v>
      </c>
      <c r="E61" t="s">
        <v>530</v>
      </c>
      <c r="F61">
        <v>5</v>
      </c>
      <c r="G61" t="s">
        <v>436</v>
      </c>
      <c r="H61">
        <v>1759161666.814285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704.0915929484671</v>
      </c>
      <c r="AJ61">
        <v>680.0524181818182</v>
      </c>
      <c r="AK61">
        <v>3.410018766905455</v>
      </c>
      <c r="AL61">
        <v>65.02790065039247</v>
      </c>
      <c r="AM61">
        <f>(AO61 - AN61 + DX61*1E3/(8.314*(DZ61+273.15)) * AQ61/DW61 * AP61) * DW61/(100*DK61) * 1000/(1000 - AO61)</f>
        <v>0</v>
      </c>
      <c r="AN61">
        <v>20.89537369433727</v>
      </c>
      <c r="AO61">
        <v>21.86787757575756</v>
      </c>
      <c r="AP61">
        <v>0.00536955969966867</v>
      </c>
      <c r="AQ61">
        <v>105.0017702959576</v>
      </c>
      <c r="AR61">
        <v>0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437</v>
      </c>
      <c r="AX61" t="s">
        <v>437</v>
      </c>
      <c r="AY61">
        <v>0</v>
      </c>
      <c r="AZ61">
        <v>0</v>
      </c>
      <c r="BA61">
        <f>1-AY61/AZ61</f>
        <v>0</v>
      </c>
      <c r="BB61">
        <v>0</v>
      </c>
      <c r="BC61" t="s">
        <v>437</v>
      </c>
      <c r="BD61" t="s">
        <v>437</v>
      </c>
      <c r="BE61">
        <v>0</v>
      </c>
      <c r="BF61">
        <v>0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437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2.44</v>
      </c>
      <c r="DL61">
        <v>0.5</v>
      </c>
      <c r="DM61" t="s">
        <v>438</v>
      </c>
      <c r="DN61">
        <v>2</v>
      </c>
      <c r="DO61" t="b">
        <v>1</v>
      </c>
      <c r="DP61">
        <v>1759161666.814285</v>
      </c>
      <c r="DQ61">
        <v>641.1077142857145</v>
      </c>
      <c r="DR61">
        <v>673.7182499999999</v>
      </c>
      <c r="DS61">
        <v>21.84997857142857</v>
      </c>
      <c r="DT61">
        <v>20.82255357142857</v>
      </c>
      <c r="DU61">
        <v>642.121392857143</v>
      </c>
      <c r="DV61">
        <v>21.56786785714286</v>
      </c>
      <c r="DW61">
        <v>500.0208214285713</v>
      </c>
      <c r="DX61">
        <v>90.88176071428572</v>
      </c>
      <c r="DY61">
        <v>0.06428566785714286</v>
      </c>
      <c r="DZ61">
        <v>28.81541428571429</v>
      </c>
      <c r="EA61">
        <v>30.04138928571428</v>
      </c>
      <c r="EB61">
        <v>999.9000000000002</v>
      </c>
      <c r="EC61">
        <v>0</v>
      </c>
      <c r="ED61">
        <v>0</v>
      </c>
      <c r="EE61">
        <v>9998.640357142856</v>
      </c>
      <c r="EF61">
        <v>0</v>
      </c>
      <c r="EG61">
        <v>8.378539999999997</v>
      </c>
      <c r="EH61">
        <v>-32.61051785714286</v>
      </c>
      <c r="EI61">
        <v>655.4288928571428</v>
      </c>
      <c r="EJ61">
        <v>688.0458571428572</v>
      </c>
      <c r="EK61">
        <v>1.02742625</v>
      </c>
      <c r="EL61">
        <v>673.7182499999999</v>
      </c>
      <c r="EM61">
        <v>20.82255357142857</v>
      </c>
      <c r="EN61">
        <v>1.985763214285714</v>
      </c>
      <c r="EO61">
        <v>1.892389285714286</v>
      </c>
      <c r="EP61">
        <v>17.331275</v>
      </c>
      <c r="EQ61">
        <v>16.57155357142857</v>
      </c>
      <c r="ER61">
        <v>2000.012142857143</v>
      </c>
      <c r="ES61">
        <v>0.9800063571428572</v>
      </c>
      <c r="ET61">
        <v>0.01999344285714286</v>
      </c>
      <c r="EU61">
        <v>0</v>
      </c>
      <c r="EV61">
        <v>287.1154642857143</v>
      </c>
      <c r="EW61">
        <v>5.00078</v>
      </c>
      <c r="EX61">
        <v>5744.946071428571</v>
      </c>
      <c r="EY61">
        <v>16379.76428571429</v>
      </c>
      <c r="EZ61">
        <v>39.94835714285713</v>
      </c>
      <c r="FA61">
        <v>40.72957142857142</v>
      </c>
      <c r="FB61">
        <v>40.02649999999999</v>
      </c>
      <c r="FC61">
        <v>40.50428571428571</v>
      </c>
      <c r="FD61">
        <v>40.91935714285714</v>
      </c>
      <c r="FE61">
        <v>1955.122142857143</v>
      </c>
      <c r="FF61">
        <v>39.89000000000001</v>
      </c>
      <c r="FG61">
        <v>0</v>
      </c>
      <c r="FH61">
        <v>1759161666.8</v>
      </c>
      <c r="FI61">
        <v>0</v>
      </c>
      <c r="FJ61">
        <v>287.1100384615385</v>
      </c>
      <c r="FK61">
        <v>-0.008376050243762641</v>
      </c>
      <c r="FL61">
        <v>1.606495720557231</v>
      </c>
      <c r="FM61">
        <v>5744.901923076923</v>
      </c>
      <c r="FN61">
        <v>15</v>
      </c>
      <c r="FO61">
        <v>0</v>
      </c>
      <c r="FP61" t="s">
        <v>439</v>
      </c>
      <c r="FQ61">
        <v>1746989605.5</v>
      </c>
      <c r="FR61">
        <v>1746989593.5</v>
      </c>
      <c r="FS61">
        <v>0</v>
      </c>
      <c r="FT61">
        <v>-0.274</v>
      </c>
      <c r="FU61">
        <v>-0.002</v>
      </c>
      <c r="FV61">
        <v>2.549</v>
      </c>
      <c r="FW61">
        <v>0.129</v>
      </c>
      <c r="FX61">
        <v>420</v>
      </c>
      <c r="FY61">
        <v>17</v>
      </c>
      <c r="FZ61">
        <v>0.02</v>
      </c>
      <c r="GA61">
        <v>0.04</v>
      </c>
      <c r="GB61">
        <v>-32.472695</v>
      </c>
      <c r="GC61">
        <v>-3.253546716697905</v>
      </c>
      <c r="GD61">
        <v>0.3166675630294333</v>
      </c>
      <c r="GE61">
        <v>0</v>
      </c>
      <c r="GF61">
        <v>287.1212647058824</v>
      </c>
      <c r="GG61">
        <v>-0.1990068642793217</v>
      </c>
      <c r="GH61">
        <v>0.224305504485638</v>
      </c>
      <c r="GI61">
        <v>1</v>
      </c>
      <c r="GJ61">
        <v>1.045890125</v>
      </c>
      <c r="GK61">
        <v>-0.4588355009380873</v>
      </c>
      <c r="GL61">
        <v>0.04538709289059362</v>
      </c>
      <c r="GM61">
        <v>0</v>
      </c>
      <c r="GN61">
        <v>1</v>
      </c>
      <c r="GO61">
        <v>3</v>
      </c>
      <c r="GP61" t="s">
        <v>459</v>
      </c>
      <c r="GQ61">
        <v>3.10236</v>
      </c>
      <c r="GR61">
        <v>2.72211</v>
      </c>
      <c r="GS61">
        <v>0.123196</v>
      </c>
      <c r="GT61">
        <v>0.12725</v>
      </c>
      <c r="GU61">
        <v>0.101211</v>
      </c>
      <c r="GV61">
        <v>0.099386</v>
      </c>
      <c r="GW61">
        <v>22896.1</v>
      </c>
      <c r="GX61">
        <v>20708.2</v>
      </c>
      <c r="GY61">
        <v>26679.3</v>
      </c>
      <c r="GZ61">
        <v>23952.1</v>
      </c>
      <c r="HA61">
        <v>38371.6</v>
      </c>
      <c r="HB61">
        <v>31894.1</v>
      </c>
      <c r="HC61">
        <v>46583.1</v>
      </c>
      <c r="HD61">
        <v>37894.9</v>
      </c>
      <c r="HE61">
        <v>1.8583</v>
      </c>
      <c r="HF61">
        <v>1.85998</v>
      </c>
      <c r="HG61">
        <v>0.122897</v>
      </c>
      <c r="HH61">
        <v>0</v>
      </c>
      <c r="HI61">
        <v>28.0153</v>
      </c>
      <c r="HJ61">
        <v>999.9</v>
      </c>
      <c r="HK61">
        <v>49.8</v>
      </c>
      <c r="HL61">
        <v>31.2</v>
      </c>
      <c r="HM61">
        <v>25.003</v>
      </c>
      <c r="HN61">
        <v>61.3638</v>
      </c>
      <c r="HO61">
        <v>21.9912</v>
      </c>
      <c r="HP61">
        <v>1</v>
      </c>
      <c r="HQ61">
        <v>0.188941</v>
      </c>
      <c r="HR61">
        <v>0.949798</v>
      </c>
      <c r="HS61">
        <v>20.2757</v>
      </c>
      <c r="HT61">
        <v>5.20935</v>
      </c>
      <c r="HU61">
        <v>11.98</v>
      </c>
      <c r="HV61">
        <v>4.96305</v>
      </c>
      <c r="HW61">
        <v>3.27405</v>
      </c>
      <c r="HX61">
        <v>9999</v>
      </c>
      <c r="HY61">
        <v>9999</v>
      </c>
      <c r="HZ61">
        <v>9999</v>
      </c>
      <c r="IA61">
        <v>40.5</v>
      </c>
      <c r="IB61">
        <v>1.864</v>
      </c>
      <c r="IC61">
        <v>1.86016</v>
      </c>
      <c r="ID61">
        <v>1.85843</v>
      </c>
      <c r="IE61">
        <v>1.85976</v>
      </c>
      <c r="IF61">
        <v>1.85989</v>
      </c>
      <c r="IG61">
        <v>1.85839</v>
      </c>
      <c r="IH61">
        <v>1.85745</v>
      </c>
      <c r="II61">
        <v>1.85242</v>
      </c>
      <c r="IJ61">
        <v>0</v>
      </c>
      <c r="IK61">
        <v>0</v>
      </c>
      <c r="IL61">
        <v>0</v>
      </c>
      <c r="IM61">
        <v>0</v>
      </c>
      <c r="IN61" t="s">
        <v>441</v>
      </c>
      <c r="IO61" t="s">
        <v>442</v>
      </c>
      <c r="IP61" t="s">
        <v>443</v>
      </c>
      <c r="IQ61" t="s">
        <v>443</v>
      </c>
      <c r="IR61" t="s">
        <v>443</v>
      </c>
      <c r="IS61" t="s">
        <v>443</v>
      </c>
      <c r="IT61">
        <v>0</v>
      </c>
      <c r="IU61">
        <v>100</v>
      </c>
      <c r="IV61">
        <v>100</v>
      </c>
      <c r="IW61">
        <v>-0.996</v>
      </c>
      <c r="IX61">
        <v>0.2825</v>
      </c>
      <c r="IY61">
        <v>-0.9039269621244732</v>
      </c>
      <c r="IZ61">
        <v>-0.001239420960351069</v>
      </c>
      <c r="JA61">
        <v>2.054680153414315E-06</v>
      </c>
      <c r="JB61">
        <v>-6.090169633737798E-10</v>
      </c>
      <c r="JC61">
        <v>0.01286883109493677</v>
      </c>
      <c r="JD61">
        <v>0.003674261220633967</v>
      </c>
      <c r="JE61">
        <v>0.0003746991724086452</v>
      </c>
      <c r="JF61">
        <v>1.563836292469968E-06</v>
      </c>
      <c r="JG61">
        <v>1</v>
      </c>
      <c r="JH61">
        <v>2003</v>
      </c>
      <c r="JI61">
        <v>1</v>
      </c>
      <c r="JJ61">
        <v>24</v>
      </c>
      <c r="JK61">
        <v>202867.8</v>
      </c>
      <c r="JL61">
        <v>202868</v>
      </c>
      <c r="JM61">
        <v>1.73828</v>
      </c>
      <c r="JN61">
        <v>2.62817</v>
      </c>
      <c r="JO61">
        <v>1.49658</v>
      </c>
      <c r="JP61">
        <v>2.34375</v>
      </c>
      <c r="JQ61">
        <v>1.54907</v>
      </c>
      <c r="JR61">
        <v>2.40234</v>
      </c>
      <c r="JS61">
        <v>36.34</v>
      </c>
      <c r="JT61">
        <v>24.1663</v>
      </c>
      <c r="JU61">
        <v>18</v>
      </c>
      <c r="JV61">
        <v>481.984</v>
      </c>
      <c r="JW61">
        <v>497.837</v>
      </c>
      <c r="JX61">
        <v>26.7802</v>
      </c>
      <c r="JY61">
        <v>29.6592</v>
      </c>
      <c r="JZ61">
        <v>29.9998</v>
      </c>
      <c r="KA61">
        <v>29.9188</v>
      </c>
      <c r="KB61">
        <v>29.9223</v>
      </c>
      <c r="KC61">
        <v>34.9549</v>
      </c>
      <c r="KD61">
        <v>19.3643</v>
      </c>
      <c r="KE61">
        <v>99.2581</v>
      </c>
      <c r="KF61">
        <v>26.7722</v>
      </c>
      <c r="KG61">
        <v>721.248</v>
      </c>
      <c r="KH61">
        <v>20.8576</v>
      </c>
      <c r="KI61">
        <v>101.854</v>
      </c>
      <c r="KJ61">
        <v>91.3883</v>
      </c>
    </row>
    <row r="62" spans="1:296">
      <c r="A62">
        <v>44</v>
      </c>
      <c r="B62">
        <v>1759161679.6</v>
      </c>
      <c r="C62">
        <v>306.5</v>
      </c>
      <c r="D62" t="s">
        <v>531</v>
      </c>
      <c r="E62" t="s">
        <v>532</v>
      </c>
      <c r="F62">
        <v>5</v>
      </c>
      <c r="G62" t="s">
        <v>436</v>
      </c>
      <c r="H62">
        <v>1759161672.1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721.1765083933246</v>
      </c>
      <c r="AJ62">
        <v>697.0855939393936</v>
      </c>
      <c r="AK62">
        <v>3.40569088069771</v>
      </c>
      <c r="AL62">
        <v>65.02790065039247</v>
      </c>
      <c r="AM62">
        <f>(AO62 - AN62 + DX62*1E3/(8.314*(DZ62+273.15)) * AQ62/DW62 * AP62) * DW62/(100*DK62) * 1000/(1000 - AO62)</f>
        <v>0</v>
      </c>
      <c r="AN62">
        <v>20.9076558902963</v>
      </c>
      <c r="AO62">
        <v>21.88604666666667</v>
      </c>
      <c r="AP62">
        <v>0.001057697195957027</v>
      </c>
      <c r="AQ62">
        <v>105.0017702959576</v>
      </c>
      <c r="AR62">
        <v>0</v>
      </c>
      <c r="AS62">
        <v>0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437</v>
      </c>
      <c r="AX62" t="s">
        <v>437</v>
      </c>
      <c r="AY62">
        <v>0</v>
      </c>
      <c r="AZ62">
        <v>0</v>
      </c>
      <c r="BA62">
        <f>1-AY62/AZ62</f>
        <v>0</v>
      </c>
      <c r="BB62">
        <v>0</v>
      </c>
      <c r="BC62" t="s">
        <v>437</v>
      </c>
      <c r="BD62" t="s">
        <v>437</v>
      </c>
      <c r="BE62">
        <v>0</v>
      </c>
      <c r="BF62">
        <v>0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437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2.44</v>
      </c>
      <c r="DL62">
        <v>0.5</v>
      </c>
      <c r="DM62" t="s">
        <v>438</v>
      </c>
      <c r="DN62">
        <v>2</v>
      </c>
      <c r="DO62" t="b">
        <v>1</v>
      </c>
      <c r="DP62">
        <v>1759161672.1</v>
      </c>
      <c r="DQ62">
        <v>658.5588148148147</v>
      </c>
      <c r="DR62">
        <v>691.3896666666667</v>
      </c>
      <c r="DS62">
        <v>21.86237037037037</v>
      </c>
      <c r="DT62">
        <v>20.86564814814815</v>
      </c>
      <c r="DU62">
        <v>659.5608518518519</v>
      </c>
      <c r="DV62">
        <v>21.58000370370371</v>
      </c>
      <c r="DW62">
        <v>500.0054444444445</v>
      </c>
      <c r="DX62">
        <v>90.88215925925927</v>
      </c>
      <c r="DY62">
        <v>0.06429001481481482</v>
      </c>
      <c r="DZ62">
        <v>28.79097407407407</v>
      </c>
      <c r="EA62">
        <v>30.0280962962963</v>
      </c>
      <c r="EB62">
        <v>999.9000000000001</v>
      </c>
      <c r="EC62">
        <v>0</v>
      </c>
      <c r="ED62">
        <v>0</v>
      </c>
      <c r="EE62">
        <v>9998.634444444444</v>
      </c>
      <c r="EF62">
        <v>0</v>
      </c>
      <c r="EG62">
        <v>8.379721111111111</v>
      </c>
      <c r="EH62">
        <v>-32.83090740740741</v>
      </c>
      <c r="EI62">
        <v>673.2783703703703</v>
      </c>
      <c r="EJ62">
        <v>706.1240370370371</v>
      </c>
      <c r="EK62">
        <v>0.9967261851851852</v>
      </c>
      <c r="EL62">
        <v>691.3896666666667</v>
      </c>
      <c r="EM62">
        <v>20.86564814814815</v>
      </c>
      <c r="EN62">
        <v>1.98689962962963</v>
      </c>
      <c r="EO62">
        <v>1.896315185185185</v>
      </c>
      <c r="EP62">
        <v>17.34032592592593</v>
      </c>
      <c r="EQ62">
        <v>16.60415555555556</v>
      </c>
      <c r="ER62">
        <v>2000.015185185185</v>
      </c>
      <c r="ES62">
        <v>0.9800063333333334</v>
      </c>
      <c r="ET62">
        <v>0.01999346666666666</v>
      </c>
      <c r="EU62">
        <v>0</v>
      </c>
      <c r="EV62">
        <v>287.0944444444444</v>
      </c>
      <c r="EW62">
        <v>5.00078</v>
      </c>
      <c r="EX62">
        <v>5744.94037037037</v>
      </c>
      <c r="EY62">
        <v>16379.78888888889</v>
      </c>
      <c r="EZ62">
        <v>39.93488888888889</v>
      </c>
      <c r="FA62">
        <v>40.72192592592592</v>
      </c>
      <c r="FB62">
        <v>40.01596296296297</v>
      </c>
      <c r="FC62">
        <v>40.48588888888888</v>
      </c>
      <c r="FD62">
        <v>40.93959259259259</v>
      </c>
      <c r="FE62">
        <v>1955.125185185185</v>
      </c>
      <c r="FF62">
        <v>39.89000000000001</v>
      </c>
      <c r="FG62">
        <v>0</v>
      </c>
      <c r="FH62">
        <v>1759161671.6</v>
      </c>
      <c r="FI62">
        <v>0</v>
      </c>
      <c r="FJ62">
        <v>287.0994230769231</v>
      </c>
      <c r="FK62">
        <v>0.5654359165620163</v>
      </c>
      <c r="FL62">
        <v>0.2389743694059255</v>
      </c>
      <c r="FM62">
        <v>5744.925769230768</v>
      </c>
      <c r="FN62">
        <v>15</v>
      </c>
      <c r="FO62">
        <v>0</v>
      </c>
      <c r="FP62" t="s">
        <v>439</v>
      </c>
      <c r="FQ62">
        <v>1746989605.5</v>
      </c>
      <c r="FR62">
        <v>1746989593.5</v>
      </c>
      <c r="FS62">
        <v>0</v>
      </c>
      <c r="FT62">
        <v>-0.274</v>
      </c>
      <c r="FU62">
        <v>-0.002</v>
      </c>
      <c r="FV62">
        <v>2.549</v>
      </c>
      <c r="FW62">
        <v>0.129</v>
      </c>
      <c r="FX62">
        <v>420</v>
      </c>
      <c r="FY62">
        <v>17</v>
      </c>
      <c r="FZ62">
        <v>0.02</v>
      </c>
      <c r="GA62">
        <v>0.04</v>
      </c>
      <c r="GB62">
        <v>-32.69949749999999</v>
      </c>
      <c r="GC62">
        <v>-2.562971482176257</v>
      </c>
      <c r="GD62">
        <v>0.2546681217658582</v>
      </c>
      <c r="GE62">
        <v>0</v>
      </c>
      <c r="GF62">
        <v>287.1188529411764</v>
      </c>
      <c r="GG62">
        <v>-0.06797554393816008</v>
      </c>
      <c r="GH62">
        <v>0.2121165235199022</v>
      </c>
      <c r="GI62">
        <v>1</v>
      </c>
      <c r="GJ62">
        <v>1.014013975</v>
      </c>
      <c r="GK62">
        <v>-0.386918105065668</v>
      </c>
      <c r="GL62">
        <v>0.03967093032403417</v>
      </c>
      <c r="GM62">
        <v>0</v>
      </c>
      <c r="GN62">
        <v>1</v>
      </c>
      <c r="GO62">
        <v>3</v>
      </c>
      <c r="GP62" t="s">
        <v>459</v>
      </c>
      <c r="GQ62">
        <v>3.10218</v>
      </c>
      <c r="GR62">
        <v>2.7231</v>
      </c>
      <c r="GS62">
        <v>0.125298</v>
      </c>
      <c r="GT62">
        <v>0.129329</v>
      </c>
      <c r="GU62">
        <v>0.101265</v>
      </c>
      <c r="GV62">
        <v>0.0994169</v>
      </c>
      <c r="GW62">
        <v>22841.4</v>
      </c>
      <c r="GX62">
        <v>20658.9</v>
      </c>
      <c r="GY62">
        <v>26679.5</v>
      </c>
      <c r="GZ62">
        <v>23952.1</v>
      </c>
      <c r="HA62">
        <v>38369.5</v>
      </c>
      <c r="HB62">
        <v>31893.2</v>
      </c>
      <c r="HC62">
        <v>46583.1</v>
      </c>
      <c r="HD62">
        <v>37894.9</v>
      </c>
      <c r="HE62">
        <v>1.85767</v>
      </c>
      <c r="HF62">
        <v>1.86073</v>
      </c>
      <c r="HG62">
        <v>0.124425</v>
      </c>
      <c r="HH62">
        <v>0</v>
      </c>
      <c r="HI62">
        <v>28.0064</v>
      </c>
      <c r="HJ62">
        <v>999.9</v>
      </c>
      <c r="HK62">
        <v>49.8</v>
      </c>
      <c r="HL62">
        <v>31.2</v>
      </c>
      <c r="HM62">
        <v>25.0021</v>
      </c>
      <c r="HN62">
        <v>61.5238</v>
      </c>
      <c r="HO62">
        <v>21.8229</v>
      </c>
      <c r="HP62">
        <v>1</v>
      </c>
      <c r="HQ62">
        <v>0.188496</v>
      </c>
      <c r="HR62">
        <v>0.874646</v>
      </c>
      <c r="HS62">
        <v>20.2765</v>
      </c>
      <c r="HT62">
        <v>5.21085</v>
      </c>
      <c r="HU62">
        <v>11.98</v>
      </c>
      <c r="HV62">
        <v>4.96355</v>
      </c>
      <c r="HW62">
        <v>3.27448</v>
      </c>
      <c r="HX62">
        <v>9999</v>
      </c>
      <c r="HY62">
        <v>9999</v>
      </c>
      <c r="HZ62">
        <v>9999</v>
      </c>
      <c r="IA62">
        <v>40.5</v>
      </c>
      <c r="IB62">
        <v>1.864</v>
      </c>
      <c r="IC62">
        <v>1.86017</v>
      </c>
      <c r="ID62">
        <v>1.8584</v>
      </c>
      <c r="IE62">
        <v>1.85976</v>
      </c>
      <c r="IF62">
        <v>1.85989</v>
      </c>
      <c r="IG62">
        <v>1.8584</v>
      </c>
      <c r="IH62">
        <v>1.85745</v>
      </c>
      <c r="II62">
        <v>1.85242</v>
      </c>
      <c r="IJ62">
        <v>0</v>
      </c>
      <c r="IK62">
        <v>0</v>
      </c>
      <c r="IL62">
        <v>0</v>
      </c>
      <c r="IM62">
        <v>0</v>
      </c>
      <c r="IN62" t="s">
        <v>441</v>
      </c>
      <c r="IO62" t="s">
        <v>442</v>
      </c>
      <c r="IP62" t="s">
        <v>443</v>
      </c>
      <c r="IQ62" t="s">
        <v>443</v>
      </c>
      <c r="IR62" t="s">
        <v>443</v>
      </c>
      <c r="IS62" t="s">
        <v>443</v>
      </c>
      <c r="IT62">
        <v>0</v>
      </c>
      <c r="IU62">
        <v>100</v>
      </c>
      <c r="IV62">
        <v>100</v>
      </c>
      <c r="IW62">
        <v>-0.985</v>
      </c>
      <c r="IX62">
        <v>0.2829</v>
      </c>
      <c r="IY62">
        <v>-0.9039269621244732</v>
      </c>
      <c r="IZ62">
        <v>-0.001239420960351069</v>
      </c>
      <c r="JA62">
        <v>2.054680153414315E-06</v>
      </c>
      <c r="JB62">
        <v>-6.090169633737798E-10</v>
      </c>
      <c r="JC62">
        <v>0.01286883109493677</v>
      </c>
      <c r="JD62">
        <v>0.003674261220633967</v>
      </c>
      <c r="JE62">
        <v>0.0003746991724086452</v>
      </c>
      <c r="JF62">
        <v>1.563836292469968E-06</v>
      </c>
      <c r="JG62">
        <v>1</v>
      </c>
      <c r="JH62">
        <v>2003</v>
      </c>
      <c r="JI62">
        <v>1</v>
      </c>
      <c r="JJ62">
        <v>24</v>
      </c>
      <c r="JK62">
        <v>202867.9</v>
      </c>
      <c r="JL62">
        <v>202868.1</v>
      </c>
      <c r="JM62">
        <v>1.77002</v>
      </c>
      <c r="JN62">
        <v>2.61597</v>
      </c>
      <c r="JO62">
        <v>1.49658</v>
      </c>
      <c r="JP62">
        <v>2.34375</v>
      </c>
      <c r="JQ62">
        <v>1.54907</v>
      </c>
      <c r="JR62">
        <v>2.45728</v>
      </c>
      <c r="JS62">
        <v>36.34</v>
      </c>
      <c r="JT62">
        <v>24.1751</v>
      </c>
      <c r="JU62">
        <v>18</v>
      </c>
      <c r="JV62">
        <v>481.599</v>
      </c>
      <c r="JW62">
        <v>498.313</v>
      </c>
      <c r="JX62">
        <v>26.756</v>
      </c>
      <c r="JY62">
        <v>29.6566</v>
      </c>
      <c r="JZ62">
        <v>29.9997</v>
      </c>
      <c r="KA62">
        <v>29.9162</v>
      </c>
      <c r="KB62">
        <v>29.9192</v>
      </c>
      <c r="KC62">
        <v>35.6514</v>
      </c>
      <c r="KD62">
        <v>19.3643</v>
      </c>
      <c r="KE62">
        <v>99.2581</v>
      </c>
      <c r="KF62">
        <v>26.7482</v>
      </c>
      <c r="KG62">
        <v>741.283</v>
      </c>
      <c r="KH62">
        <v>20.8541</v>
      </c>
      <c r="KI62">
        <v>101.854</v>
      </c>
      <c r="KJ62">
        <v>91.3882</v>
      </c>
    </row>
    <row r="63" spans="1:296">
      <c r="A63">
        <v>45</v>
      </c>
      <c r="B63">
        <v>1759161684.6</v>
      </c>
      <c r="C63">
        <v>311.5</v>
      </c>
      <c r="D63" t="s">
        <v>533</v>
      </c>
      <c r="E63" t="s">
        <v>534</v>
      </c>
      <c r="F63">
        <v>5</v>
      </c>
      <c r="G63" t="s">
        <v>436</v>
      </c>
      <c r="H63">
        <v>1759161676.814285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738.3865639441231</v>
      </c>
      <c r="AJ63">
        <v>714.2028666666665</v>
      </c>
      <c r="AK63">
        <v>3.4330350204046</v>
      </c>
      <c r="AL63">
        <v>65.02790065039247</v>
      </c>
      <c r="AM63">
        <f>(AO63 - AN63 + DX63*1E3/(8.314*(DZ63+273.15)) * AQ63/DW63 * AP63) * DW63/(100*DK63) * 1000/(1000 - AO63)</f>
        <v>0</v>
      </c>
      <c r="AN63">
        <v>20.910825982211</v>
      </c>
      <c r="AO63">
        <v>21.89091272727272</v>
      </c>
      <c r="AP63">
        <v>5.720539912382534E-05</v>
      </c>
      <c r="AQ63">
        <v>105.0017702959576</v>
      </c>
      <c r="AR63">
        <v>0</v>
      </c>
      <c r="AS63">
        <v>0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437</v>
      </c>
      <c r="AX63" t="s">
        <v>437</v>
      </c>
      <c r="AY63">
        <v>0</v>
      </c>
      <c r="AZ63">
        <v>0</v>
      </c>
      <c r="BA63">
        <f>1-AY63/AZ63</f>
        <v>0</v>
      </c>
      <c r="BB63">
        <v>0</v>
      </c>
      <c r="BC63" t="s">
        <v>437</v>
      </c>
      <c r="BD63" t="s">
        <v>437</v>
      </c>
      <c r="BE63">
        <v>0</v>
      </c>
      <c r="BF63">
        <v>0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437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2.44</v>
      </c>
      <c r="DL63">
        <v>0.5</v>
      </c>
      <c r="DM63" t="s">
        <v>438</v>
      </c>
      <c r="DN63">
        <v>2</v>
      </c>
      <c r="DO63" t="b">
        <v>1</v>
      </c>
      <c r="DP63">
        <v>1759161676.814285</v>
      </c>
      <c r="DQ63">
        <v>674.2204285714286</v>
      </c>
      <c r="DR63">
        <v>707.2030000000001</v>
      </c>
      <c r="DS63">
        <v>21.87517500000001</v>
      </c>
      <c r="DT63">
        <v>20.89699642857143</v>
      </c>
      <c r="DU63">
        <v>675.2117142857143</v>
      </c>
      <c r="DV63">
        <v>21.59253214285715</v>
      </c>
      <c r="DW63">
        <v>499.976892857143</v>
      </c>
      <c r="DX63">
        <v>90.88232142857143</v>
      </c>
      <c r="DY63">
        <v>0.06442733214285715</v>
      </c>
      <c r="DZ63">
        <v>28.76862142857143</v>
      </c>
      <c r="EA63">
        <v>30.02104642857143</v>
      </c>
      <c r="EB63">
        <v>999.9000000000002</v>
      </c>
      <c r="EC63">
        <v>0</v>
      </c>
      <c r="ED63">
        <v>0</v>
      </c>
      <c r="EE63">
        <v>10007.06</v>
      </c>
      <c r="EF63">
        <v>0</v>
      </c>
      <c r="EG63">
        <v>8.382335714285713</v>
      </c>
      <c r="EH63">
        <v>-32.98262857142857</v>
      </c>
      <c r="EI63">
        <v>689.2991428571429</v>
      </c>
      <c r="EJ63">
        <v>722.2971071428572</v>
      </c>
      <c r="EK63">
        <v>0.9781754999999999</v>
      </c>
      <c r="EL63">
        <v>707.2030000000001</v>
      </c>
      <c r="EM63">
        <v>20.89699642857143</v>
      </c>
      <c r="EN63">
        <v>1.988066785714286</v>
      </c>
      <c r="EO63">
        <v>1.899167857142857</v>
      </c>
      <c r="EP63">
        <v>17.34962142857143</v>
      </c>
      <c r="EQ63">
        <v>16.62781785714286</v>
      </c>
      <c r="ER63">
        <v>2000.005357142857</v>
      </c>
      <c r="ES63">
        <v>0.980006142857143</v>
      </c>
      <c r="ET63">
        <v>0.01999366071428571</v>
      </c>
      <c r="EU63">
        <v>0</v>
      </c>
      <c r="EV63">
        <v>287.1485357142857</v>
      </c>
      <c r="EW63">
        <v>5.00078</v>
      </c>
      <c r="EX63">
        <v>5745.06357142857</v>
      </c>
      <c r="EY63">
        <v>16379.70714285714</v>
      </c>
      <c r="EZ63">
        <v>39.92607142857143</v>
      </c>
      <c r="FA63">
        <v>40.71842857142856</v>
      </c>
      <c r="FB63">
        <v>40.00639285714284</v>
      </c>
      <c r="FC63">
        <v>40.48192857142856</v>
      </c>
      <c r="FD63">
        <v>40.94849999999999</v>
      </c>
      <c r="FE63">
        <v>1955.115357142857</v>
      </c>
      <c r="FF63">
        <v>39.89000000000001</v>
      </c>
      <c r="FG63">
        <v>0</v>
      </c>
      <c r="FH63">
        <v>1759161676.4</v>
      </c>
      <c r="FI63">
        <v>0</v>
      </c>
      <c r="FJ63">
        <v>287.1556923076923</v>
      </c>
      <c r="FK63">
        <v>0.5301880428647083</v>
      </c>
      <c r="FL63">
        <v>2.21401709609037</v>
      </c>
      <c r="FM63">
        <v>5745.14076923077</v>
      </c>
      <c r="FN63">
        <v>15</v>
      </c>
      <c r="FO63">
        <v>0</v>
      </c>
      <c r="FP63" t="s">
        <v>439</v>
      </c>
      <c r="FQ63">
        <v>1746989605.5</v>
      </c>
      <c r="FR63">
        <v>1746989593.5</v>
      </c>
      <c r="FS63">
        <v>0</v>
      </c>
      <c r="FT63">
        <v>-0.274</v>
      </c>
      <c r="FU63">
        <v>-0.002</v>
      </c>
      <c r="FV63">
        <v>2.549</v>
      </c>
      <c r="FW63">
        <v>0.129</v>
      </c>
      <c r="FX63">
        <v>420</v>
      </c>
      <c r="FY63">
        <v>17</v>
      </c>
      <c r="FZ63">
        <v>0.02</v>
      </c>
      <c r="GA63">
        <v>0.04</v>
      </c>
      <c r="GB63">
        <v>-32.86355</v>
      </c>
      <c r="GC63">
        <v>-2.014532082551563</v>
      </c>
      <c r="GD63">
        <v>0.1992212538862264</v>
      </c>
      <c r="GE63">
        <v>0</v>
      </c>
      <c r="GF63">
        <v>287.1028823529412</v>
      </c>
      <c r="GG63">
        <v>0.05451490672772363</v>
      </c>
      <c r="GH63">
        <v>0.2096649658952905</v>
      </c>
      <c r="GI63">
        <v>1</v>
      </c>
      <c r="GJ63">
        <v>0.9967711749999999</v>
      </c>
      <c r="GK63">
        <v>-0.260690217636028</v>
      </c>
      <c r="GL63">
        <v>0.03106915542615175</v>
      </c>
      <c r="GM63">
        <v>0</v>
      </c>
      <c r="GN63">
        <v>1</v>
      </c>
      <c r="GO63">
        <v>3</v>
      </c>
      <c r="GP63" t="s">
        <v>459</v>
      </c>
      <c r="GQ63">
        <v>3.10247</v>
      </c>
      <c r="GR63">
        <v>2.72275</v>
      </c>
      <c r="GS63">
        <v>0.127387</v>
      </c>
      <c r="GT63">
        <v>0.131371</v>
      </c>
      <c r="GU63">
        <v>0.10128</v>
      </c>
      <c r="GV63">
        <v>0.0994231</v>
      </c>
      <c r="GW63">
        <v>22787</v>
      </c>
      <c r="GX63">
        <v>20610.6</v>
      </c>
      <c r="GY63">
        <v>26679.5</v>
      </c>
      <c r="GZ63">
        <v>23952.3</v>
      </c>
      <c r="HA63">
        <v>38369.3</v>
      </c>
      <c r="HB63">
        <v>31893.1</v>
      </c>
      <c r="HC63">
        <v>46583.3</v>
      </c>
      <c r="HD63">
        <v>37894.8</v>
      </c>
      <c r="HE63">
        <v>1.85842</v>
      </c>
      <c r="HF63">
        <v>1.8601</v>
      </c>
      <c r="HG63">
        <v>0.123382</v>
      </c>
      <c r="HH63">
        <v>0</v>
      </c>
      <c r="HI63">
        <v>27.9968</v>
      </c>
      <c r="HJ63">
        <v>999.9</v>
      </c>
      <c r="HK63">
        <v>49.8</v>
      </c>
      <c r="HL63">
        <v>31.2</v>
      </c>
      <c r="HM63">
        <v>25.0035</v>
      </c>
      <c r="HN63">
        <v>61.7438</v>
      </c>
      <c r="HO63">
        <v>21.9792</v>
      </c>
      <c r="HP63">
        <v>1</v>
      </c>
      <c r="HQ63">
        <v>0.188349</v>
      </c>
      <c r="HR63">
        <v>0.87817</v>
      </c>
      <c r="HS63">
        <v>20.2767</v>
      </c>
      <c r="HT63">
        <v>5.2113</v>
      </c>
      <c r="HU63">
        <v>11.98</v>
      </c>
      <c r="HV63">
        <v>4.96365</v>
      </c>
      <c r="HW63">
        <v>3.27448</v>
      </c>
      <c r="HX63">
        <v>9999</v>
      </c>
      <c r="HY63">
        <v>9999</v>
      </c>
      <c r="HZ63">
        <v>9999</v>
      </c>
      <c r="IA63">
        <v>40.5</v>
      </c>
      <c r="IB63">
        <v>1.86401</v>
      </c>
      <c r="IC63">
        <v>1.86015</v>
      </c>
      <c r="ID63">
        <v>1.85842</v>
      </c>
      <c r="IE63">
        <v>1.85976</v>
      </c>
      <c r="IF63">
        <v>1.85989</v>
      </c>
      <c r="IG63">
        <v>1.85838</v>
      </c>
      <c r="IH63">
        <v>1.85745</v>
      </c>
      <c r="II63">
        <v>1.85242</v>
      </c>
      <c r="IJ63">
        <v>0</v>
      </c>
      <c r="IK63">
        <v>0</v>
      </c>
      <c r="IL63">
        <v>0</v>
      </c>
      <c r="IM63">
        <v>0</v>
      </c>
      <c r="IN63" t="s">
        <v>441</v>
      </c>
      <c r="IO63" t="s">
        <v>442</v>
      </c>
      <c r="IP63" t="s">
        <v>443</v>
      </c>
      <c r="IQ63" t="s">
        <v>443</v>
      </c>
      <c r="IR63" t="s">
        <v>443</v>
      </c>
      <c r="IS63" t="s">
        <v>443</v>
      </c>
      <c r="IT63">
        <v>0</v>
      </c>
      <c r="IU63">
        <v>100</v>
      </c>
      <c r="IV63">
        <v>100</v>
      </c>
      <c r="IW63">
        <v>-0.973</v>
      </c>
      <c r="IX63">
        <v>0.283</v>
      </c>
      <c r="IY63">
        <v>-0.9039269621244732</v>
      </c>
      <c r="IZ63">
        <v>-0.001239420960351069</v>
      </c>
      <c r="JA63">
        <v>2.054680153414315E-06</v>
      </c>
      <c r="JB63">
        <v>-6.090169633737798E-10</v>
      </c>
      <c r="JC63">
        <v>0.01286883109493677</v>
      </c>
      <c r="JD63">
        <v>0.003674261220633967</v>
      </c>
      <c r="JE63">
        <v>0.0003746991724086452</v>
      </c>
      <c r="JF63">
        <v>1.563836292469968E-06</v>
      </c>
      <c r="JG63">
        <v>1</v>
      </c>
      <c r="JH63">
        <v>2003</v>
      </c>
      <c r="JI63">
        <v>1</v>
      </c>
      <c r="JJ63">
        <v>24</v>
      </c>
      <c r="JK63">
        <v>202868</v>
      </c>
      <c r="JL63">
        <v>202868.2</v>
      </c>
      <c r="JM63">
        <v>1.8042</v>
      </c>
      <c r="JN63">
        <v>2.63062</v>
      </c>
      <c r="JO63">
        <v>1.49658</v>
      </c>
      <c r="JP63">
        <v>2.34375</v>
      </c>
      <c r="JQ63">
        <v>1.54907</v>
      </c>
      <c r="JR63">
        <v>2.34741</v>
      </c>
      <c r="JS63">
        <v>36.34</v>
      </c>
      <c r="JT63">
        <v>24.1663</v>
      </c>
      <c r="JU63">
        <v>18</v>
      </c>
      <c r="JV63">
        <v>482.019</v>
      </c>
      <c r="JW63">
        <v>497.874</v>
      </c>
      <c r="JX63">
        <v>26.7398</v>
      </c>
      <c r="JY63">
        <v>29.6541</v>
      </c>
      <c r="JZ63">
        <v>29.9998</v>
      </c>
      <c r="KA63">
        <v>29.9137</v>
      </c>
      <c r="KB63">
        <v>29.9166</v>
      </c>
      <c r="KC63">
        <v>36.2858</v>
      </c>
      <c r="KD63">
        <v>19.3643</v>
      </c>
      <c r="KE63">
        <v>99.2581</v>
      </c>
      <c r="KF63">
        <v>26.7289</v>
      </c>
      <c r="KG63">
        <v>754.64</v>
      </c>
      <c r="KH63">
        <v>20.8525</v>
      </c>
      <c r="KI63">
        <v>101.855</v>
      </c>
      <c r="KJ63">
        <v>91.3884</v>
      </c>
    </row>
    <row r="64" spans="1:296">
      <c r="A64">
        <v>46</v>
      </c>
      <c r="B64">
        <v>1759161689.6</v>
      </c>
      <c r="C64">
        <v>316.5</v>
      </c>
      <c r="D64" t="s">
        <v>535</v>
      </c>
      <c r="E64" t="s">
        <v>536</v>
      </c>
      <c r="F64">
        <v>5</v>
      </c>
      <c r="G64" t="s">
        <v>436</v>
      </c>
      <c r="H64">
        <v>1759161682.1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755.5337972684978</v>
      </c>
      <c r="AJ64">
        <v>731.2308424242424</v>
      </c>
      <c r="AK64">
        <v>3.392909851939927</v>
      </c>
      <c r="AL64">
        <v>65.02790065039247</v>
      </c>
      <c r="AM64">
        <f>(AO64 - AN64 + DX64*1E3/(8.314*(DZ64+273.15)) * AQ64/DW64 * AP64) * DW64/(100*DK64) * 1000/(1000 - AO64)</f>
        <v>0</v>
      </c>
      <c r="AN64">
        <v>20.91657504048011</v>
      </c>
      <c r="AO64">
        <v>21.88737575757575</v>
      </c>
      <c r="AP64">
        <v>-0.0001278701306835693</v>
      </c>
      <c r="AQ64">
        <v>105.0017702959576</v>
      </c>
      <c r="AR64">
        <v>0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437</v>
      </c>
      <c r="AX64" t="s">
        <v>437</v>
      </c>
      <c r="AY64">
        <v>0</v>
      </c>
      <c r="AZ64">
        <v>0</v>
      </c>
      <c r="BA64">
        <f>1-AY64/AZ64</f>
        <v>0</v>
      </c>
      <c r="BB64">
        <v>0</v>
      </c>
      <c r="BC64" t="s">
        <v>437</v>
      </c>
      <c r="BD64" t="s">
        <v>437</v>
      </c>
      <c r="BE64">
        <v>0</v>
      </c>
      <c r="BF64">
        <v>0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437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2.44</v>
      </c>
      <c r="DL64">
        <v>0.5</v>
      </c>
      <c r="DM64" t="s">
        <v>438</v>
      </c>
      <c r="DN64">
        <v>2</v>
      </c>
      <c r="DO64" t="b">
        <v>1</v>
      </c>
      <c r="DP64">
        <v>1759161682.1</v>
      </c>
      <c r="DQ64">
        <v>691.8697777777778</v>
      </c>
      <c r="DR64">
        <v>724.9400370370371</v>
      </c>
      <c r="DS64">
        <v>21.88655925925926</v>
      </c>
      <c r="DT64">
        <v>20.91075555555555</v>
      </c>
      <c r="DU64">
        <v>692.8484444444445</v>
      </c>
      <c r="DV64">
        <v>21.60367037037037</v>
      </c>
      <c r="DW64">
        <v>499.95</v>
      </c>
      <c r="DX64">
        <v>90.88279999999999</v>
      </c>
      <c r="DY64">
        <v>0.06475453703703704</v>
      </c>
      <c r="DZ64">
        <v>28.74465185185185</v>
      </c>
      <c r="EA64">
        <v>30.01289999999999</v>
      </c>
      <c r="EB64">
        <v>999.9000000000001</v>
      </c>
      <c r="EC64">
        <v>0</v>
      </c>
      <c r="ED64">
        <v>0</v>
      </c>
      <c r="EE64">
        <v>10005.19148148148</v>
      </c>
      <c r="EF64">
        <v>0</v>
      </c>
      <c r="EG64">
        <v>8.385906296296296</v>
      </c>
      <c r="EH64">
        <v>-33.07034444444444</v>
      </c>
      <c r="EI64">
        <v>707.3512962962964</v>
      </c>
      <c r="EJ64">
        <v>740.4228888888889</v>
      </c>
      <c r="EK64">
        <v>0.9757974074074073</v>
      </c>
      <c r="EL64">
        <v>724.9400370370371</v>
      </c>
      <c r="EM64">
        <v>20.91075555555555</v>
      </c>
      <c r="EN64">
        <v>1.989111111111111</v>
      </c>
      <c r="EO64">
        <v>1.900428148148148</v>
      </c>
      <c r="EP64">
        <v>17.35793333333333</v>
      </c>
      <c r="EQ64">
        <v>16.63826666666667</v>
      </c>
      <c r="ER64">
        <v>2000.011111111111</v>
      </c>
      <c r="ES64">
        <v>0.9800061111111111</v>
      </c>
      <c r="ET64">
        <v>0.01999369259259259</v>
      </c>
      <c r="EU64">
        <v>0</v>
      </c>
      <c r="EV64">
        <v>287.1911111111111</v>
      </c>
      <c r="EW64">
        <v>5.00078</v>
      </c>
      <c r="EX64">
        <v>5745.429999999999</v>
      </c>
      <c r="EY64">
        <v>16379.76296296296</v>
      </c>
      <c r="EZ64">
        <v>39.90481481481481</v>
      </c>
      <c r="FA64">
        <v>40.7034074074074</v>
      </c>
      <c r="FB64">
        <v>40.02055555555555</v>
      </c>
      <c r="FC64">
        <v>40.47662962962963</v>
      </c>
      <c r="FD64">
        <v>40.96733333333332</v>
      </c>
      <c r="FE64">
        <v>1955.121111111112</v>
      </c>
      <c r="FF64">
        <v>39.89000000000001</v>
      </c>
      <c r="FG64">
        <v>0</v>
      </c>
      <c r="FH64">
        <v>1759161681.8</v>
      </c>
      <c r="FI64">
        <v>0</v>
      </c>
      <c r="FJ64">
        <v>287.19792</v>
      </c>
      <c r="FK64">
        <v>1.105769239919848</v>
      </c>
      <c r="FL64">
        <v>8.058461550558407</v>
      </c>
      <c r="FM64">
        <v>5745.5856</v>
      </c>
      <c r="FN64">
        <v>15</v>
      </c>
      <c r="FO64">
        <v>0</v>
      </c>
      <c r="FP64" t="s">
        <v>439</v>
      </c>
      <c r="FQ64">
        <v>1746989605.5</v>
      </c>
      <c r="FR64">
        <v>1746989593.5</v>
      </c>
      <c r="FS64">
        <v>0</v>
      </c>
      <c r="FT64">
        <v>-0.274</v>
      </c>
      <c r="FU64">
        <v>-0.002</v>
      </c>
      <c r="FV64">
        <v>2.549</v>
      </c>
      <c r="FW64">
        <v>0.129</v>
      </c>
      <c r="FX64">
        <v>420</v>
      </c>
      <c r="FY64">
        <v>17</v>
      </c>
      <c r="FZ64">
        <v>0.02</v>
      </c>
      <c r="GA64">
        <v>0.04</v>
      </c>
      <c r="GB64">
        <v>-32.9962756097561</v>
      </c>
      <c r="GC64">
        <v>-1.223655052264849</v>
      </c>
      <c r="GD64">
        <v>0.1345575963005778</v>
      </c>
      <c r="GE64">
        <v>0</v>
      </c>
      <c r="GF64">
        <v>287.1666176470588</v>
      </c>
      <c r="GG64">
        <v>0.275584418051678</v>
      </c>
      <c r="GH64">
        <v>0.2180396637832183</v>
      </c>
      <c r="GI64">
        <v>1</v>
      </c>
      <c r="GJ64">
        <v>0.9793118780487805</v>
      </c>
      <c r="GK64">
        <v>-0.05684165853658475</v>
      </c>
      <c r="GL64">
        <v>0.01353405682369774</v>
      </c>
      <c r="GM64">
        <v>1</v>
      </c>
      <c r="GN64">
        <v>2</v>
      </c>
      <c r="GO64">
        <v>3</v>
      </c>
      <c r="GP64" t="s">
        <v>446</v>
      </c>
      <c r="GQ64">
        <v>3.10231</v>
      </c>
      <c r="GR64">
        <v>2.72309</v>
      </c>
      <c r="GS64">
        <v>0.129441</v>
      </c>
      <c r="GT64">
        <v>0.133388</v>
      </c>
      <c r="GU64">
        <v>0.101268</v>
      </c>
      <c r="GV64">
        <v>0.0994461</v>
      </c>
      <c r="GW64">
        <v>22733.3</v>
      </c>
      <c r="GX64">
        <v>20562.9</v>
      </c>
      <c r="GY64">
        <v>26679.5</v>
      </c>
      <c r="GZ64">
        <v>23952.4</v>
      </c>
      <c r="HA64">
        <v>38370.2</v>
      </c>
      <c r="HB64">
        <v>31892.9</v>
      </c>
      <c r="HC64">
        <v>46583.5</v>
      </c>
      <c r="HD64">
        <v>37895.2</v>
      </c>
      <c r="HE64">
        <v>1.85798</v>
      </c>
      <c r="HF64">
        <v>1.86042</v>
      </c>
      <c r="HG64">
        <v>0.122041</v>
      </c>
      <c r="HH64">
        <v>0</v>
      </c>
      <c r="HI64">
        <v>27.9861</v>
      </c>
      <c r="HJ64">
        <v>999.9</v>
      </c>
      <c r="HK64">
        <v>49.8</v>
      </c>
      <c r="HL64">
        <v>31.2</v>
      </c>
      <c r="HM64">
        <v>25.0044</v>
      </c>
      <c r="HN64">
        <v>61.5138</v>
      </c>
      <c r="HO64">
        <v>21.9071</v>
      </c>
      <c r="HP64">
        <v>1</v>
      </c>
      <c r="HQ64">
        <v>0.187934</v>
      </c>
      <c r="HR64">
        <v>0.713412</v>
      </c>
      <c r="HS64">
        <v>20.2765</v>
      </c>
      <c r="HT64">
        <v>5.21115</v>
      </c>
      <c r="HU64">
        <v>11.98</v>
      </c>
      <c r="HV64">
        <v>4.96365</v>
      </c>
      <c r="HW64">
        <v>3.2745</v>
      </c>
      <c r="HX64">
        <v>9999</v>
      </c>
      <c r="HY64">
        <v>9999</v>
      </c>
      <c r="HZ64">
        <v>9999</v>
      </c>
      <c r="IA64">
        <v>40.5</v>
      </c>
      <c r="IB64">
        <v>1.86401</v>
      </c>
      <c r="IC64">
        <v>1.86016</v>
      </c>
      <c r="ID64">
        <v>1.85841</v>
      </c>
      <c r="IE64">
        <v>1.85975</v>
      </c>
      <c r="IF64">
        <v>1.85989</v>
      </c>
      <c r="IG64">
        <v>1.85837</v>
      </c>
      <c r="IH64">
        <v>1.85745</v>
      </c>
      <c r="II64">
        <v>1.85243</v>
      </c>
      <c r="IJ64">
        <v>0</v>
      </c>
      <c r="IK64">
        <v>0</v>
      </c>
      <c r="IL64">
        <v>0</v>
      </c>
      <c r="IM64">
        <v>0</v>
      </c>
      <c r="IN64" t="s">
        <v>441</v>
      </c>
      <c r="IO64" t="s">
        <v>442</v>
      </c>
      <c r="IP64" t="s">
        <v>443</v>
      </c>
      <c r="IQ64" t="s">
        <v>443</v>
      </c>
      <c r="IR64" t="s">
        <v>443</v>
      </c>
      <c r="IS64" t="s">
        <v>443</v>
      </c>
      <c r="IT64">
        <v>0</v>
      </c>
      <c r="IU64">
        <v>100</v>
      </c>
      <c r="IV64">
        <v>100</v>
      </c>
      <c r="IW64">
        <v>-0.96</v>
      </c>
      <c r="IX64">
        <v>0.2829</v>
      </c>
      <c r="IY64">
        <v>-0.9039269621244732</v>
      </c>
      <c r="IZ64">
        <v>-0.001239420960351069</v>
      </c>
      <c r="JA64">
        <v>2.054680153414315E-06</v>
      </c>
      <c r="JB64">
        <v>-6.090169633737798E-10</v>
      </c>
      <c r="JC64">
        <v>0.01286883109493677</v>
      </c>
      <c r="JD64">
        <v>0.003674261220633967</v>
      </c>
      <c r="JE64">
        <v>0.0003746991724086452</v>
      </c>
      <c r="JF64">
        <v>1.563836292469968E-06</v>
      </c>
      <c r="JG64">
        <v>1</v>
      </c>
      <c r="JH64">
        <v>2003</v>
      </c>
      <c r="JI64">
        <v>1</v>
      </c>
      <c r="JJ64">
        <v>24</v>
      </c>
      <c r="JK64">
        <v>202868.1</v>
      </c>
      <c r="JL64">
        <v>202868.3</v>
      </c>
      <c r="JM64">
        <v>1.83594</v>
      </c>
      <c r="JN64">
        <v>2.61597</v>
      </c>
      <c r="JO64">
        <v>1.49658</v>
      </c>
      <c r="JP64">
        <v>2.34375</v>
      </c>
      <c r="JQ64">
        <v>1.54907</v>
      </c>
      <c r="JR64">
        <v>2.44507</v>
      </c>
      <c r="JS64">
        <v>36.34</v>
      </c>
      <c r="JT64">
        <v>24.1751</v>
      </c>
      <c r="JU64">
        <v>18</v>
      </c>
      <c r="JV64">
        <v>481.732</v>
      </c>
      <c r="JW64">
        <v>498.07</v>
      </c>
      <c r="JX64">
        <v>26.7219</v>
      </c>
      <c r="JY64">
        <v>29.6515</v>
      </c>
      <c r="JZ64">
        <v>29.9998</v>
      </c>
      <c r="KA64">
        <v>29.9105</v>
      </c>
      <c r="KB64">
        <v>29.9141</v>
      </c>
      <c r="KC64">
        <v>36.9775</v>
      </c>
      <c r="KD64">
        <v>19.3643</v>
      </c>
      <c r="KE64">
        <v>99.2581</v>
      </c>
      <c r="KF64">
        <v>27.2169</v>
      </c>
      <c r="KG64">
        <v>774.676</v>
      </c>
      <c r="KH64">
        <v>20.8562</v>
      </c>
      <c r="KI64">
        <v>101.855</v>
      </c>
      <c r="KJ64">
        <v>91.3892</v>
      </c>
    </row>
    <row r="65" spans="1:296">
      <c r="A65">
        <v>47</v>
      </c>
      <c r="B65">
        <v>1759161694.6</v>
      </c>
      <c r="C65">
        <v>321.5</v>
      </c>
      <c r="D65" t="s">
        <v>537</v>
      </c>
      <c r="E65" t="s">
        <v>538</v>
      </c>
      <c r="F65">
        <v>5</v>
      </c>
      <c r="G65" t="s">
        <v>436</v>
      </c>
      <c r="H65">
        <v>1759161686.814285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772.6633335597887</v>
      </c>
      <c r="AJ65">
        <v>748.3971272727272</v>
      </c>
      <c r="AK65">
        <v>3.439805563584573</v>
      </c>
      <c r="AL65">
        <v>65.02790065039247</v>
      </c>
      <c r="AM65">
        <f>(AO65 - AN65 + DX65*1E3/(8.314*(DZ65+273.15)) * AQ65/DW65 * AP65) * DW65/(100*DK65) * 1000/(1000 - AO65)</f>
        <v>0</v>
      </c>
      <c r="AN65">
        <v>20.91991492677149</v>
      </c>
      <c r="AO65">
        <v>21.88539333333333</v>
      </c>
      <c r="AP65">
        <v>-5.782709364267388E-05</v>
      </c>
      <c r="AQ65">
        <v>105.0017702959576</v>
      </c>
      <c r="AR65">
        <v>0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437</v>
      </c>
      <c r="AX65" t="s">
        <v>437</v>
      </c>
      <c r="AY65">
        <v>0</v>
      </c>
      <c r="AZ65">
        <v>0</v>
      </c>
      <c r="BA65">
        <f>1-AY65/AZ65</f>
        <v>0</v>
      </c>
      <c r="BB65">
        <v>0</v>
      </c>
      <c r="BC65" t="s">
        <v>437</v>
      </c>
      <c r="BD65" t="s">
        <v>437</v>
      </c>
      <c r="BE65">
        <v>0</v>
      </c>
      <c r="BF65">
        <v>0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437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2.44</v>
      </c>
      <c r="DL65">
        <v>0.5</v>
      </c>
      <c r="DM65" t="s">
        <v>438</v>
      </c>
      <c r="DN65">
        <v>2</v>
      </c>
      <c r="DO65" t="b">
        <v>1</v>
      </c>
      <c r="DP65">
        <v>1759161686.814285</v>
      </c>
      <c r="DQ65">
        <v>707.6221071428573</v>
      </c>
      <c r="DR65">
        <v>740.7674999999999</v>
      </c>
      <c r="DS65">
        <v>21.88852142857143</v>
      </c>
      <c r="DT65">
        <v>20.91492857142857</v>
      </c>
      <c r="DU65">
        <v>708.5890357142856</v>
      </c>
      <c r="DV65">
        <v>21.60558571428572</v>
      </c>
      <c r="DW65">
        <v>499.9767142857144</v>
      </c>
      <c r="DX65">
        <v>90.88276071428571</v>
      </c>
      <c r="DY65">
        <v>0.064830025</v>
      </c>
      <c r="DZ65">
        <v>28.72506785714285</v>
      </c>
      <c r="EA65">
        <v>29.99290357142857</v>
      </c>
      <c r="EB65">
        <v>999.9000000000002</v>
      </c>
      <c r="EC65">
        <v>0</v>
      </c>
      <c r="ED65">
        <v>0</v>
      </c>
      <c r="EE65">
        <v>10008.02035714286</v>
      </c>
      <c r="EF65">
        <v>0</v>
      </c>
      <c r="EG65">
        <v>8.387920714285714</v>
      </c>
      <c r="EH65">
        <v>-33.14551071428571</v>
      </c>
      <c r="EI65">
        <v>723.4574642857143</v>
      </c>
      <c r="EJ65">
        <v>756.5916428571429</v>
      </c>
      <c r="EK65">
        <v>0.9735830357142857</v>
      </c>
      <c r="EL65">
        <v>740.7674999999999</v>
      </c>
      <c r="EM65">
        <v>20.91492857142857</v>
      </c>
      <c r="EN65">
        <v>1.9892875</v>
      </c>
      <c r="EO65">
        <v>1.900806071428571</v>
      </c>
      <c r="EP65">
        <v>17.35933928571429</v>
      </c>
      <c r="EQ65">
        <v>16.64139285714286</v>
      </c>
      <c r="ER65">
        <v>2000.007857142857</v>
      </c>
      <c r="ES65">
        <v>0.9800060357142858</v>
      </c>
      <c r="ET65">
        <v>0.01999376785714286</v>
      </c>
      <c r="EU65">
        <v>0</v>
      </c>
      <c r="EV65">
        <v>287.2523571428572</v>
      </c>
      <c r="EW65">
        <v>5.00078</v>
      </c>
      <c r="EX65">
        <v>5746.089642857143</v>
      </c>
      <c r="EY65">
        <v>16379.73928571429</v>
      </c>
      <c r="EZ65">
        <v>39.89257142857143</v>
      </c>
      <c r="FA65">
        <v>40.70507142857143</v>
      </c>
      <c r="FB65">
        <v>40.00635714285714</v>
      </c>
      <c r="FC65">
        <v>40.48196428571428</v>
      </c>
      <c r="FD65">
        <v>40.95735714285714</v>
      </c>
      <c r="FE65">
        <v>1955.117857142857</v>
      </c>
      <c r="FF65">
        <v>39.89000000000001</v>
      </c>
      <c r="FG65">
        <v>0</v>
      </c>
      <c r="FH65">
        <v>1759161686.6</v>
      </c>
      <c r="FI65">
        <v>0</v>
      </c>
      <c r="FJ65">
        <v>287.277</v>
      </c>
      <c r="FK65">
        <v>1.258153850903673</v>
      </c>
      <c r="FL65">
        <v>6.948461556293999</v>
      </c>
      <c r="FM65">
        <v>5746.212</v>
      </c>
      <c r="FN65">
        <v>15</v>
      </c>
      <c r="FO65">
        <v>0</v>
      </c>
      <c r="FP65" t="s">
        <v>439</v>
      </c>
      <c r="FQ65">
        <v>1746989605.5</v>
      </c>
      <c r="FR65">
        <v>1746989593.5</v>
      </c>
      <c r="FS65">
        <v>0</v>
      </c>
      <c r="FT65">
        <v>-0.274</v>
      </c>
      <c r="FU65">
        <v>-0.002</v>
      </c>
      <c r="FV65">
        <v>2.549</v>
      </c>
      <c r="FW65">
        <v>0.129</v>
      </c>
      <c r="FX65">
        <v>420</v>
      </c>
      <c r="FY65">
        <v>17</v>
      </c>
      <c r="FZ65">
        <v>0.02</v>
      </c>
      <c r="GA65">
        <v>0.04</v>
      </c>
      <c r="GB65">
        <v>-33.09721500000001</v>
      </c>
      <c r="GC65">
        <v>-0.8452187617260452</v>
      </c>
      <c r="GD65">
        <v>0.09505141911092092</v>
      </c>
      <c r="GE65">
        <v>0</v>
      </c>
      <c r="GF65">
        <v>287.2340294117647</v>
      </c>
      <c r="GG65">
        <v>0.8307868630832727</v>
      </c>
      <c r="GH65">
        <v>0.2464062266800734</v>
      </c>
      <c r="GI65">
        <v>1</v>
      </c>
      <c r="GJ65">
        <v>0.9736822499999999</v>
      </c>
      <c r="GK65">
        <v>-0.0281686153846155</v>
      </c>
      <c r="GL65">
        <v>0.004725477360807046</v>
      </c>
      <c r="GM65">
        <v>1</v>
      </c>
      <c r="GN65">
        <v>2</v>
      </c>
      <c r="GO65">
        <v>3</v>
      </c>
      <c r="GP65" t="s">
        <v>446</v>
      </c>
      <c r="GQ65">
        <v>3.10235</v>
      </c>
      <c r="GR65">
        <v>2.72275</v>
      </c>
      <c r="GS65">
        <v>0.131481</v>
      </c>
      <c r="GT65">
        <v>0.13539</v>
      </c>
      <c r="GU65">
        <v>0.10126</v>
      </c>
      <c r="GV65">
        <v>0.0994583</v>
      </c>
      <c r="GW65">
        <v>22680.3</v>
      </c>
      <c r="GX65">
        <v>20515.4</v>
      </c>
      <c r="GY65">
        <v>26679.8</v>
      </c>
      <c r="GZ65">
        <v>23952.4</v>
      </c>
      <c r="HA65">
        <v>38371.1</v>
      </c>
      <c r="HB65">
        <v>31892.6</v>
      </c>
      <c r="HC65">
        <v>46583.9</v>
      </c>
      <c r="HD65">
        <v>37895.1</v>
      </c>
      <c r="HE65">
        <v>1.8586</v>
      </c>
      <c r="HF65">
        <v>1.86042</v>
      </c>
      <c r="HG65">
        <v>0.120662</v>
      </c>
      <c r="HH65">
        <v>0</v>
      </c>
      <c r="HI65">
        <v>27.9755</v>
      </c>
      <c r="HJ65">
        <v>999.9</v>
      </c>
      <c r="HK65">
        <v>49.8</v>
      </c>
      <c r="HL65">
        <v>31.2</v>
      </c>
      <c r="HM65">
        <v>25.0039</v>
      </c>
      <c r="HN65">
        <v>61.2538</v>
      </c>
      <c r="HO65">
        <v>21.887</v>
      </c>
      <c r="HP65">
        <v>1</v>
      </c>
      <c r="HQ65">
        <v>0.187208</v>
      </c>
      <c r="HR65">
        <v>-0.757612</v>
      </c>
      <c r="HS65">
        <v>20.276</v>
      </c>
      <c r="HT65">
        <v>5.2092</v>
      </c>
      <c r="HU65">
        <v>11.98</v>
      </c>
      <c r="HV65">
        <v>4.96315</v>
      </c>
      <c r="HW65">
        <v>3.27415</v>
      </c>
      <c r="HX65">
        <v>9999</v>
      </c>
      <c r="HY65">
        <v>9999</v>
      </c>
      <c r="HZ65">
        <v>9999</v>
      </c>
      <c r="IA65">
        <v>40.5</v>
      </c>
      <c r="IB65">
        <v>1.864</v>
      </c>
      <c r="IC65">
        <v>1.86014</v>
      </c>
      <c r="ID65">
        <v>1.85839</v>
      </c>
      <c r="IE65">
        <v>1.85976</v>
      </c>
      <c r="IF65">
        <v>1.85989</v>
      </c>
      <c r="IG65">
        <v>1.85837</v>
      </c>
      <c r="IH65">
        <v>1.85745</v>
      </c>
      <c r="II65">
        <v>1.85242</v>
      </c>
      <c r="IJ65">
        <v>0</v>
      </c>
      <c r="IK65">
        <v>0</v>
      </c>
      <c r="IL65">
        <v>0</v>
      </c>
      <c r="IM65">
        <v>0</v>
      </c>
      <c r="IN65" t="s">
        <v>441</v>
      </c>
      <c r="IO65" t="s">
        <v>442</v>
      </c>
      <c r="IP65" t="s">
        <v>443</v>
      </c>
      <c r="IQ65" t="s">
        <v>443</v>
      </c>
      <c r="IR65" t="s">
        <v>443</v>
      </c>
      <c r="IS65" t="s">
        <v>443</v>
      </c>
      <c r="IT65">
        <v>0</v>
      </c>
      <c r="IU65">
        <v>100</v>
      </c>
      <c r="IV65">
        <v>100</v>
      </c>
      <c r="IW65">
        <v>-0.947</v>
      </c>
      <c r="IX65">
        <v>0.2829</v>
      </c>
      <c r="IY65">
        <v>-0.9039269621244732</v>
      </c>
      <c r="IZ65">
        <v>-0.001239420960351069</v>
      </c>
      <c r="JA65">
        <v>2.054680153414315E-06</v>
      </c>
      <c r="JB65">
        <v>-6.090169633737798E-10</v>
      </c>
      <c r="JC65">
        <v>0.01286883109493677</v>
      </c>
      <c r="JD65">
        <v>0.003674261220633967</v>
      </c>
      <c r="JE65">
        <v>0.0003746991724086452</v>
      </c>
      <c r="JF65">
        <v>1.563836292469968E-06</v>
      </c>
      <c r="JG65">
        <v>1</v>
      </c>
      <c r="JH65">
        <v>2003</v>
      </c>
      <c r="JI65">
        <v>1</v>
      </c>
      <c r="JJ65">
        <v>24</v>
      </c>
      <c r="JK65">
        <v>202868.2</v>
      </c>
      <c r="JL65">
        <v>202868.4</v>
      </c>
      <c r="JM65">
        <v>1.87012</v>
      </c>
      <c r="JN65">
        <v>2.61841</v>
      </c>
      <c r="JO65">
        <v>1.49658</v>
      </c>
      <c r="JP65">
        <v>2.34375</v>
      </c>
      <c r="JQ65">
        <v>1.54907</v>
      </c>
      <c r="JR65">
        <v>2.3999</v>
      </c>
      <c r="JS65">
        <v>36.3635</v>
      </c>
      <c r="JT65">
        <v>24.1751</v>
      </c>
      <c r="JU65">
        <v>18</v>
      </c>
      <c r="JV65">
        <v>482.083</v>
      </c>
      <c r="JW65">
        <v>498.049</v>
      </c>
      <c r="JX65">
        <v>27.0685</v>
      </c>
      <c r="JY65">
        <v>29.6496</v>
      </c>
      <c r="JZ65">
        <v>29.9994</v>
      </c>
      <c r="KA65">
        <v>29.9085</v>
      </c>
      <c r="KB65">
        <v>29.9115</v>
      </c>
      <c r="KC65">
        <v>37.6069</v>
      </c>
      <c r="KD65">
        <v>19.6631</v>
      </c>
      <c r="KE65">
        <v>99.2581</v>
      </c>
      <c r="KF65">
        <v>27.2437</v>
      </c>
      <c r="KG65">
        <v>788.033</v>
      </c>
      <c r="KH65">
        <v>20.7525</v>
      </c>
      <c r="KI65">
        <v>101.856</v>
      </c>
      <c r="KJ65">
        <v>91.3891</v>
      </c>
    </row>
    <row r="66" spans="1:296">
      <c r="A66">
        <v>48</v>
      </c>
      <c r="B66">
        <v>1759161699.6</v>
      </c>
      <c r="C66">
        <v>326.5</v>
      </c>
      <c r="D66" t="s">
        <v>539</v>
      </c>
      <c r="E66" t="s">
        <v>540</v>
      </c>
      <c r="F66">
        <v>5</v>
      </c>
      <c r="G66" t="s">
        <v>436</v>
      </c>
      <c r="H66">
        <v>1759161692.1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789.7718354472579</v>
      </c>
      <c r="AJ66">
        <v>765.5231939393935</v>
      </c>
      <c r="AK66">
        <v>3.431903564188524</v>
      </c>
      <c r="AL66">
        <v>65.02790065039247</v>
      </c>
      <c r="AM66">
        <f>(AO66 - AN66 + DX66*1E3/(8.314*(DZ66+273.15)) * AQ66/DW66 * AP66) * DW66/(100*DK66) * 1000/(1000 - AO66)</f>
        <v>0</v>
      </c>
      <c r="AN66">
        <v>20.90321586812645</v>
      </c>
      <c r="AO66">
        <v>21.88133636363637</v>
      </c>
      <c r="AP66">
        <v>-0.0001327435528077134</v>
      </c>
      <c r="AQ66">
        <v>105.0017702959576</v>
      </c>
      <c r="AR66">
        <v>0</v>
      </c>
      <c r="AS66">
        <v>0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437</v>
      </c>
      <c r="AX66" t="s">
        <v>437</v>
      </c>
      <c r="AY66">
        <v>0</v>
      </c>
      <c r="AZ66">
        <v>0</v>
      </c>
      <c r="BA66">
        <f>1-AY66/AZ66</f>
        <v>0</v>
      </c>
      <c r="BB66">
        <v>0</v>
      </c>
      <c r="BC66" t="s">
        <v>437</v>
      </c>
      <c r="BD66" t="s">
        <v>437</v>
      </c>
      <c r="BE66">
        <v>0</v>
      </c>
      <c r="BF66">
        <v>0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437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2.44</v>
      </c>
      <c r="DL66">
        <v>0.5</v>
      </c>
      <c r="DM66" t="s">
        <v>438</v>
      </c>
      <c r="DN66">
        <v>2</v>
      </c>
      <c r="DO66" t="b">
        <v>1</v>
      </c>
      <c r="DP66">
        <v>1759161692.1</v>
      </c>
      <c r="DQ66">
        <v>725.3208888888888</v>
      </c>
      <c r="DR66">
        <v>758.4955555555555</v>
      </c>
      <c r="DS66">
        <v>21.88665925925925</v>
      </c>
      <c r="DT66">
        <v>20.91434444444445</v>
      </c>
      <c r="DU66">
        <v>726.2742222222223</v>
      </c>
      <c r="DV66">
        <v>21.60376296296297</v>
      </c>
      <c r="DW66">
        <v>499.999</v>
      </c>
      <c r="DX66">
        <v>90.88271111111113</v>
      </c>
      <c r="DY66">
        <v>0.06478051851851852</v>
      </c>
      <c r="DZ66">
        <v>28.70997777777778</v>
      </c>
      <c r="EA66">
        <v>29.96556666666666</v>
      </c>
      <c r="EB66">
        <v>999.9000000000001</v>
      </c>
      <c r="EC66">
        <v>0</v>
      </c>
      <c r="ED66">
        <v>0</v>
      </c>
      <c r="EE66">
        <v>9998.444814814815</v>
      </c>
      <c r="EF66">
        <v>0</v>
      </c>
      <c r="EG66">
        <v>8.39046111111111</v>
      </c>
      <c r="EH66">
        <v>-33.17468888888889</v>
      </c>
      <c r="EI66">
        <v>741.5508888888887</v>
      </c>
      <c r="EJ66">
        <v>774.6978148148148</v>
      </c>
      <c r="EK66">
        <v>0.9723143703703703</v>
      </c>
      <c r="EL66">
        <v>758.4955555555555</v>
      </c>
      <c r="EM66">
        <v>20.91434444444445</v>
      </c>
      <c r="EN66">
        <v>1.989117777777778</v>
      </c>
      <c r="EO66">
        <v>1.900751111111111</v>
      </c>
      <c r="EP66">
        <v>17.35797777777778</v>
      </c>
      <c r="EQ66">
        <v>16.64093703703704</v>
      </c>
      <c r="ER66">
        <v>2000.021851851852</v>
      </c>
      <c r="ES66">
        <v>0.9800062222222223</v>
      </c>
      <c r="ET66">
        <v>0.01999357777777778</v>
      </c>
      <c r="EU66">
        <v>0</v>
      </c>
      <c r="EV66">
        <v>287.2347407407408</v>
      </c>
      <c r="EW66">
        <v>5.00078</v>
      </c>
      <c r="EX66">
        <v>5746.523703703703</v>
      </c>
      <c r="EY66">
        <v>16379.85185185185</v>
      </c>
      <c r="EZ66">
        <v>39.89325925925926</v>
      </c>
      <c r="FA66">
        <v>40.7034074074074</v>
      </c>
      <c r="FB66">
        <v>40.00433333333332</v>
      </c>
      <c r="FC66">
        <v>40.47899999999999</v>
      </c>
      <c r="FD66">
        <v>40.95811111111111</v>
      </c>
      <c r="FE66">
        <v>1955.131851851852</v>
      </c>
      <c r="FF66">
        <v>39.89000000000001</v>
      </c>
      <c r="FG66">
        <v>0</v>
      </c>
      <c r="FH66">
        <v>1759161691.4</v>
      </c>
      <c r="FI66">
        <v>0</v>
      </c>
      <c r="FJ66">
        <v>287.25456</v>
      </c>
      <c r="FK66">
        <v>-0.5981538494844054</v>
      </c>
      <c r="FL66">
        <v>2.412307706175041</v>
      </c>
      <c r="FM66">
        <v>5746.5396</v>
      </c>
      <c r="FN66">
        <v>15</v>
      </c>
      <c r="FO66">
        <v>0</v>
      </c>
      <c r="FP66" t="s">
        <v>439</v>
      </c>
      <c r="FQ66">
        <v>1746989605.5</v>
      </c>
      <c r="FR66">
        <v>1746989593.5</v>
      </c>
      <c r="FS66">
        <v>0</v>
      </c>
      <c r="FT66">
        <v>-0.274</v>
      </c>
      <c r="FU66">
        <v>-0.002</v>
      </c>
      <c r="FV66">
        <v>2.549</v>
      </c>
      <c r="FW66">
        <v>0.129</v>
      </c>
      <c r="FX66">
        <v>420</v>
      </c>
      <c r="FY66">
        <v>17</v>
      </c>
      <c r="FZ66">
        <v>0.02</v>
      </c>
      <c r="GA66">
        <v>0.04</v>
      </c>
      <c r="GB66">
        <v>-33.157435</v>
      </c>
      <c r="GC66">
        <v>-0.4123159474671447</v>
      </c>
      <c r="GD66">
        <v>0.05185585574455363</v>
      </c>
      <c r="GE66">
        <v>1</v>
      </c>
      <c r="GF66">
        <v>287.24</v>
      </c>
      <c r="GG66">
        <v>0.08687547665791609</v>
      </c>
      <c r="GH66">
        <v>0.2693732376767766</v>
      </c>
      <c r="GI66">
        <v>1</v>
      </c>
      <c r="GJ66">
        <v>0.9739002750000001</v>
      </c>
      <c r="GK66">
        <v>-0.01893772232645518</v>
      </c>
      <c r="GL66">
        <v>0.007125689068390157</v>
      </c>
      <c r="GM66">
        <v>1</v>
      </c>
      <c r="GN66">
        <v>3</v>
      </c>
      <c r="GO66">
        <v>3</v>
      </c>
      <c r="GP66" t="s">
        <v>440</v>
      </c>
      <c r="GQ66">
        <v>3.10244</v>
      </c>
      <c r="GR66">
        <v>2.72272</v>
      </c>
      <c r="GS66">
        <v>0.133498</v>
      </c>
      <c r="GT66">
        <v>0.137376</v>
      </c>
      <c r="GU66">
        <v>0.101244</v>
      </c>
      <c r="GV66">
        <v>0.0992997</v>
      </c>
      <c r="GW66">
        <v>22627.9</v>
      </c>
      <c r="GX66">
        <v>20468.3</v>
      </c>
      <c r="GY66">
        <v>26680.1</v>
      </c>
      <c r="GZ66">
        <v>23952.5</v>
      </c>
      <c r="HA66">
        <v>38372.2</v>
      </c>
      <c r="HB66">
        <v>31898.6</v>
      </c>
      <c r="HC66">
        <v>46584.1</v>
      </c>
      <c r="HD66">
        <v>37895.3</v>
      </c>
      <c r="HE66">
        <v>1.85863</v>
      </c>
      <c r="HF66">
        <v>1.86003</v>
      </c>
      <c r="HG66">
        <v>0.121221</v>
      </c>
      <c r="HH66">
        <v>0</v>
      </c>
      <c r="HI66">
        <v>27.9646</v>
      </c>
      <c r="HJ66">
        <v>999.9</v>
      </c>
      <c r="HK66">
        <v>49.8</v>
      </c>
      <c r="HL66">
        <v>31.2</v>
      </c>
      <c r="HM66">
        <v>25.0021</v>
      </c>
      <c r="HN66">
        <v>61.2338</v>
      </c>
      <c r="HO66">
        <v>21.9231</v>
      </c>
      <c r="HP66">
        <v>1</v>
      </c>
      <c r="HQ66">
        <v>0.185998</v>
      </c>
      <c r="HR66">
        <v>-0.141841</v>
      </c>
      <c r="HS66">
        <v>20.2796</v>
      </c>
      <c r="HT66">
        <v>5.21085</v>
      </c>
      <c r="HU66">
        <v>11.98</v>
      </c>
      <c r="HV66">
        <v>4.96345</v>
      </c>
      <c r="HW66">
        <v>3.2744</v>
      </c>
      <c r="HX66">
        <v>9999</v>
      </c>
      <c r="HY66">
        <v>9999</v>
      </c>
      <c r="HZ66">
        <v>9999</v>
      </c>
      <c r="IA66">
        <v>40.5</v>
      </c>
      <c r="IB66">
        <v>1.86399</v>
      </c>
      <c r="IC66">
        <v>1.86012</v>
      </c>
      <c r="ID66">
        <v>1.85839</v>
      </c>
      <c r="IE66">
        <v>1.85976</v>
      </c>
      <c r="IF66">
        <v>1.85989</v>
      </c>
      <c r="IG66">
        <v>1.85837</v>
      </c>
      <c r="IH66">
        <v>1.85745</v>
      </c>
      <c r="II66">
        <v>1.85242</v>
      </c>
      <c r="IJ66">
        <v>0</v>
      </c>
      <c r="IK66">
        <v>0</v>
      </c>
      <c r="IL66">
        <v>0</v>
      </c>
      <c r="IM66">
        <v>0</v>
      </c>
      <c r="IN66" t="s">
        <v>441</v>
      </c>
      <c r="IO66" t="s">
        <v>442</v>
      </c>
      <c r="IP66" t="s">
        <v>443</v>
      </c>
      <c r="IQ66" t="s">
        <v>443</v>
      </c>
      <c r="IR66" t="s">
        <v>443</v>
      </c>
      <c r="IS66" t="s">
        <v>443</v>
      </c>
      <c r="IT66">
        <v>0</v>
      </c>
      <c r="IU66">
        <v>100</v>
      </c>
      <c r="IV66">
        <v>100</v>
      </c>
      <c r="IW66">
        <v>-0.9330000000000001</v>
      </c>
      <c r="IX66">
        <v>0.2827</v>
      </c>
      <c r="IY66">
        <v>-0.9039269621244732</v>
      </c>
      <c r="IZ66">
        <v>-0.001239420960351069</v>
      </c>
      <c r="JA66">
        <v>2.054680153414315E-06</v>
      </c>
      <c r="JB66">
        <v>-6.090169633737798E-10</v>
      </c>
      <c r="JC66">
        <v>0.01286883109493677</v>
      </c>
      <c r="JD66">
        <v>0.003674261220633967</v>
      </c>
      <c r="JE66">
        <v>0.0003746991724086452</v>
      </c>
      <c r="JF66">
        <v>1.563836292469968E-06</v>
      </c>
      <c r="JG66">
        <v>1</v>
      </c>
      <c r="JH66">
        <v>2003</v>
      </c>
      <c r="JI66">
        <v>1</v>
      </c>
      <c r="JJ66">
        <v>24</v>
      </c>
      <c r="JK66">
        <v>202868.2</v>
      </c>
      <c r="JL66">
        <v>202868.4</v>
      </c>
      <c r="JM66">
        <v>1.90186</v>
      </c>
      <c r="JN66">
        <v>2.62329</v>
      </c>
      <c r="JO66">
        <v>1.49658</v>
      </c>
      <c r="JP66">
        <v>2.34375</v>
      </c>
      <c r="JQ66">
        <v>1.54907</v>
      </c>
      <c r="JR66">
        <v>2.44873</v>
      </c>
      <c r="JS66">
        <v>36.3635</v>
      </c>
      <c r="JT66">
        <v>24.1751</v>
      </c>
      <c r="JU66">
        <v>18</v>
      </c>
      <c r="JV66">
        <v>482.074</v>
      </c>
      <c r="JW66">
        <v>497.761</v>
      </c>
      <c r="JX66">
        <v>27.2662</v>
      </c>
      <c r="JY66">
        <v>29.647</v>
      </c>
      <c r="JZ66">
        <v>29.9992</v>
      </c>
      <c r="KA66">
        <v>29.9054</v>
      </c>
      <c r="KB66">
        <v>29.909</v>
      </c>
      <c r="KC66">
        <v>38.289</v>
      </c>
      <c r="KD66">
        <v>19.9474</v>
      </c>
      <c r="KE66">
        <v>99.2581</v>
      </c>
      <c r="KF66">
        <v>27.2854</v>
      </c>
      <c r="KG66">
        <v>808.068</v>
      </c>
      <c r="KH66">
        <v>20.7211</v>
      </c>
      <c r="KI66">
        <v>101.857</v>
      </c>
      <c r="KJ66">
        <v>91.38939999999999</v>
      </c>
    </row>
    <row r="67" spans="1:296">
      <c r="A67">
        <v>49</v>
      </c>
      <c r="B67">
        <v>1759161704.6</v>
      </c>
      <c r="C67">
        <v>331.5</v>
      </c>
      <c r="D67" t="s">
        <v>541</v>
      </c>
      <c r="E67" t="s">
        <v>542</v>
      </c>
      <c r="F67">
        <v>5</v>
      </c>
      <c r="G67" t="s">
        <v>436</v>
      </c>
      <c r="H67">
        <v>1759161696.814285</v>
      </c>
      <c r="I67">
        <f>(J67)/1000</f>
        <v>0</v>
      </c>
      <c r="J67">
        <f>IF(DO67, AM67, AG67)</f>
        <v>0</v>
      </c>
      <c r="K67">
        <f>IF(DO67, AH67, AF67)</f>
        <v>0</v>
      </c>
      <c r="L67">
        <f>DQ67 - IF(AT67&gt;1, K67*DK67*100.0/(AV67), 0)</f>
        <v>0</v>
      </c>
      <c r="M67">
        <f>((S67-I67/2)*L67-K67)/(S67+I67/2)</f>
        <v>0</v>
      </c>
      <c r="N67">
        <f>M67*(DX67+DY67)/1000.0</f>
        <v>0</v>
      </c>
      <c r="O67">
        <f>(DQ67 - IF(AT67&gt;1, K67*DK67*100.0/(AV67), 0))*(DX67+DY67)/1000.0</f>
        <v>0</v>
      </c>
      <c r="P67">
        <f>2.0/((1/R67-1/Q67)+SIGN(R67)*SQRT((1/R67-1/Q67)*(1/R67-1/Q67) + 4*DL67/((DL67+1)*(DL67+1))*(2*1/R67*1/Q67-1/Q67*1/Q67)))</f>
        <v>0</v>
      </c>
      <c r="Q67">
        <f>IF(LEFT(DM67,1)&lt;&gt;"0",IF(LEFT(DM67,1)="1",3.0,DN67),$D$5+$E$5*(EE67*DX67/($K$5*1000))+$F$5*(EE67*DX67/($K$5*1000))*MAX(MIN(DK67,$J$5),$I$5)*MAX(MIN(DK67,$J$5),$I$5)+$G$5*MAX(MIN(DK67,$J$5),$I$5)*(EE67*DX67/($K$5*1000))+$H$5*(EE67*DX67/($K$5*1000))*(EE67*DX67/($K$5*1000)))</f>
        <v>0</v>
      </c>
      <c r="R67">
        <f>I67*(1000-(1000*0.61365*exp(17.502*V67/(240.97+V67))/(DX67+DY67)+DS67)/2)/(1000*0.61365*exp(17.502*V67/(240.97+V67))/(DX67+DY67)-DS67)</f>
        <v>0</v>
      </c>
      <c r="S67">
        <f>1/((DL67+1)/(P67/1.6)+1/(Q67/1.37)) + DL67/((DL67+1)/(P67/1.6) + DL67/(Q67/1.37))</f>
        <v>0</v>
      </c>
      <c r="T67">
        <f>(DG67*DJ67)</f>
        <v>0</v>
      </c>
      <c r="U67">
        <f>(DZ67+(T67+2*0.95*5.67E-8*(((DZ67+$B$9)+273)^4-(DZ67+273)^4)-44100*I67)/(1.84*29.3*Q67+8*0.95*5.67E-8*(DZ67+273)^3))</f>
        <v>0</v>
      </c>
      <c r="V67">
        <f>($C$9*EA67+$D$9*EB67+$E$9*U67)</f>
        <v>0</v>
      </c>
      <c r="W67">
        <f>0.61365*exp(17.502*V67/(240.97+V67))</f>
        <v>0</v>
      </c>
      <c r="X67">
        <f>(Y67/Z67*100)</f>
        <v>0</v>
      </c>
      <c r="Y67">
        <f>DS67*(DX67+DY67)/1000</f>
        <v>0</v>
      </c>
      <c r="Z67">
        <f>0.61365*exp(17.502*DZ67/(240.97+DZ67))</f>
        <v>0</v>
      </c>
      <c r="AA67">
        <f>(W67-DS67*(DX67+DY67)/1000)</f>
        <v>0</v>
      </c>
      <c r="AB67">
        <f>(-I67*44100)</f>
        <v>0</v>
      </c>
      <c r="AC67">
        <f>2*29.3*Q67*0.92*(DZ67-V67)</f>
        <v>0</v>
      </c>
      <c r="AD67">
        <f>2*0.95*5.67E-8*(((DZ67+$B$9)+273)^4-(V67+273)^4)</f>
        <v>0</v>
      </c>
      <c r="AE67">
        <f>T67+AD67+AB67+AC67</f>
        <v>0</v>
      </c>
      <c r="AF67">
        <f>DW67*AT67*(DR67-DQ67*(1000-AT67*DT67)/(1000-AT67*DS67))/(100*DK67)</f>
        <v>0</v>
      </c>
      <c r="AG67">
        <f>1000*DW67*AT67*(DS67-DT67)/(100*DK67*(1000-AT67*DS67))</f>
        <v>0</v>
      </c>
      <c r="AH67">
        <f>(AI67 - AJ67 - DX67*1E3/(8.314*(DZ67+273.15)) * AL67/DW67 * AK67) * DW67/(100*DK67) * (1000 - DT67)/1000</f>
        <v>0</v>
      </c>
      <c r="AI67">
        <v>806.8496482033308</v>
      </c>
      <c r="AJ67">
        <v>782.5440666666665</v>
      </c>
      <c r="AK67">
        <v>3.399920712307409</v>
      </c>
      <c r="AL67">
        <v>65.02790065039247</v>
      </c>
      <c r="AM67">
        <f>(AO67 - AN67 + DX67*1E3/(8.314*(DZ67+273.15)) * AQ67/DW67 * AP67) * DW67/(100*DK67) * 1000/(1000 - AO67)</f>
        <v>0</v>
      </c>
      <c r="AN67">
        <v>20.80470860927317</v>
      </c>
      <c r="AO67">
        <v>21.84525636363636</v>
      </c>
      <c r="AP67">
        <v>-0.009569614641825546</v>
      </c>
      <c r="AQ67">
        <v>105.0017702959576</v>
      </c>
      <c r="AR67">
        <v>0</v>
      </c>
      <c r="AS67">
        <v>0</v>
      </c>
      <c r="AT67">
        <f>IF(AR67*$H$15&gt;=AV67,1.0,(AV67/(AV67-AR67*$H$15)))</f>
        <v>0</v>
      </c>
      <c r="AU67">
        <f>(AT67-1)*100</f>
        <v>0</v>
      </c>
      <c r="AV67">
        <f>MAX(0,($B$15+$C$15*EE67)/(1+$D$15*EE67)*DX67/(DZ67+273)*$E$15)</f>
        <v>0</v>
      </c>
      <c r="AW67" t="s">
        <v>437</v>
      </c>
      <c r="AX67" t="s">
        <v>437</v>
      </c>
      <c r="AY67">
        <v>0</v>
      </c>
      <c r="AZ67">
        <v>0</v>
      </c>
      <c r="BA67">
        <f>1-AY67/AZ67</f>
        <v>0</v>
      </c>
      <c r="BB67">
        <v>0</v>
      </c>
      <c r="BC67" t="s">
        <v>437</v>
      </c>
      <c r="BD67" t="s">
        <v>437</v>
      </c>
      <c r="BE67">
        <v>0</v>
      </c>
      <c r="BF67">
        <v>0</v>
      </c>
      <c r="BG67">
        <f>1-BE67/BF67</f>
        <v>0</v>
      </c>
      <c r="BH67">
        <v>0.5</v>
      </c>
      <c r="BI67">
        <f>DH67</f>
        <v>0</v>
      </c>
      <c r="BJ67">
        <f>K67</f>
        <v>0</v>
      </c>
      <c r="BK67">
        <f>BG67*BH67*BI67</f>
        <v>0</v>
      </c>
      <c r="BL67">
        <f>(BJ67-BB67)/BI67</f>
        <v>0</v>
      </c>
      <c r="BM67">
        <f>(AZ67-BF67)/BF67</f>
        <v>0</v>
      </c>
      <c r="BN67">
        <f>AY67/(BA67+AY67/BF67)</f>
        <v>0</v>
      </c>
      <c r="BO67" t="s">
        <v>437</v>
      </c>
      <c r="BP67">
        <v>0</v>
      </c>
      <c r="BQ67">
        <f>IF(BP67&lt;&gt;0, BP67, BN67)</f>
        <v>0</v>
      </c>
      <c r="BR67">
        <f>1-BQ67/BF67</f>
        <v>0</v>
      </c>
      <c r="BS67">
        <f>(BF67-BE67)/(BF67-BQ67)</f>
        <v>0</v>
      </c>
      <c r="BT67">
        <f>(AZ67-BF67)/(AZ67-BQ67)</f>
        <v>0</v>
      </c>
      <c r="BU67">
        <f>(BF67-BE67)/(BF67-AY67)</f>
        <v>0</v>
      </c>
      <c r="BV67">
        <f>(AZ67-BF67)/(AZ67-AY67)</f>
        <v>0</v>
      </c>
      <c r="BW67">
        <f>(BS67*BQ67/BE67)</f>
        <v>0</v>
      </c>
      <c r="BX67">
        <f>(1-BW67)</f>
        <v>0</v>
      </c>
      <c r="DG67">
        <f>$B$13*EF67+$C$13*EG67+$F$13*ER67*(1-EU67)</f>
        <v>0</v>
      </c>
      <c r="DH67">
        <f>DG67*DI67</f>
        <v>0</v>
      </c>
      <c r="DI67">
        <f>($B$13*$D$11+$C$13*$D$11+$F$13*((FE67+EW67)/MAX(FE67+EW67+FF67, 0.1)*$I$11+FF67/MAX(FE67+EW67+FF67, 0.1)*$J$11))/($B$13+$C$13+$F$13)</f>
        <v>0</v>
      </c>
      <c r="DJ67">
        <f>($B$13*$K$11+$C$13*$K$11+$F$13*((FE67+EW67)/MAX(FE67+EW67+FF67, 0.1)*$P$11+FF67/MAX(FE67+EW67+FF67, 0.1)*$Q$11))/($B$13+$C$13+$F$13)</f>
        <v>0</v>
      </c>
      <c r="DK67">
        <v>2.44</v>
      </c>
      <c r="DL67">
        <v>0.5</v>
      </c>
      <c r="DM67" t="s">
        <v>438</v>
      </c>
      <c r="DN67">
        <v>2</v>
      </c>
      <c r="DO67" t="b">
        <v>1</v>
      </c>
      <c r="DP67">
        <v>1759161696.814285</v>
      </c>
      <c r="DQ67">
        <v>741.0871071428571</v>
      </c>
      <c r="DR67">
        <v>774.303392857143</v>
      </c>
      <c r="DS67">
        <v>21.87843571428571</v>
      </c>
      <c r="DT67">
        <v>20.88435357142857</v>
      </c>
      <c r="DU67">
        <v>742.0279642857142</v>
      </c>
      <c r="DV67">
        <v>21.595725</v>
      </c>
      <c r="DW67">
        <v>500.0680357142857</v>
      </c>
      <c r="DX67">
        <v>90.88262857142855</v>
      </c>
      <c r="DY67">
        <v>0.06457993214285714</v>
      </c>
      <c r="DZ67">
        <v>28.70364285714286</v>
      </c>
      <c r="EA67">
        <v>29.94656785714286</v>
      </c>
      <c r="EB67">
        <v>999.9000000000002</v>
      </c>
      <c r="EC67">
        <v>0</v>
      </c>
      <c r="ED67">
        <v>0</v>
      </c>
      <c r="EE67">
        <v>10003.9425</v>
      </c>
      <c r="EF67">
        <v>0</v>
      </c>
      <c r="EG67">
        <v>8.387269999999999</v>
      </c>
      <c r="EH67">
        <v>-33.216325</v>
      </c>
      <c r="EI67">
        <v>757.663392857143</v>
      </c>
      <c r="EJ67">
        <v>790.8185000000001</v>
      </c>
      <c r="EK67">
        <v>0.9940856428571428</v>
      </c>
      <c r="EL67">
        <v>774.303392857143</v>
      </c>
      <c r="EM67">
        <v>20.88435357142857</v>
      </c>
      <c r="EN67">
        <v>1.988368928571429</v>
      </c>
      <c r="EO67">
        <v>1.898023571428572</v>
      </c>
      <c r="EP67">
        <v>17.35201785714286</v>
      </c>
      <c r="EQ67">
        <v>16.61831071428571</v>
      </c>
      <c r="ER67">
        <v>2000.022857142857</v>
      </c>
      <c r="ES67">
        <v>0.9800062500000001</v>
      </c>
      <c r="ET67">
        <v>0.01999355</v>
      </c>
      <c r="EU67">
        <v>0</v>
      </c>
      <c r="EV67">
        <v>287.2512857142856</v>
      </c>
      <c r="EW67">
        <v>5.00078</v>
      </c>
      <c r="EX67">
        <v>5746.548928571427</v>
      </c>
      <c r="EY67">
        <v>16379.85357142857</v>
      </c>
      <c r="EZ67">
        <v>39.88821428571428</v>
      </c>
      <c r="FA67">
        <v>40.70728571428571</v>
      </c>
      <c r="FB67">
        <v>39.97742857142857</v>
      </c>
      <c r="FC67">
        <v>40.4685357142857</v>
      </c>
      <c r="FD67">
        <v>40.97307142857143</v>
      </c>
      <c r="FE67">
        <v>1955.132857142857</v>
      </c>
      <c r="FF67">
        <v>39.89000000000001</v>
      </c>
      <c r="FG67">
        <v>0</v>
      </c>
      <c r="FH67">
        <v>1759161696.8</v>
      </c>
      <c r="FI67">
        <v>0</v>
      </c>
      <c r="FJ67">
        <v>287.2448846153846</v>
      </c>
      <c r="FK67">
        <v>-0.7486837654133884</v>
      </c>
      <c r="FL67">
        <v>-2.556923055973697</v>
      </c>
      <c r="FM67">
        <v>5746.569615384616</v>
      </c>
      <c r="FN67">
        <v>15</v>
      </c>
      <c r="FO67">
        <v>0</v>
      </c>
      <c r="FP67" t="s">
        <v>439</v>
      </c>
      <c r="FQ67">
        <v>1746989605.5</v>
      </c>
      <c r="FR67">
        <v>1746989593.5</v>
      </c>
      <c r="FS67">
        <v>0</v>
      </c>
      <c r="FT67">
        <v>-0.274</v>
      </c>
      <c r="FU67">
        <v>-0.002</v>
      </c>
      <c r="FV67">
        <v>2.549</v>
      </c>
      <c r="FW67">
        <v>0.129</v>
      </c>
      <c r="FX67">
        <v>420</v>
      </c>
      <c r="FY67">
        <v>17</v>
      </c>
      <c r="FZ67">
        <v>0.02</v>
      </c>
      <c r="GA67">
        <v>0.04</v>
      </c>
      <c r="GB67">
        <v>-33.1839125</v>
      </c>
      <c r="GC67">
        <v>-0.5335373358348461</v>
      </c>
      <c r="GD67">
        <v>0.05964630829942435</v>
      </c>
      <c r="GE67">
        <v>0</v>
      </c>
      <c r="GF67">
        <v>287.2736176470588</v>
      </c>
      <c r="GG67">
        <v>-0.5531398035366804</v>
      </c>
      <c r="GH67">
        <v>0.2501814652825669</v>
      </c>
      <c r="GI67">
        <v>1</v>
      </c>
      <c r="GJ67">
        <v>0.984894075</v>
      </c>
      <c r="GK67">
        <v>0.1831100375234506</v>
      </c>
      <c r="GL67">
        <v>0.02654430895633516</v>
      </c>
      <c r="GM67">
        <v>0</v>
      </c>
      <c r="GN67">
        <v>1</v>
      </c>
      <c r="GO67">
        <v>3</v>
      </c>
      <c r="GP67" t="s">
        <v>459</v>
      </c>
      <c r="GQ67">
        <v>3.10225</v>
      </c>
      <c r="GR67">
        <v>2.72247</v>
      </c>
      <c r="GS67">
        <v>0.135477</v>
      </c>
      <c r="GT67">
        <v>0.139316</v>
      </c>
      <c r="GU67">
        <v>0.101112</v>
      </c>
      <c r="GV67">
        <v>0.09901500000000001</v>
      </c>
      <c r="GW67">
        <v>22576.3</v>
      </c>
      <c r="GX67">
        <v>20422.6</v>
      </c>
      <c r="GY67">
        <v>26680.1</v>
      </c>
      <c r="GZ67">
        <v>23952.8</v>
      </c>
      <c r="HA67">
        <v>38378.5</v>
      </c>
      <c r="HB67">
        <v>31909.1</v>
      </c>
      <c r="HC67">
        <v>46584.5</v>
      </c>
      <c r="HD67">
        <v>37895.5</v>
      </c>
      <c r="HE67">
        <v>1.85837</v>
      </c>
      <c r="HF67">
        <v>1.86057</v>
      </c>
      <c r="HG67">
        <v>0.122413</v>
      </c>
      <c r="HH67">
        <v>0</v>
      </c>
      <c r="HI67">
        <v>27.9545</v>
      </c>
      <c r="HJ67">
        <v>999.9</v>
      </c>
      <c r="HK67">
        <v>49.8</v>
      </c>
      <c r="HL67">
        <v>31.2</v>
      </c>
      <c r="HM67">
        <v>25.0033</v>
      </c>
      <c r="HN67">
        <v>61.0338</v>
      </c>
      <c r="HO67">
        <v>21.7668</v>
      </c>
      <c r="HP67">
        <v>1</v>
      </c>
      <c r="HQ67">
        <v>0.185689</v>
      </c>
      <c r="HR67">
        <v>0.0468164</v>
      </c>
      <c r="HS67">
        <v>20.2799</v>
      </c>
      <c r="HT67">
        <v>5.21175</v>
      </c>
      <c r="HU67">
        <v>11.98</v>
      </c>
      <c r="HV67">
        <v>4.9636</v>
      </c>
      <c r="HW67">
        <v>3.27448</v>
      </c>
      <c r="HX67">
        <v>9999</v>
      </c>
      <c r="HY67">
        <v>9999</v>
      </c>
      <c r="HZ67">
        <v>9999</v>
      </c>
      <c r="IA67">
        <v>40.5</v>
      </c>
      <c r="IB67">
        <v>1.86401</v>
      </c>
      <c r="IC67">
        <v>1.86014</v>
      </c>
      <c r="ID67">
        <v>1.85842</v>
      </c>
      <c r="IE67">
        <v>1.85976</v>
      </c>
      <c r="IF67">
        <v>1.85989</v>
      </c>
      <c r="IG67">
        <v>1.85837</v>
      </c>
      <c r="IH67">
        <v>1.85745</v>
      </c>
      <c r="II67">
        <v>1.85242</v>
      </c>
      <c r="IJ67">
        <v>0</v>
      </c>
      <c r="IK67">
        <v>0</v>
      </c>
      <c r="IL67">
        <v>0</v>
      </c>
      <c r="IM67">
        <v>0</v>
      </c>
      <c r="IN67" t="s">
        <v>441</v>
      </c>
      <c r="IO67" t="s">
        <v>442</v>
      </c>
      <c r="IP67" t="s">
        <v>443</v>
      </c>
      <c r="IQ67" t="s">
        <v>443</v>
      </c>
      <c r="IR67" t="s">
        <v>443</v>
      </c>
      <c r="IS67" t="s">
        <v>443</v>
      </c>
      <c r="IT67">
        <v>0</v>
      </c>
      <c r="IU67">
        <v>100</v>
      </c>
      <c r="IV67">
        <v>100</v>
      </c>
      <c r="IW67">
        <v>-0.92</v>
      </c>
      <c r="IX67">
        <v>0.2819</v>
      </c>
      <c r="IY67">
        <v>-0.9039269621244732</v>
      </c>
      <c r="IZ67">
        <v>-0.001239420960351069</v>
      </c>
      <c r="JA67">
        <v>2.054680153414315E-06</v>
      </c>
      <c r="JB67">
        <v>-6.090169633737798E-10</v>
      </c>
      <c r="JC67">
        <v>0.01286883109493677</v>
      </c>
      <c r="JD67">
        <v>0.003674261220633967</v>
      </c>
      <c r="JE67">
        <v>0.0003746991724086452</v>
      </c>
      <c r="JF67">
        <v>1.563836292469968E-06</v>
      </c>
      <c r="JG67">
        <v>1</v>
      </c>
      <c r="JH67">
        <v>2003</v>
      </c>
      <c r="JI67">
        <v>1</v>
      </c>
      <c r="JJ67">
        <v>24</v>
      </c>
      <c r="JK67">
        <v>202868.3</v>
      </c>
      <c r="JL67">
        <v>202868.5</v>
      </c>
      <c r="JM67">
        <v>1.93604</v>
      </c>
      <c r="JN67">
        <v>2.61475</v>
      </c>
      <c r="JO67">
        <v>1.49658</v>
      </c>
      <c r="JP67">
        <v>2.34375</v>
      </c>
      <c r="JQ67">
        <v>1.54907</v>
      </c>
      <c r="JR67">
        <v>2.41577</v>
      </c>
      <c r="JS67">
        <v>36.3635</v>
      </c>
      <c r="JT67">
        <v>24.1838</v>
      </c>
      <c r="JU67">
        <v>18</v>
      </c>
      <c r="JV67">
        <v>481.909</v>
      </c>
      <c r="JW67">
        <v>498.102</v>
      </c>
      <c r="JX67">
        <v>27.3249</v>
      </c>
      <c r="JY67">
        <v>29.6451</v>
      </c>
      <c r="JZ67">
        <v>29.9996</v>
      </c>
      <c r="KA67">
        <v>29.9028</v>
      </c>
      <c r="KB67">
        <v>29.9058</v>
      </c>
      <c r="KC67">
        <v>38.9172</v>
      </c>
      <c r="KD67">
        <v>19.9474</v>
      </c>
      <c r="KE67">
        <v>99.2581</v>
      </c>
      <c r="KF67">
        <v>27.3302</v>
      </c>
      <c r="KG67">
        <v>821.425</v>
      </c>
      <c r="KH67">
        <v>20.731</v>
      </c>
      <c r="KI67">
        <v>101.857</v>
      </c>
      <c r="KJ67">
        <v>91.39019999999999</v>
      </c>
    </row>
    <row r="68" spans="1:296">
      <c r="A68">
        <v>50</v>
      </c>
      <c r="B68">
        <v>1759161709.6</v>
      </c>
      <c r="C68">
        <v>336.5</v>
      </c>
      <c r="D68" t="s">
        <v>543</v>
      </c>
      <c r="E68" t="s">
        <v>544</v>
      </c>
      <c r="F68">
        <v>5</v>
      </c>
      <c r="G68" t="s">
        <v>436</v>
      </c>
      <c r="H68">
        <v>1759161702.1</v>
      </c>
      <c r="I68">
        <f>(J68)/1000</f>
        <v>0</v>
      </c>
      <c r="J68">
        <f>IF(DO68, AM68, AG68)</f>
        <v>0</v>
      </c>
      <c r="K68">
        <f>IF(DO68, AH68, AF68)</f>
        <v>0</v>
      </c>
      <c r="L68">
        <f>DQ68 - IF(AT68&gt;1, K68*DK68*100.0/(AV68), 0)</f>
        <v>0</v>
      </c>
      <c r="M68">
        <f>((S68-I68/2)*L68-K68)/(S68+I68/2)</f>
        <v>0</v>
      </c>
      <c r="N68">
        <f>M68*(DX68+DY68)/1000.0</f>
        <v>0</v>
      </c>
      <c r="O68">
        <f>(DQ68 - IF(AT68&gt;1, K68*DK68*100.0/(AV68), 0))*(DX68+DY68)/1000.0</f>
        <v>0</v>
      </c>
      <c r="P68">
        <f>2.0/((1/R68-1/Q68)+SIGN(R68)*SQRT((1/R68-1/Q68)*(1/R68-1/Q68) + 4*DL68/((DL68+1)*(DL68+1))*(2*1/R68*1/Q68-1/Q68*1/Q68)))</f>
        <v>0</v>
      </c>
      <c r="Q68">
        <f>IF(LEFT(DM68,1)&lt;&gt;"0",IF(LEFT(DM68,1)="1",3.0,DN68),$D$5+$E$5*(EE68*DX68/($K$5*1000))+$F$5*(EE68*DX68/($K$5*1000))*MAX(MIN(DK68,$J$5),$I$5)*MAX(MIN(DK68,$J$5),$I$5)+$G$5*MAX(MIN(DK68,$J$5),$I$5)*(EE68*DX68/($K$5*1000))+$H$5*(EE68*DX68/($K$5*1000))*(EE68*DX68/($K$5*1000)))</f>
        <v>0</v>
      </c>
      <c r="R68">
        <f>I68*(1000-(1000*0.61365*exp(17.502*V68/(240.97+V68))/(DX68+DY68)+DS68)/2)/(1000*0.61365*exp(17.502*V68/(240.97+V68))/(DX68+DY68)-DS68)</f>
        <v>0</v>
      </c>
      <c r="S68">
        <f>1/((DL68+1)/(P68/1.6)+1/(Q68/1.37)) + DL68/((DL68+1)/(P68/1.6) + DL68/(Q68/1.37))</f>
        <v>0</v>
      </c>
      <c r="T68">
        <f>(DG68*DJ68)</f>
        <v>0</v>
      </c>
      <c r="U68">
        <f>(DZ68+(T68+2*0.95*5.67E-8*(((DZ68+$B$9)+273)^4-(DZ68+273)^4)-44100*I68)/(1.84*29.3*Q68+8*0.95*5.67E-8*(DZ68+273)^3))</f>
        <v>0</v>
      </c>
      <c r="V68">
        <f>($C$9*EA68+$D$9*EB68+$E$9*U68)</f>
        <v>0</v>
      </c>
      <c r="W68">
        <f>0.61365*exp(17.502*V68/(240.97+V68))</f>
        <v>0</v>
      </c>
      <c r="X68">
        <f>(Y68/Z68*100)</f>
        <v>0</v>
      </c>
      <c r="Y68">
        <f>DS68*(DX68+DY68)/1000</f>
        <v>0</v>
      </c>
      <c r="Z68">
        <f>0.61365*exp(17.502*DZ68/(240.97+DZ68))</f>
        <v>0</v>
      </c>
      <c r="AA68">
        <f>(W68-DS68*(DX68+DY68)/1000)</f>
        <v>0</v>
      </c>
      <c r="AB68">
        <f>(-I68*44100)</f>
        <v>0</v>
      </c>
      <c r="AC68">
        <f>2*29.3*Q68*0.92*(DZ68-V68)</f>
        <v>0</v>
      </c>
      <c r="AD68">
        <f>2*0.95*5.67E-8*(((DZ68+$B$9)+273)^4-(V68+273)^4)</f>
        <v>0</v>
      </c>
      <c r="AE68">
        <f>T68+AD68+AB68+AC68</f>
        <v>0</v>
      </c>
      <c r="AF68">
        <f>DW68*AT68*(DR68-DQ68*(1000-AT68*DT68)/(1000-AT68*DS68))/(100*DK68)</f>
        <v>0</v>
      </c>
      <c r="AG68">
        <f>1000*DW68*AT68*(DS68-DT68)/(100*DK68*(1000-AT68*DS68))</f>
        <v>0</v>
      </c>
      <c r="AH68">
        <f>(AI68 - AJ68 - DX68*1E3/(8.314*(DZ68+273.15)) * AL68/DW68 * AK68) * DW68/(100*DK68) * (1000 - DT68)/1000</f>
        <v>0</v>
      </c>
      <c r="AI68">
        <v>823.8554940041865</v>
      </c>
      <c r="AJ68">
        <v>799.5568424242423</v>
      </c>
      <c r="AK68">
        <v>3.406838624296534</v>
      </c>
      <c r="AL68">
        <v>65.02790065039247</v>
      </c>
      <c r="AM68">
        <f>(AO68 - AN68 + DX68*1E3/(8.314*(DZ68+273.15)) * AQ68/DW68 * AP68) * DW68/(100*DK68) * 1000/(1000 - AO68)</f>
        <v>0</v>
      </c>
      <c r="AN68">
        <v>20.78529658799747</v>
      </c>
      <c r="AO68">
        <v>21.79819454545455</v>
      </c>
      <c r="AP68">
        <v>-0.008577223132070084</v>
      </c>
      <c r="AQ68">
        <v>105.0017702959576</v>
      </c>
      <c r="AR68">
        <v>0</v>
      </c>
      <c r="AS68">
        <v>0</v>
      </c>
      <c r="AT68">
        <f>IF(AR68*$H$15&gt;=AV68,1.0,(AV68/(AV68-AR68*$H$15)))</f>
        <v>0</v>
      </c>
      <c r="AU68">
        <f>(AT68-1)*100</f>
        <v>0</v>
      </c>
      <c r="AV68">
        <f>MAX(0,($B$15+$C$15*EE68)/(1+$D$15*EE68)*DX68/(DZ68+273)*$E$15)</f>
        <v>0</v>
      </c>
      <c r="AW68" t="s">
        <v>437</v>
      </c>
      <c r="AX68" t="s">
        <v>437</v>
      </c>
      <c r="AY68">
        <v>0</v>
      </c>
      <c r="AZ68">
        <v>0</v>
      </c>
      <c r="BA68">
        <f>1-AY68/AZ68</f>
        <v>0</v>
      </c>
      <c r="BB68">
        <v>0</v>
      </c>
      <c r="BC68" t="s">
        <v>437</v>
      </c>
      <c r="BD68" t="s">
        <v>437</v>
      </c>
      <c r="BE68">
        <v>0</v>
      </c>
      <c r="BF68">
        <v>0</v>
      </c>
      <c r="BG68">
        <f>1-BE68/BF68</f>
        <v>0</v>
      </c>
      <c r="BH68">
        <v>0.5</v>
      </c>
      <c r="BI68">
        <f>DH68</f>
        <v>0</v>
      </c>
      <c r="BJ68">
        <f>K68</f>
        <v>0</v>
      </c>
      <c r="BK68">
        <f>BG68*BH68*BI68</f>
        <v>0</v>
      </c>
      <c r="BL68">
        <f>(BJ68-BB68)/BI68</f>
        <v>0</v>
      </c>
      <c r="BM68">
        <f>(AZ68-BF68)/BF68</f>
        <v>0</v>
      </c>
      <c r="BN68">
        <f>AY68/(BA68+AY68/BF68)</f>
        <v>0</v>
      </c>
      <c r="BO68" t="s">
        <v>437</v>
      </c>
      <c r="BP68">
        <v>0</v>
      </c>
      <c r="BQ68">
        <f>IF(BP68&lt;&gt;0, BP68, BN68)</f>
        <v>0</v>
      </c>
      <c r="BR68">
        <f>1-BQ68/BF68</f>
        <v>0</v>
      </c>
      <c r="BS68">
        <f>(BF68-BE68)/(BF68-BQ68)</f>
        <v>0</v>
      </c>
      <c r="BT68">
        <f>(AZ68-BF68)/(AZ68-BQ68)</f>
        <v>0</v>
      </c>
      <c r="BU68">
        <f>(BF68-BE68)/(BF68-AY68)</f>
        <v>0</v>
      </c>
      <c r="BV68">
        <f>(AZ68-BF68)/(AZ68-AY68)</f>
        <v>0</v>
      </c>
      <c r="BW68">
        <f>(BS68*BQ68/BE68)</f>
        <v>0</v>
      </c>
      <c r="BX68">
        <f>(1-BW68)</f>
        <v>0</v>
      </c>
      <c r="DG68">
        <f>$B$13*EF68+$C$13*EG68+$F$13*ER68*(1-EU68)</f>
        <v>0</v>
      </c>
      <c r="DH68">
        <f>DG68*DI68</f>
        <v>0</v>
      </c>
      <c r="DI68">
        <f>($B$13*$D$11+$C$13*$D$11+$F$13*((FE68+EW68)/MAX(FE68+EW68+FF68, 0.1)*$I$11+FF68/MAX(FE68+EW68+FF68, 0.1)*$J$11))/($B$13+$C$13+$F$13)</f>
        <v>0</v>
      </c>
      <c r="DJ68">
        <f>($B$13*$K$11+$C$13*$K$11+$F$13*((FE68+EW68)/MAX(FE68+EW68+FF68, 0.1)*$P$11+FF68/MAX(FE68+EW68+FF68, 0.1)*$Q$11))/($B$13+$C$13+$F$13)</f>
        <v>0</v>
      </c>
      <c r="DK68">
        <v>2.44</v>
      </c>
      <c r="DL68">
        <v>0.5</v>
      </c>
      <c r="DM68" t="s">
        <v>438</v>
      </c>
      <c r="DN68">
        <v>2</v>
      </c>
      <c r="DO68" t="b">
        <v>1</v>
      </c>
      <c r="DP68">
        <v>1759161702.1</v>
      </c>
      <c r="DQ68">
        <v>758.7634444444443</v>
      </c>
      <c r="DR68">
        <v>792.015</v>
      </c>
      <c r="DS68">
        <v>21.85450740740741</v>
      </c>
      <c r="DT68">
        <v>20.83876296296296</v>
      </c>
      <c r="DU68">
        <v>759.6899629629629</v>
      </c>
      <c r="DV68">
        <v>21.57230740740741</v>
      </c>
      <c r="DW68">
        <v>500.0581111111111</v>
      </c>
      <c r="DX68">
        <v>90.88255185185186</v>
      </c>
      <c r="DY68">
        <v>0.06447812592592593</v>
      </c>
      <c r="DZ68">
        <v>28.70412962962963</v>
      </c>
      <c r="EA68">
        <v>29.9468</v>
      </c>
      <c r="EB68">
        <v>999.9000000000001</v>
      </c>
      <c r="EC68">
        <v>0</v>
      </c>
      <c r="ED68">
        <v>0</v>
      </c>
      <c r="EE68">
        <v>9992.699629629629</v>
      </c>
      <c r="EF68">
        <v>0</v>
      </c>
      <c r="EG68">
        <v>8.387480370370371</v>
      </c>
      <c r="EH68">
        <v>-33.25140740740741</v>
      </c>
      <c r="EI68">
        <v>775.7159629629629</v>
      </c>
      <c r="EJ68">
        <v>808.8698888888887</v>
      </c>
      <c r="EK68">
        <v>1.015757296296296</v>
      </c>
      <c r="EL68">
        <v>792.015</v>
      </c>
      <c r="EM68">
        <v>20.83876296296296</v>
      </c>
      <c r="EN68">
        <v>1.986194074074074</v>
      </c>
      <c r="EO68">
        <v>1.893878888888888</v>
      </c>
      <c r="EP68">
        <v>17.33468148148149</v>
      </c>
      <c r="EQ68">
        <v>16.58391481481481</v>
      </c>
      <c r="ER68">
        <v>2000.012592592592</v>
      </c>
      <c r="ES68">
        <v>0.9800061111111111</v>
      </c>
      <c r="ET68">
        <v>0.0199936925925926</v>
      </c>
      <c r="EU68">
        <v>0</v>
      </c>
      <c r="EV68">
        <v>287.172</v>
      </c>
      <c r="EW68">
        <v>5.00078</v>
      </c>
      <c r="EX68">
        <v>5746.328518518519</v>
      </c>
      <c r="EY68">
        <v>16379.77407407408</v>
      </c>
      <c r="EZ68">
        <v>39.88414814814815</v>
      </c>
      <c r="FA68">
        <v>40.708</v>
      </c>
      <c r="FB68">
        <v>39.98596296296297</v>
      </c>
      <c r="FC68">
        <v>40.43951851851851</v>
      </c>
      <c r="FD68">
        <v>40.98822222222221</v>
      </c>
      <c r="FE68">
        <v>1955.122592592593</v>
      </c>
      <c r="FF68">
        <v>39.89000000000001</v>
      </c>
      <c r="FG68">
        <v>0</v>
      </c>
      <c r="FH68">
        <v>1759161701.6</v>
      </c>
      <c r="FI68">
        <v>0</v>
      </c>
      <c r="FJ68">
        <v>287.2064615384616</v>
      </c>
      <c r="FK68">
        <v>0.0598974291579271</v>
      </c>
      <c r="FL68">
        <v>-1.561367503706619</v>
      </c>
      <c r="FM68">
        <v>5746.380384615385</v>
      </c>
      <c r="FN68">
        <v>15</v>
      </c>
      <c r="FO68">
        <v>0</v>
      </c>
      <c r="FP68" t="s">
        <v>439</v>
      </c>
      <c r="FQ68">
        <v>1746989605.5</v>
      </c>
      <c r="FR68">
        <v>1746989593.5</v>
      </c>
      <c r="FS68">
        <v>0</v>
      </c>
      <c r="FT68">
        <v>-0.274</v>
      </c>
      <c r="FU68">
        <v>-0.002</v>
      </c>
      <c r="FV68">
        <v>2.549</v>
      </c>
      <c r="FW68">
        <v>0.129</v>
      </c>
      <c r="FX68">
        <v>420</v>
      </c>
      <c r="FY68">
        <v>17</v>
      </c>
      <c r="FZ68">
        <v>0.02</v>
      </c>
      <c r="GA68">
        <v>0.04</v>
      </c>
      <c r="GB68">
        <v>-33.2354625</v>
      </c>
      <c r="GC68">
        <v>-0.4503726078799073</v>
      </c>
      <c r="GD68">
        <v>0.0549391512834882</v>
      </c>
      <c r="GE68">
        <v>1</v>
      </c>
      <c r="GF68">
        <v>287.2455588235293</v>
      </c>
      <c r="GG68">
        <v>-0.7915813600705792</v>
      </c>
      <c r="GH68">
        <v>0.2360911079343567</v>
      </c>
      <c r="GI68">
        <v>1</v>
      </c>
      <c r="GJ68">
        <v>1.0029503</v>
      </c>
      <c r="GK68">
        <v>0.296336037523452</v>
      </c>
      <c r="GL68">
        <v>0.03421704678460723</v>
      </c>
      <c r="GM68">
        <v>0</v>
      </c>
      <c r="GN68">
        <v>2</v>
      </c>
      <c r="GO68">
        <v>3</v>
      </c>
      <c r="GP68" t="s">
        <v>446</v>
      </c>
      <c r="GQ68">
        <v>3.10209</v>
      </c>
      <c r="GR68">
        <v>2.72269</v>
      </c>
      <c r="GS68">
        <v>0.137441</v>
      </c>
      <c r="GT68">
        <v>0.141252</v>
      </c>
      <c r="GU68">
        <v>0.100968</v>
      </c>
      <c r="GV68">
        <v>0.0990018</v>
      </c>
      <c r="GW68">
        <v>22525.1</v>
      </c>
      <c r="GX68">
        <v>20376.6</v>
      </c>
      <c r="GY68">
        <v>26680.3</v>
      </c>
      <c r="GZ68">
        <v>23952.8</v>
      </c>
      <c r="HA68">
        <v>38385.1</v>
      </c>
      <c r="HB68">
        <v>31909.9</v>
      </c>
      <c r="HC68">
        <v>46584.6</v>
      </c>
      <c r="HD68">
        <v>37895.7</v>
      </c>
      <c r="HE68">
        <v>1.85842</v>
      </c>
      <c r="HF68">
        <v>1.8608</v>
      </c>
      <c r="HG68">
        <v>0.124462</v>
      </c>
      <c r="HH68">
        <v>0</v>
      </c>
      <c r="HI68">
        <v>27.9462</v>
      </c>
      <c r="HJ68">
        <v>999.9</v>
      </c>
      <c r="HK68">
        <v>49.8</v>
      </c>
      <c r="HL68">
        <v>31.2</v>
      </c>
      <c r="HM68">
        <v>25.0041</v>
      </c>
      <c r="HN68">
        <v>61.4938</v>
      </c>
      <c r="HO68">
        <v>22.0112</v>
      </c>
      <c r="HP68">
        <v>1</v>
      </c>
      <c r="HQ68">
        <v>0.18533</v>
      </c>
      <c r="HR68">
        <v>0.133034</v>
      </c>
      <c r="HS68">
        <v>20.2798</v>
      </c>
      <c r="HT68">
        <v>5.21085</v>
      </c>
      <c r="HU68">
        <v>11.98</v>
      </c>
      <c r="HV68">
        <v>4.96345</v>
      </c>
      <c r="HW68">
        <v>3.2745</v>
      </c>
      <c r="HX68">
        <v>9999</v>
      </c>
      <c r="HY68">
        <v>9999</v>
      </c>
      <c r="HZ68">
        <v>9999</v>
      </c>
      <c r="IA68">
        <v>40.5</v>
      </c>
      <c r="IB68">
        <v>1.864</v>
      </c>
      <c r="IC68">
        <v>1.86014</v>
      </c>
      <c r="ID68">
        <v>1.85842</v>
      </c>
      <c r="IE68">
        <v>1.85977</v>
      </c>
      <c r="IF68">
        <v>1.85989</v>
      </c>
      <c r="IG68">
        <v>1.85838</v>
      </c>
      <c r="IH68">
        <v>1.85745</v>
      </c>
      <c r="II68">
        <v>1.85242</v>
      </c>
      <c r="IJ68">
        <v>0</v>
      </c>
      <c r="IK68">
        <v>0</v>
      </c>
      <c r="IL68">
        <v>0</v>
      </c>
      <c r="IM68">
        <v>0</v>
      </c>
      <c r="IN68" t="s">
        <v>441</v>
      </c>
      <c r="IO68" t="s">
        <v>442</v>
      </c>
      <c r="IP68" t="s">
        <v>443</v>
      </c>
      <c r="IQ68" t="s">
        <v>443</v>
      </c>
      <c r="IR68" t="s">
        <v>443</v>
      </c>
      <c r="IS68" t="s">
        <v>443</v>
      </c>
      <c r="IT68">
        <v>0</v>
      </c>
      <c r="IU68">
        <v>100</v>
      </c>
      <c r="IV68">
        <v>100</v>
      </c>
      <c r="IW68">
        <v>-0.906</v>
      </c>
      <c r="IX68">
        <v>0.2809</v>
      </c>
      <c r="IY68">
        <v>-0.9039269621244732</v>
      </c>
      <c r="IZ68">
        <v>-0.001239420960351069</v>
      </c>
      <c r="JA68">
        <v>2.054680153414315E-06</v>
      </c>
      <c r="JB68">
        <v>-6.090169633737798E-10</v>
      </c>
      <c r="JC68">
        <v>0.01286883109493677</v>
      </c>
      <c r="JD68">
        <v>0.003674261220633967</v>
      </c>
      <c r="JE68">
        <v>0.0003746991724086452</v>
      </c>
      <c r="JF68">
        <v>1.563836292469968E-06</v>
      </c>
      <c r="JG68">
        <v>1</v>
      </c>
      <c r="JH68">
        <v>2003</v>
      </c>
      <c r="JI68">
        <v>1</v>
      </c>
      <c r="JJ68">
        <v>24</v>
      </c>
      <c r="JK68">
        <v>202868.4</v>
      </c>
      <c r="JL68">
        <v>202868.6</v>
      </c>
      <c r="JM68">
        <v>1.96655</v>
      </c>
      <c r="JN68">
        <v>2.62451</v>
      </c>
      <c r="JO68">
        <v>1.49658</v>
      </c>
      <c r="JP68">
        <v>2.34375</v>
      </c>
      <c r="JQ68">
        <v>1.54907</v>
      </c>
      <c r="JR68">
        <v>2.39624</v>
      </c>
      <c r="JS68">
        <v>36.3635</v>
      </c>
      <c r="JT68">
        <v>24.1663</v>
      </c>
      <c r="JU68">
        <v>18</v>
      </c>
      <c r="JV68">
        <v>481.919</v>
      </c>
      <c r="JW68">
        <v>498.236</v>
      </c>
      <c r="JX68">
        <v>27.3603</v>
      </c>
      <c r="JY68">
        <v>29.6426</v>
      </c>
      <c r="JZ68">
        <v>29.9998</v>
      </c>
      <c r="KA68">
        <v>29.9002</v>
      </c>
      <c r="KB68">
        <v>29.9039</v>
      </c>
      <c r="KC68">
        <v>39.5946</v>
      </c>
      <c r="KD68">
        <v>19.9474</v>
      </c>
      <c r="KE68">
        <v>99.2581</v>
      </c>
      <c r="KF68">
        <v>27.3559</v>
      </c>
      <c r="KG68">
        <v>841.461</v>
      </c>
      <c r="KH68">
        <v>20.7437</v>
      </c>
      <c r="KI68">
        <v>101.858</v>
      </c>
      <c r="KJ68">
        <v>91.3905</v>
      </c>
    </row>
    <row r="69" spans="1:296">
      <c r="A69">
        <v>51</v>
      </c>
      <c r="B69">
        <v>1759161714.6</v>
      </c>
      <c r="C69">
        <v>341.5</v>
      </c>
      <c r="D69" t="s">
        <v>545</v>
      </c>
      <c r="E69" t="s">
        <v>546</v>
      </c>
      <c r="F69">
        <v>5</v>
      </c>
      <c r="G69" t="s">
        <v>436</v>
      </c>
      <c r="H69">
        <v>1759161706.814285</v>
      </c>
      <c r="I69">
        <f>(J69)/1000</f>
        <v>0</v>
      </c>
      <c r="J69">
        <f>IF(DO69, AM69, AG69)</f>
        <v>0</v>
      </c>
      <c r="K69">
        <f>IF(DO69, AH69, AF69)</f>
        <v>0</v>
      </c>
      <c r="L69">
        <f>DQ69 - IF(AT69&gt;1, K69*DK69*100.0/(AV69), 0)</f>
        <v>0</v>
      </c>
      <c r="M69">
        <f>((S69-I69/2)*L69-K69)/(S69+I69/2)</f>
        <v>0</v>
      </c>
      <c r="N69">
        <f>M69*(DX69+DY69)/1000.0</f>
        <v>0</v>
      </c>
      <c r="O69">
        <f>(DQ69 - IF(AT69&gt;1, K69*DK69*100.0/(AV69), 0))*(DX69+DY69)/1000.0</f>
        <v>0</v>
      </c>
      <c r="P69">
        <f>2.0/((1/R69-1/Q69)+SIGN(R69)*SQRT((1/R69-1/Q69)*(1/R69-1/Q69) + 4*DL69/((DL69+1)*(DL69+1))*(2*1/R69*1/Q69-1/Q69*1/Q69)))</f>
        <v>0</v>
      </c>
      <c r="Q69">
        <f>IF(LEFT(DM69,1)&lt;&gt;"0",IF(LEFT(DM69,1)="1",3.0,DN69),$D$5+$E$5*(EE69*DX69/($K$5*1000))+$F$5*(EE69*DX69/($K$5*1000))*MAX(MIN(DK69,$J$5),$I$5)*MAX(MIN(DK69,$J$5),$I$5)+$G$5*MAX(MIN(DK69,$J$5),$I$5)*(EE69*DX69/($K$5*1000))+$H$5*(EE69*DX69/($K$5*1000))*(EE69*DX69/($K$5*1000)))</f>
        <v>0</v>
      </c>
      <c r="R69">
        <f>I69*(1000-(1000*0.61365*exp(17.502*V69/(240.97+V69))/(DX69+DY69)+DS69)/2)/(1000*0.61365*exp(17.502*V69/(240.97+V69))/(DX69+DY69)-DS69)</f>
        <v>0</v>
      </c>
      <c r="S69">
        <f>1/((DL69+1)/(P69/1.6)+1/(Q69/1.37)) + DL69/((DL69+1)/(P69/1.6) + DL69/(Q69/1.37))</f>
        <v>0</v>
      </c>
      <c r="T69">
        <f>(DG69*DJ69)</f>
        <v>0</v>
      </c>
      <c r="U69">
        <f>(DZ69+(T69+2*0.95*5.67E-8*(((DZ69+$B$9)+273)^4-(DZ69+273)^4)-44100*I69)/(1.84*29.3*Q69+8*0.95*5.67E-8*(DZ69+273)^3))</f>
        <v>0</v>
      </c>
      <c r="V69">
        <f>($C$9*EA69+$D$9*EB69+$E$9*U69)</f>
        <v>0</v>
      </c>
      <c r="W69">
        <f>0.61365*exp(17.502*V69/(240.97+V69))</f>
        <v>0</v>
      </c>
      <c r="X69">
        <f>(Y69/Z69*100)</f>
        <v>0</v>
      </c>
      <c r="Y69">
        <f>DS69*(DX69+DY69)/1000</f>
        <v>0</v>
      </c>
      <c r="Z69">
        <f>0.61365*exp(17.502*DZ69/(240.97+DZ69))</f>
        <v>0</v>
      </c>
      <c r="AA69">
        <f>(W69-DS69*(DX69+DY69)/1000)</f>
        <v>0</v>
      </c>
      <c r="AB69">
        <f>(-I69*44100)</f>
        <v>0</v>
      </c>
      <c r="AC69">
        <f>2*29.3*Q69*0.92*(DZ69-V69)</f>
        <v>0</v>
      </c>
      <c r="AD69">
        <f>2*0.95*5.67E-8*(((DZ69+$B$9)+273)^4-(V69+273)^4)</f>
        <v>0</v>
      </c>
      <c r="AE69">
        <f>T69+AD69+AB69+AC69</f>
        <v>0</v>
      </c>
      <c r="AF69">
        <f>DW69*AT69*(DR69-DQ69*(1000-AT69*DT69)/(1000-AT69*DS69))/(100*DK69)</f>
        <v>0</v>
      </c>
      <c r="AG69">
        <f>1000*DW69*AT69*(DS69-DT69)/(100*DK69*(1000-AT69*DS69))</f>
        <v>0</v>
      </c>
      <c r="AH69">
        <f>(AI69 - AJ69 - DX69*1E3/(8.314*(DZ69+273.15)) * AL69/DW69 * AK69) * DW69/(100*DK69) * (1000 - DT69)/1000</f>
        <v>0</v>
      </c>
      <c r="AI69">
        <v>841.0339141933209</v>
      </c>
      <c r="AJ69">
        <v>816.6366909090913</v>
      </c>
      <c r="AK69">
        <v>3.413124074810506</v>
      </c>
      <c r="AL69">
        <v>65.02790065039247</v>
      </c>
      <c r="AM69">
        <f>(AO69 - AN69 + DX69*1E3/(8.314*(DZ69+273.15)) * AQ69/DW69 * AP69) * DW69/(100*DK69) * 1000/(1000 - AO69)</f>
        <v>0</v>
      </c>
      <c r="AN69">
        <v>20.7837125489601</v>
      </c>
      <c r="AO69">
        <v>21.76987939393939</v>
      </c>
      <c r="AP69">
        <v>-0.005723367085184208</v>
      </c>
      <c r="AQ69">
        <v>105.0017702959576</v>
      </c>
      <c r="AR69">
        <v>0</v>
      </c>
      <c r="AS69">
        <v>0</v>
      </c>
      <c r="AT69">
        <f>IF(AR69*$H$15&gt;=AV69,1.0,(AV69/(AV69-AR69*$H$15)))</f>
        <v>0</v>
      </c>
      <c r="AU69">
        <f>(AT69-1)*100</f>
        <v>0</v>
      </c>
      <c r="AV69">
        <f>MAX(0,($B$15+$C$15*EE69)/(1+$D$15*EE69)*DX69/(DZ69+273)*$E$15)</f>
        <v>0</v>
      </c>
      <c r="AW69" t="s">
        <v>437</v>
      </c>
      <c r="AX69" t="s">
        <v>437</v>
      </c>
      <c r="AY69">
        <v>0</v>
      </c>
      <c r="AZ69">
        <v>0</v>
      </c>
      <c r="BA69">
        <f>1-AY69/AZ69</f>
        <v>0</v>
      </c>
      <c r="BB69">
        <v>0</v>
      </c>
      <c r="BC69" t="s">
        <v>437</v>
      </c>
      <c r="BD69" t="s">
        <v>437</v>
      </c>
      <c r="BE69">
        <v>0</v>
      </c>
      <c r="BF69">
        <v>0</v>
      </c>
      <c r="BG69">
        <f>1-BE69/BF69</f>
        <v>0</v>
      </c>
      <c r="BH69">
        <v>0.5</v>
      </c>
      <c r="BI69">
        <f>DH69</f>
        <v>0</v>
      </c>
      <c r="BJ69">
        <f>K69</f>
        <v>0</v>
      </c>
      <c r="BK69">
        <f>BG69*BH69*BI69</f>
        <v>0</v>
      </c>
      <c r="BL69">
        <f>(BJ69-BB69)/BI69</f>
        <v>0</v>
      </c>
      <c r="BM69">
        <f>(AZ69-BF69)/BF69</f>
        <v>0</v>
      </c>
      <c r="BN69">
        <f>AY69/(BA69+AY69/BF69)</f>
        <v>0</v>
      </c>
      <c r="BO69" t="s">
        <v>437</v>
      </c>
      <c r="BP69">
        <v>0</v>
      </c>
      <c r="BQ69">
        <f>IF(BP69&lt;&gt;0, BP69, BN69)</f>
        <v>0</v>
      </c>
      <c r="BR69">
        <f>1-BQ69/BF69</f>
        <v>0</v>
      </c>
      <c r="BS69">
        <f>(BF69-BE69)/(BF69-BQ69)</f>
        <v>0</v>
      </c>
      <c r="BT69">
        <f>(AZ69-BF69)/(AZ69-BQ69)</f>
        <v>0</v>
      </c>
      <c r="BU69">
        <f>(BF69-BE69)/(BF69-AY69)</f>
        <v>0</v>
      </c>
      <c r="BV69">
        <f>(AZ69-BF69)/(AZ69-AY69)</f>
        <v>0</v>
      </c>
      <c r="BW69">
        <f>(BS69*BQ69/BE69)</f>
        <v>0</v>
      </c>
      <c r="BX69">
        <f>(1-BW69)</f>
        <v>0</v>
      </c>
      <c r="DG69">
        <f>$B$13*EF69+$C$13*EG69+$F$13*ER69*(1-EU69)</f>
        <v>0</v>
      </c>
      <c r="DH69">
        <f>DG69*DI69</f>
        <v>0</v>
      </c>
      <c r="DI69">
        <f>($B$13*$D$11+$C$13*$D$11+$F$13*((FE69+EW69)/MAX(FE69+EW69+FF69, 0.1)*$I$11+FF69/MAX(FE69+EW69+FF69, 0.1)*$J$11))/($B$13+$C$13+$F$13)</f>
        <v>0</v>
      </c>
      <c r="DJ69">
        <f>($B$13*$K$11+$C$13*$K$11+$F$13*((FE69+EW69)/MAX(FE69+EW69+FF69, 0.1)*$P$11+FF69/MAX(FE69+EW69+FF69, 0.1)*$Q$11))/($B$13+$C$13+$F$13)</f>
        <v>0</v>
      </c>
      <c r="DK69">
        <v>2.44</v>
      </c>
      <c r="DL69">
        <v>0.5</v>
      </c>
      <c r="DM69" t="s">
        <v>438</v>
      </c>
      <c r="DN69">
        <v>2</v>
      </c>
      <c r="DO69" t="b">
        <v>1</v>
      </c>
      <c r="DP69">
        <v>1759161706.814285</v>
      </c>
      <c r="DQ69">
        <v>774.5161785714287</v>
      </c>
      <c r="DR69">
        <v>807.8226428571428</v>
      </c>
      <c r="DS69">
        <v>21.822325</v>
      </c>
      <c r="DT69">
        <v>20.80063214285714</v>
      </c>
      <c r="DU69">
        <v>775.4294285714286</v>
      </c>
      <c r="DV69">
        <v>21.54081428571428</v>
      </c>
      <c r="DW69">
        <v>500.0368214285714</v>
      </c>
      <c r="DX69">
        <v>90.8823142857143</v>
      </c>
      <c r="DY69">
        <v>0.06447594285714285</v>
      </c>
      <c r="DZ69">
        <v>28.70685357142857</v>
      </c>
      <c r="EA69">
        <v>29.95767857142857</v>
      </c>
      <c r="EB69">
        <v>999.9000000000002</v>
      </c>
      <c r="EC69">
        <v>0</v>
      </c>
      <c r="ED69">
        <v>0</v>
      </c>
      <c r="EE69">
        <v>9995.889285714287</v>
      </c>
      <c r="EF69">
        <v>0</v>
      </c>
      <c r="EG69">
        <v>8.384558928571428</v>
      </c>
      <c r="EH69">
        <v>-33.306475</v>
      </c>
      <c r="EI69">
        <v>791.7943928571427</v>
      </c>
      <c r="EJ69">
        <v>824.9823571428572</v>
      </c>
      <c r="EK69">
        <v>1.021704214285714</v>
      </c>
      <c r="EL69">
        <v>807.8226428571428</v>
      </c>
      <c r="EM69">
        <v>20.80063214285714</v>
      </c>
      <c r="EN69">
        <v>1.983263214285714</v>
      </c>
      <c r="EO69">
        <v>1.890409285714286</v>
      </c>
      <c r="EP69">
        <v>17.31132857142857</v>
      </c>
      <c r="EQ69">
        <v>16.55511071428571</v>
      </c>
      <c r="ER69">
        <v>2000.012857142857</v>
      </c>
      <c r="ES69">
        <v>0.9800060357142859</v>
      </c>
      <c r="ET69">
        <v>0.01999376785714286</v>
      </c>
      <c r="EU69">
        <v>0</v>
      </c>
      <c r="EV69">
        <v>287.2076785714286</v>
      </c>
      <c r="EW69">
        <v>5.00078</v>
      </c>
      <c r="EX69">
        <v>5746.245000000001</v>
      </c>
      <c r="EY69">
        <v>16379.77857142857</v>
      </c>
      <c r="EZ69">
        <v>39.87046428571428</v>
      </c>
      <c r="FA69">
        <v>40.70724999999999</v>
      </c>
      <c r="FB69">
        <v>39.96857142857142</v>
      </c>
      <c r="FC69">
        <v>40.42599999999999</v>
      </c>
      <c r="FD69">
        <v>40.98639285714284</v>
      </c>
      <c r="FE69">
        <v>1955.122857142857</v>
      </c>
      <c r="FF69">
        <v>39.89000000000001</v>
      </c>
      <c r="FG69">
        <v>0</v>
      </c>
      <c r="FH69">
        <v>1759161706.4</v>
      </c>
      <c r="FI69">
        <v>0</v>
      </c>
      <c r="FJ69">
        <v>287.196</v>
      </c>
      <c r="FK69">
        <v>-0.2616752243580399</v>
      </c>
      <c r="FL69">
        <v>-0.6495726194053821</v>
      </c>
      <c r="FM69">
        <v>5746.28</v>
      </c>
      <c r="FN69">
        <v>15</v>
      </c>
      <c r="FO69">
        <v>0</v>
      </c>
      <c r="FP69" t="s">
        <v>439</v>
      </c>
      <c r="FQ69">
        <v>1746989605.5</v>
      </c>
      <c r="FR69">
        <v>1746989593.5</v>
      </c>
      <c r="FS69">
        <v>0</v>
      </c>
      <c r="FT69">
        <v>-0.274</v>
      </c>
      <c r="FU69">
        <v>-0.002</v>
      </c>
      <c r="FV69">
        <v>2.549</v>
      </c>
      <c r="FW69">
        <v>0.129</v>
      </c>
      <c r="FX69">
        <v>420</v>
      </c>
      <c r="FY69">
        <v>17</v>
      </c>
      <c r="FZ69">
        <v>0.02</v>
      </c>
      <c r="GA69">
        <v>0.04</v>
      </c>
      <c r="GB69">
        <v>-33.27336829268293</v>
      </c>
      <c r="GC69">
        <v>-0.6659937282230203</v>
      </c>
      <c r="GD69">
        <v>0.07168277147511394</v>
      </c>
      <c r="GE69">
        <v>0</v>
      </c>
      <c r="GF69">
        <v>287.2036764705882</v>
      </c>
      <c r="GG69">
        <v>0.1612681396680604</v>
      </c>
      <c r="GH69">
        <v>0.2078144988131353</v>
      </c>
      <c r="GI69">
        <v>1</v>
      </c>
      <c r="GJ69">
        <v>1.00889743902439</v>
      </c>
      <c r="GK69">
        <v>0.1191308989547038</v>
      </c>
      <c r="GL69">
        <v>0.02969508048362908</v>
      </c>
      <c r="GM69">
        <v>0</v>
      </c>
      <c r="GN69">
        <v>1</v>
      </c>
      <c r="GO69">
        <v>3</v>
      </c>
      <c r="GP69" t="s">
        <v>459</v>
      </c>
      <c r="GQ69">
        <v>3.10244</v>
      </c>
      <c r="GR69">
        <v>2.72252</v>
      </c>
      <c r="GS69">
        <v>0.139389</v>
      </c>
      <c r="GT69">
        <v>0.143168</v>
      </c>
      <c r="GU69">
        <v>0.10088</v>
      </c>
      <c r="GV69">
        <v>0.0989978</v>
      </c>
      <c r="GW69">
        <v>22474.3</v>
      </c>
      <c r="GX69">
        <v>20331.3</v>
      </c>
      <c r="GY69">
        <v>26680.4</v>
      </c>
      <c r="GZ69">
        <v>23953</v>
      </c>
      <c r="HA69">
        <v>38389.1</v>
      </c>
      <c r="HB69">
        <v>31910.1</v>
      </c>
      <c r="HC69">
        <v>46584.8</v>
      </c>
      <c r="HD69">
        <v>37895.6</v>
      </c>
      <c r="HE69">
        <v>1.85868</v>
      </c>
      <c r="HF69">
        <v>1.86042</v>
      </c>
      <c r="HG69">
        <v>0.125468</v>
      </c>
      <c r="HH69">
        <v>0</v>
      </c>
      <c r="HI69">
        <v>27.9401</v>
      </c>
      <c r="HJ69">
        <v>999.9</v>
      </c>
      <c r="HK69">
        <v>49.8</v>
      </c>
      <c r="HL69">
        <v>31.2</v>
      </c>
      <c r="HM69">
        <v>25.0018</v>
      </c>
      <c r="HN69">
        <v>61.2638</v>
      </c>
      <c r="HO69">
        <v>21.7348</v>
      </c>
      <c r="HP69">
        <v>1</v>
      </c>
      <c r="HQ69">
        <v>0.185391</v>
      </c>
      <c r="HR69">
        <v>0.182819</v>
      </c>
      <c r="HS69">
        <v>20.2798</v>
      </c>
      <c r="HT69">
        <v>5.21115</v>
      </c>
      <c r="HU69">
        <v>11.98</v>
      </c>
      <c r="HV69">
        <v>4.9634</v>
      </c>
      <c r="HW69">
        <v>3.2745</v>
      </c>
      <c r="HX69">
        <v>9999</v>
      </c>
      <c r="HY69">
        <v>9999</v>
      </c>
      <c r="HZ69">
        <v>9999</v>
      </c>
      <c r="IA69">
        <v>40.5</v>
      </c>
      <c r="IB69">
        <v>1.86401</v>
      </c>
      <c r="IC69">
        <v>1.86014</v>
      </c>
      <c r="ID69">
        <v>1.85843</v>
      </c>
      <c r="IE69">
        <v>1.8598</v>
      </c>
      <c r="IF69">
        <v>1.85989</v>
      </c>
      <c r="IG69">
        <v>1.85842</v>
      </c>
      <c r="IH69">
        <v>1.85745</v>
      </c>
      <c r="II69">
        <v>1.85242</v>
      </c>
      <c r="IJ69">
        <v>0</v>
      </c>
      <c r="IK69">
        <v>0</v>
      </c>
      <c r="IL69">
        <v>0</v>
      </c>
      <c r="IM69">
        <v>0</v>
      </c>
      <c r="IN69" t="s">
        <v>441</v>
      </c>
      <c r="IO69" t="s">
        <v>442</v>
      </c>
      <c r="IP69" t="s">
        <v>443</v>
      </c>
      <c r="IQ69" t="s">
        <v>443</v>
      </c>
      <c r="IR69" t="s">
        <v>443</v>
      </c>
      <c r="IS69" t="s">
        <v>443</v>
      </c>
      <c r="IT69">
        <v>0</v>
      </c>
      <c r="IU69">
        <v>100</v>
      </c>
      <c r="IV69">
        <v>100</v>
      </c>
      <c r="IW69">
        <v>-0.891</v>
      </c>
      <c r="IX69">
        <v>0.2804</v>
      </c>
      <c r="IY69">
        <v>-0.9039269621244732</v>
      </c>
      <c r="IZ69">
        <v>-0.001239420960351069</v>
      </c>
      <c r="JA69">
        <v>2.054680153414315E-06</v>
      </c>
      <c r="JB69">
        <v>-6.090169633737798E-10</v>
      </c>
      <c r="JC69">
        <v>0.01286883109493677</v>
      </c>
      <c r="JD69">
        <v>0.003674261220633967</v>
      </c>
      <c r="JE69">
        <v>0.0003746991724086452</v>
      </c>
      <c r="JF69">
        <v>1.563836292469968E-06</v>
      </c>
      <c r="JG69">
        <v>1</v>
      </c>
      <c r="JH69">
        <v>2003</v>
      </c>
      <c r="JI69">
        <v>1</v>
      </c>
      <c r="JJ69">
        <v>24</v>
      </c>
      <c r="JK69">
        <v>202868.5</v>
      </c>
      <c r="JL69">
        <v>202868.7</v>
      </c>
      <c r="JM69">
        <v>2.00073</v>
      </c>
      <c r="JN69">
        <v>2.60864</v>
      </c>
      <c r="JO69">
        <v>1.49658</v>
      </c>
      <c r="JP69">
        <v>2.34375</v>
      </c>
      <c r="JQ69">
        <v>1.54907</v>
      </c>
      <c r="JR69">
        <v>2.46216</v>
      </c>
      <c r="JS69">
        <v>36.3635</v>
      </c>
      <c r="JT69">
        <v>24.1838</v>
      </c>
      <c r="JU69">
        <v>18</v>
      </c>
      <c r="JV69">
        <v>482.047</v>
      </c>
      <c r="JW69">
        <v>497.964</v>
      </c>
      <c r="JX69">
        <v>27.3755</v>
      </c>
      <c r="JY69">
        <v>29.6407</v>
      </c>
      <c r="JZ69">
        <v>29.9999</v>
      </c>
      <c r="KA69">
        <v>29.8976</v>
      </c>
      <c r="KB69">
        <v>29.9013</v>
      </c>
      <c r="KC69">
        <v>40.2162</v>
      </c>
      <c r="KD69">
        <v>19.9474</v>
      </c>
      <c r="KE69">
        <v>99.2581</v>
      </c>
      <c r="KF69">
        <v>27.3736</v>
      </c>
      <c r="KG69">
        <v>854.817</v>
      </c>
      <c r="KH69">
        <v>20.7572</v>
      </c>
      <c r="KI69">
        <v>101.858</v>
      </c>
      <c r="KJ69">
        <v>91.39060000000001</v>
      </c>
    </row>
    <row r="70" spans="1:296">
      <c r="A70">
        <v>52</v>
      </c>
      <c r="B70">
        <v>1759161719.6</v>
      </c>
      <c r="C70">
        <v>346.5</v>
      </c>
      <c r="D70" t="s">
        <v>547</v>
      </c>
      <c r="E70" t="s">
        <v>548</v>
      </c>
      <c r="F70">
        <v>5</v>
      </c>
      <c r="G70" t="s">
        <v>436</v>
      </c>
      <c r="H70">
        <v>1759161712.1</v>
      </c>
      <c r="I70">
        <f>(J70)/1000</f>
        <v>0</v>
      </c>
      <c r="J70">
        <f>IF(DO70, AM70, AG70)</f>
        <v>0</v>
      </c>
      <c r="K70">
        <f>IF(DO70, AH70, AF70)</f>
        <v>0</v>
      </c>
      <c r="L70">
        <f>DQ70 - IF(AT70&gt;1, K70*DK70*100.0/(AV70), 0)</f>
        <v>0</v>
      </c>
      <c r="M70">
        <f>((S70-I70/2)*L70-K70)/(S70+I70/2)</f>
        <v>0</v>
      </c>
      <c r="N70">
        <f>M70*(DX70+DY70)/1000.0</f>
        <v>0</v>
      </c>
      <c r="O70">
        <f>(DQ70 - IF(AT70&gt;1, K70*DK70*100.0/(AV70), 0))*(DX70+DY70)/1000.0</f>
        <v>0</v>
      </c>
      <c r="P70">
        <f>2.0/((1/R70-1/Q70)+SIGN(R70)*SQRT((1/R70-1/Q70)*(1/R70-1/Q70) + 4*DL70/((DL70+1)*(DL70+1))*(2*1/R70*1/Q70-1/Q70*1/Q70)))</f>
        <v>0</v>
      </c>
      <c r="Q70">
        <f>IF(LEFT(DM70,1)&lt;&gt;"0",IF(LEFT(DM70,1)="1",3.0,DN70),$D$5+$E$5*(EE70*DX70/($K$5*1000))+$F$5*(EE70*DX70/($K$5*1000))*MAX(MIN(DK70,$J$5),$I$5)*MAX(MIN(DK70,$J$5),$I$5)+$G$5*MAX(MIN(DK70,$J$5),$I$5)*(EE70*DX70/($K$5*1000))+$H$5*(EE70*DX70/($K$5*1000))*(EE70*DX70/($K$5*1000)))</f>
        <v>0</v>
      </c>
      <c r="R70">
        <f>I70*(1000-(1000*0.61365*exp(17.502*V70/(240.97+V70))/(DX70+DY70)+DS70)/2)/(1000*0.61365*exp(17.502*V70/(240.97+V70))/(DX70+DY70)-DS70)</f>
        <v>0</v>
      </c>
      <c r="S70">
        <f>1/((DL70+1)/(P70/1.6)+1/(Q70/1.37)) + DL70/((DL70+1)/(P70/1.6) + DL70/(Q70/1.37))</f>
        <v>0</v>
      </c>
      <c r="T70">
        <f>(DG70*DJ70)</f>
        <v>0</v>
      </c>
      <c r="U70">
        <f>(DZ70+(T70+2*0.95*5.67E-8*(((DZ70+$B$9)+273)^4-(DZ70+273)^4)-44100*I70)/(1.84*29.3*Q70+8*0.95*5.67E-8*(DZ70+273)^3))</f>
        <v>0</v>
      </c>
      <c r="V70">
        <f>($C$9*EA70+$D$9*EB70+$E$9*U70)</f>
        <v>0</v>
      </c>
      <c r="W70">
        <f>0.61365*exp(17.502*V70/(240.97+V70))</f>
        <v>0</v>
      </c>
      <c r="X70">
        <f>(Y70/Z70*100)</f>
        <v>0</v>
      </c>
      <c r="Y70">
        <f>DS70*(DX70+DY70)/1000</f>
        <v>0</v>
      </c>
      <c r="Z70">
        <f>0.61365*exp(17.502*DZ70/(240.97+DZ70))</f>
        <v>0</v>
      </c>
      <c r="AA70">
        <f>(W70-DS70*(DX70+DY70)/1000)</f>
        <v>0</v>
      </c>
      <c r="AB70">
        <f>(-I70*44100)</f>
        <v>0</v>
      </c>
      <c r="AC70">
        <f>2*29.3*Q70*0.92*(DZ70-V70)</f>
        <v>0</v>
      </c>
      <c r="AD70">
        <f>2*0.95*5.67E-8*(((DZ70+$B$9)+273)^4-(V70+273)^4)</f>
        <v>0</v>
      </c>
      <c r="AE70">
        <f>T70+AD70+AB70+AC70</f>
        <v>0</v>
      </c>
      <c r="AF70">
        <f>DW70*AT70*(DR70-DQ70*(1000-AT70*DT70)/(1000-AT70*DS70))/(100*DK70)</f>
        <v>0</v>
      </c>
      <c r="AG70">
        <f>1000*DW70*AT70*(DS70-DT70)/(100*DK70*(1000-AT70*DS70))</f>
        <v>0</v>
      </c>
      <c r="AH70">
        <f>(AI70 - AJ70 - DX70*1E3/(8.314*(DZ70+273.15)) * AL70/DW70 * AK70) * DW70/(100*DK70) * (1000 - DT70)/1000</f>
        <v>0</v>
      </c>
      <c r="AI70">
        <v>858.1179215812</v>
      </c>
      <c r="AJ70">
        <v>833.7288545454544</v>
      </c>
      <c r="AK70">
        <v>3.415204785423704</v>
      </c>
      <c r="AL70">
        <v>65.02790065039247</v>
      </c>
      <c r="AM70">
        <f>(AO70 - AN70 + DX70*1E3/(8.314*(DZ70+273.15)) * AQ70/DW70 * AP70) * DW70/(100*DK70) * 1000/(1000 - AO70)</f>
        <v>0</v>
      </c>
      <c r="AN70">
        <v>20.78526544908365</v>
      </c>
      <c r="AO70">
        <v>21.75324</v>
      </c>
      <c r="AP70">
        <v>-0.0008459895377292703</v>
      </c>
      <c r="AQ70">
        <v>105.0017702959576</v>
      </c>
      <c r="AR70">
        <v>0</v>
      </c>
      <c r="AS70">
        <v>0</v>
      </c>
      <c r="AT70">
        <f>IF(AR70*$H$15&gt;=AV70,1.0,(AV70/(AV70-AR70*$H$15)))</f>
        <v>0</v>
      </c>
      <c r="AU70">
        <f>(AT70-1)*100</f>
        <v>0</v>
      </c>
      <c r="AV70">
        <f>MAX(0,($B$15+$C$15*EE70)/(1+$D$15*EE70)*DX70/(DZ70+273)*$E$15)</f>
        <v>0</v>
      </c>
      <c r="AW70" t="s">
        <v>437</v>
      </c>
      <c r="AX70" t="s">
        <v>437</v>
      </c>
      <c r="AY70">
        <v>0</v>
      </c>
      <c r="AZ70">
        <v>0</v>
      </c>
      <c r="BA70">
        <f>1-AY70/AZ70</f>
        <v>0</v>
      </c>
      <c r="BB70">
        <v>0</v>
      </c>
      <c r="BC70" t="s">
        <v>437</v>
      </c>
      <c r="BD70" t="s">
        <v>437</v>
      </c>
      <c r="BE70">
        <v>0</v>
      </c>
      <c r="BF70">
        <v>0</v>
      </c>
      <c r="BG70">
        <f>1-BE70/BF70</f>
        <v>0</v>
      </c>
      <c r="BH70">
        <v>0.5</v>
      </c>
      <c r="BI70">
        <f>DH70</f>
        <v>0</v>
      </c>
      <c r="BJ70">
        <f>K70</f>
        <v>0</v>
      </c>
      <c r="BK70">
        <f>BG70*BH70*BI70</f>
        <v>0</v>
      </c>
      <c r="BL70">
        <f>(BJ70-BB70)/BI70</f>
        <v>0</v>
      </c>
      <c r="BM70">
        <f>(AZ70-BF70)/BF70</f>
        <v>0</v>
      </c>
      <c r="BN70">
        <f>AY70/(BA70+AY70/BF70)</f>
        <v>0</v>
      </c>
      <c r="BO70" t="s">
        <v>437</v>
      </c>
      <c r="BP70">
        <v>0</v>
      </c>
      <c r="BQ70">
        <f>IF(BP70&lt;&gt;0, BP70, BN70)</f>
        <v>0</v>
      </c>
      <c r="BR70">
        <f>1-BQ70/BF70</f>
        <v>0</v>
      </c>
      <c r="BS70">
        <f>(BF70-BE70)/(BF70-BQ70)</f>
        <v>0</v>
      </c>
      <c r="BT70">
        <f>(AZ70-BF70)/(AZ70-BQ70)</f>
        <v>0</v>
      </c>
      <c r="BU70">
        <f>(BF70-BE70)/(BF70-AY70)</f>
        <v>0</v>
      </c>
      <c r="BV70">
        <f>(AZ70-BF70)/(AZ70-AY70)</f>
        <v>0</v>
      </c>
      <c r="BW70">
        <f>(BS70*BQ70/BE70)</f>
        <v>0</v>
      </c>
      <c r="BX70">
        <f>(1-BW70)</f>
        <v>0</v>
      </c>
      <c r="DG70">
        <f>$B$13*EF70+$C$13*EG70+$F$13*ER70*(1-EU70)</f>
        <v>0</v>
      </c>
      <c r="DH70">
        <f>DG70*DI70</f>
        <v>0</v>
      </c>
      <c r="DI70">
        <f>($B$13*$D$11+$C$13*$D$11+$F$13*((FE70+EW70)/MAX(FE70+EW70+FF70, 0.1)*$I$11+FF70/MAX(FE70+EW70+FF70, 0.1)*$J$11))/($B$13+$C$13+$F$13)</f>
        <v>0</v>
      </c>
      <c r="DJ70">
        <f>($B$13*$K$11+$C$13*$K$11+$F$13*((FE70+EW70)/MAX(FE70+EW70+FF70, 0.1)*$P$11+FF70/MAX(FE70+EW70+FF70, 0.1)*$Q$11))/($B$13+$C$13+$F$13)</f>
        <v>0</v>
      </c>
      <c r="DK70">
        <v>2.44</v>
      </c>
      <c r="DL70">
        <v>0.5</v>
      </c>
      <c r="DM70" t="s">
        <v>438</v>
      </c>
      <c r="DN70">
        <v>2</v>
      </c>
      <c r="DO70" t="b">
        <v>1</v>
      </c>
      <c r="DP70">
        <v>1759161712.1</v>
      </c>
      <c r="DQ70">
        <v>792.1799259259259</v>
      </c>
      <c r="DR70">
        <v>825.5362222222221</v>
      </c>
      <c r="DS70">
        <v>21.78507407407407</v>
      </c>
      <c r="DT70">
        <v>20.78515185185185</v>
      </c>
      <c r="DU70">
        <v>793.0779629629629</v>
      </c>
      <c r="DV70">
        <v>21.50435555555555</v>
      </c>
      <c r="DW70">
        <v>499.9888518518518</v>
      </c>
      <c r="DX70">
        <v>90.88249259259261</v>
      </c>
      <c r="DY70">
        <v>0.06453211851851852</v>
      </c>
      <c r="DZ70">
        <v>28.7114037037037</v>
      </c>
      <c r="EA70">
        <v>29.97308148148148</v>
      </c>
      <c r="EB70">
        <v>999.9000000000001</v>
      </c>
      <c r="EC70">
        <v>0</v>
      </c>
      <c r="ED70">
        <v>0</v>
      </c>
      <c r="EE70">
        <v>9991.761111111111</v>
      </c>
      <c r="EF70">
        <v>0</v>
      </c>
      <c r="EG70">
        <v>8.386412592592592</v>
      </c>
      <c r="EH70">
        <v>-33.35625185185185</v>
      </c>
      <c r="EI70">
        <v>809.8215555555556</v>
      </c>
      <c r="EJ70">
        <v>843.0591851851851</v>
      </c>
      <c r="EK70">
        <v>0.9999274444444445</v>
      </c>
      <c r="EL70">
        <v>825.5362222222221</v>
      </c>
      <c r="EM70">
        <v>20.78515185185185</v>
      </c>
      <c r="EN70">
        <v>1.979881851851852</v>
      </c>
      <c r="EO70">
        <v>1.889006666666667</v>
      </c>
      <c r="EP70">
        <v>17.28435185185185</v>
      </c>
      <c r="EQ70">
        <v>16.54345185185185</v>
      </c>
      <c r="ER70">
        <v>1999.992962962963</v>
      </c>
      <c r="ES70">
        <v>0.9800057777777776</v>
      </c>
      <c r="ET70">
        <v>0.01999402592592593</v>
      </c>
      <c r="EU70">
        <v>0</v>
      </c>
      <c r="EV70">
        <v>287.2064074074074</v>
      </c>
      <c r="EW70">
        <v>5.00078</v>
      </c>
      <c r="EX70">
        <v>5746.187777777778</v>
      </c>
      <c r="EY70">
        <v>16379.61851851852</v>
      </c>
      <c r="EZ70">
        <v>39.86792592592592</v>
      </c>
      <c r="FA70">
        <v>40.69640740740741</v>
      </c>
      <c r="FB70">
        <v>39.98592592592592</v>
      </c>
      <c r="FC70">
        <v>40.41399999999999</v>
      </c>
      <c r="FD70">
        <v>40.96044444444445</v>
      </c>
      <c r="FE70">
        <v>1955.102962962963</v>
      </c>
      <c r="FF70">
        <v>39.89000000000001</v>
      </c>
      <c r="FG70">
        <v>0</v>
      </c>
      <c r="FH70">
        <v>1759161711.8</v>
      </c>
      <c r="FI70">
        <v>0</v>
      </c>
      <c r="FJ70">
        <v>287.2042</v>
      </c>
      <c r="FK70">
        <v>0.01523075472142006</v>
      </c>
      <c r="FL70">
        <v>-1.096923032588021</v>
      </c>
      <c r="FM70">
        <v>5746.1784</v>
      </c>
      <c r="FN70">
        <v>15</v>
      </c>
      <c r="FO70">
        <v>0</v>
      </c>
      <c r="FP70" t="s">
        <v>439</v>
      </c>
      <c r="FQ70">
        <v>1746989605.5</v>
      </c>
      <c r="FR70">
        <v>1746989593.5</v>
      </c>
      <c r="FS70">
        <v>0</v>
      </c>
      <c r="FT70">
        <v>-0.274</v>
      </c>
      <c r="FU70">
        <v>-0.002</v>
      </c>
      <c r="FV70">
        <v>2.549</v>
      </c>
      <c r="FW70">
        <v>0.129</v>
      </c>
      <c r="FX70">
        <v>420</v>
      </c>
      <c r="FY70">
        <v>17</v>
      </c>
      <c r="FZ70">
        <v>0.02</v>
      </c>
      <c r="GA70">
        <v>0.04</v>
      </c>
      <c r="GB70">
        <v>-33.3278375</v>
      </c>
      <c r="GC70">
        <v>-0.6107290806753626</v>
      </c>
      <c r="GD70">
        <v>0.0668210097480572</v>
      </c>
      <c r="GE70">
        <v>0</v>
      </c>
      <c r="GF70">
        <v>287.1993823529412</v>
      </c>
      <c r="GG70">
        <v>-0.05122995313806103</v>
      </c>
      <c r="GH70">
        <v>0.1890742174083549</v>
      </c>
      <c r="GI70">
        <v>1</v>
      </c>
      <c r="GJ70">
        <v>1.01054625</v>
      </c>
      <c r="GK70">
        <v>-0.2572676848030052</v>
      </c>
      <c r="GL70">
        <v>0.0281553078368449</v>
      </c>
      <c r="GM70">
        <v>0</v>
      </c>
      <c r="GN70">
        <v>1</v>
      </c>
      <c r="GO70">
        <v>3</v>
      </c>
      <c r="GP70" t="s">
        <v>459</v>
      </c>
      <c r="GQ70">
        <v>3.10231</v>
      </c>
      <c r="GR70">
        <v>2.72266</v>
      </c>
      <c r="GS70">
        <v>0.14131</v>
      </c>
      <c r="GT70">
        <v>0.145055</v>
      </c>
      <c r="GU70">
        <v>0.100825</v>
      </c>
      <c r="GV70">
        <v>0.0989989</v>
      </c>
      <c r="GW70">
        <v>22424.2</v>
      </c>
      <c r="GX70">
        <v>20286.5</v>
      </c>
      <c r="GY70">
        <v>26680.4</v>
      </c>
      <c r="GZ70">
        <v>23952.9</v>
      </c>
      <c r="HA70">
        <v>38391.8</v>
      </c>
      <c r="HB70">
        <v>31910.2</v>
      </c>
      <c r="HC70">
        <v>46584.8</v>
      </c>
      <c r="HD70">
        <v>37895.5</v>
      </c>
      <c r="HE70">
        <v>1.85863</v>
      </c>
      <c r="HF70">
        <v>1.8604</v>
      </c>
      <c r="HG70">
        <v>0.125691</v>
      </c>
      <c r="HH70">
        <v>0</v>
      </c>
      <c r="HI70">
        <v>27.9364</v>
      </c>
      <c r="HJ70">
        <v>999.9</v>
      </c>
      <c r="HK70">
        <v>49.8</v>
      </c>
      <c r="HL70">
        <v>31.2</v>
      </c>
      <c r="HM70">
        <v>25.0048</v>
      </c>
      <c r="HN70">
        <v>61.0638</v>
      </c>
      <c r="HO70">
        <v>21.9631</v>
      </c>
      <c r="HP70">
        <v>1</v>
      </c>
      <c r="HQ70">
        <v>0.185414</v>
      </c>
      <c r="HR70">
        <v>0.203736</v>
      </c>
      <c r="HS70">
        <v>20.28</v>
      </c>
      <c r="HT70">
        <v>5.2113</v>
      </c>
      <c r="HU70">
        <v>11.98</v>
      </c>
      <c r="HV70">
        <v>4.96355</v>
      </c>
      <c r="HW70">
        <v>3.2745</v>
      </c>
      <c r="HX70">
        <v>9999</v>
      </c>
      <c r="HY70">
        <v>9999</v>
      </c>
      <c r="HZ70">
        <v>9999</v>
      </c>
      <c r="IA70">
        <v>40.5</v>
      </c>
      <c r="IB70">
        <v>1.86401</v>
      </c>
      <c r="IC70">
        <v>1.86012</v>
      </c>
      <c r="ID70">
        <v>1.8584</v>
      </c>
      <c r="IE70">
        <v>1.85979</v>
      </c>
      <c r="IF70">
        <v>1.85989</v>
      </c>
      <c r="IG70">
        <v>1.85842</v>
      </c>
      <c r="IH70">
        <v>1.85745</v>
      </c>
      <c r="II70">
        <v>1.85242</v>
      </c>
      <c r="IJ70">
        <v>0</v>
      </c>
      <c r="IK70">
        <v>0</v>
      </c>
      <c r="IL70">
        <v>0</v>
      </c>
      <c r="IM70">
        <v>0</v>
      </c>
      <c r="IN70" t="s">
        <v>441</v>
      </c>
      <c r="IO70" t="s">
        <v>442</v>
      </c>
      <c r="IP70" t="s">
        <v>443</v>
      </c>
      <c r="IQ70" t="s">
        <v>443</v>
      </c>
      <c r="IR70" t="s">
        <v>443</v>
      </c>
      <c r="IS70" t="s">
        <v>443</v>
      </c>
      <c r="IT70">
        <v>0</v>
      </c>
      <c r="IU70">
        <v>100</v>
      </c>
      <c r="IV70">
        <v>100</v>
      </c>
      <c r="IW70">
        <v>-0.877</v>
      </c>
      <c r="IX70">
        <v>0.28</v>
      </c>
      <c r="IY70">
        <v>-0.9039269621244732</v>
      </c>
      <c r="IZ70">
        <v>-0.001239420960351069</v>
      </c>
      <c r="JA70">
        <v>2.054680153414315E-06</v>
      </c>
      <c r="JB70">
        <v>-6.090169633737798E-10</v>
      </c>
      <c r="JC70">
        <v>0.01286883109493677</v>
      </c>
      <c r="JD70">
        <v>0.003674261220633967</v>
      </c>
      <c r="JE70">
        <v>0.0003746991724086452</v>
      </c>
      <c r="JF70">
        <v>1.563836292469968E-06</v>
      </c>
      <c r="JG70">
        <v>1</v>
      </c>
      <c r="JH70">
        <v>2003</v>
      </c>
      <c r="JI70">
        <v>1</v>
      </c>
      <c r="JJ70">
        <v>24</v>
      </c>
      <c r="JK70">
        <v>202868.6</v>
      </c>
      <c r="JL70">
        <v>202868.8</v>
      </c>
      <c r="JM70">
        <v>2.03125</v>
      </c>
      <c r="JN70">
        <v>2.62573</v>
      </c>
      <c r="JO70">
        <v>1.49658</v>
      </c>
      <c r="JP70">
        <v>2.34375</v>
      </c>
      <c r="JQ70">
        <v>1.54907</v>
      </c>
      <c r="JR70">
        <v>2.34131</v>
      </c>
      <c r="JS70">
        <v>36.3635</v>
      </c>
      <c r="JT70">
        <v>24.1663</v>
      </c>
      <c r="JU70">
        <v>18</v>
      </c>
      <c r="JV70">
        <v>481.998</v>
      </c>
      <c r="JW70">
        <v>497.926</v>
      </c>
      <c r="JX70">
        <v>27.3853</v>
      </c>
      <c r="JY70">
        <v>29.6381</v>
      </c>
      <c r="JZ70">
        <v>30</v>
      </c>
      <c r="KA70">
        <v>29.8951</v>
      </c>
      <c r="KB70">
        <v>29.8987</v>
      </c>
      <c r="KC70">
        <v>40.8916</v>
      </c>
      <c r="KD70">
        <v>19.9474</v>
      </c>
      <c r="KE70">
        <v>99.2581</v>
      </c>
      <c r="KF70">
        <v>27.3874</v>
      </c>
      <c r="KG70">
        <v>874.854</v>
      </c>
      <c r="KH70">
        <v>20.7572</v>
      </c>
      <c r="KI70">
        <v>101.858</v>
      </c>
      <c r="KJ70">
        <v>91.3903</v>
      </c>
    </row>
    <row r="71" spans="1:296">
      <c r="A71">
        <v>53</v>
      </c>
      <c r="B71">
        <v>1759161724.6</v>
      </c>
      <c r="C71">
        <v>351.5</v>
      </c>
      <c r="D71" t="s">
        <v>549</v>
      </c>
      <c r="E71" t="s">
        <v>550</v>
      </c>
      <c r="F71">
        <v>5</v>
      </c>
      <c r="G71" t="s">
        <v>436</v>
      </c>
      <c r="H71">
        <v>1759161716.814285</v>
      </c>
      <c r="I71">
        <f>(J71)/1000</f>
        <v>0</v>
      </c>
      <c r="J71">
        <f>IF(DO71, AM71, AG71)</f>
        <v>0</v>
      </c>
      <c r="K71">
        <f>IF(DO71, AH71, AF71)</f>
        <v>0</v>
      </c>
      <c r="L71">
        <f>DQ71 - IF(AT71&gt;1, K71*DK71*100.0/(AV71), 0)</f>
        <v>0</v>
      </c>
      <c r="M71">
        <f>((S71-I71/2)*L71-K71)/(S71+I71/2)</f>
        <v>0</v>
      </c>
      <c r="N71">
        <f>M71*(DX71+DY71)/1000.0</f>
        <v>0</v>
      </c>
      <c r="O71">
        <f>(DQ71 - IF(AT71&gt;1, K71*DK71*100.0/(AV71), 0))*(DX71+DY71)/1000.0</f>
        <v>0</v>
      </c>
      <c r="P71">
        <f>2.0/((1/R71-1/Q71)+SIGN(R71)*SQRT((1/R71-1/Q71)*(1/R71-1/Q71) + 4*DL71/((DL71+1)*(DL71+1))*(2*1/R71*1/Q71-1/Q71*1/Q71)))</f>
        <v>0</v>
      </c>
      <c r="Q71">
        <f>IF(LEFT(DM71,1)&lt;&gt;"0",IF(LEFT(DM71,1)="1",3.0,DN71),$D$5+$E$5*(EE71*DX71/($K$5*1000))+$F$5*(EE71*DX71/($K$5*1000))*MAX(MIN(DK71,$J$5),$I$5)*MAX(MIN(DK71,$J$5),$I$5)+$G$5*MAX(MIN(DK71,$J$5),$I$5)*(EE71*DX71/($K$5*1000))+$H$5*(EE71*DX71/($K$5*1000))*(EE71*DX71/($K$5*1000)))</f>
        <v>0</v>
      </c>
      <c r="R71">
        <f>I71*(1000-(1000*0.61365*exp(17.502*V71/(240.97+V71))/(DX71+DY71)+DS71)/2)/(1000*0.61365*exp(17.502*V71/(240.97+V71))/(DX71+DY71)-DS71)</f>
        <v>0</v>
      </c>
      <c r="S71">
        <f>1/((DL71+1)/(P71/1.6)+1/(Q71/1.37)) + DL71/((DL71+1)/(P71/1.6) + DL71/(Q71/1.37))</f>
        <v>0</v>
      </c>
      <c r="T71">
        <f>(DG71*DJ71)</f>
        <v>0</v>
      </c>
      <c r="U71">
        <f>(DZ71+(T71+2*0.95*5.67E-8*(((DZ71+$B$9)+273)^4-(DZ71+273)^4)-44100*I71)/(1.84*29.3*Q71+8*0.95*5.67E-8*(DZ71+273)^3))</f>
        <v>0</v>
      </c>
      <c r="V71">
        <f>($C$9*EA71+$D$9*EB71+$E$9*U71)</f>
        <v>0</v>
      </c>
      <c r="W71">
        <f>0.61365*exp(17.502*V71/(240.97+V71))</f>
        <v>0</v>
      </c>
      <c r="X71">
        <f>(Y71/Z71*100)</f>
        <v>0</v>
      </c>
      <c r="Y71">
        <f>DS71*(DX71+DY71)/1000</f>
        <v>0</v>
      </c>
      <c r="Z71">
        <f>0.61365*exp(17.502*DZ71/(240.97+DZ71))</f>
        <v>0</v>
      </c>
      <c r="AA71">
        <f>(W71-DS71*(DX71+DY71)/1000)</f>
        <v>0</v>
      </c>
      <c r="AB71">
        <f>(-I71*44100)</f>
        <v>0</v>
      </c>
      <c r="AC71">
        <f>2*29.3*Q71*0.92*(DZ71-V71)</f>
        <v>0</v>
      </c>
      <c r="AD71">
        <f>2*0.95*5.67E-8*(((DZ71+$B$9)+273)^4-(V71+273)^4)</f>
        <v>0</v>
      </c>
      <c r="AE71">
        <f>T71+AD71+AB71+AC71</f>
        <v>0</v>
      </c>
      <c r="AF71">
        <f>DW71*AT71*(DR71-DQ71*(1000-AT71*DT71)/(1000-AT71*DS71))/(100*DK71)</f>
        <v>0</v>
      </c>
      <c r="AG71">
        <f>1000*DW71*AT71*(DS71-DT71)/(100*DK71*(1000-AT71*DS71))</f>
        <v>0</v>
      </c>
      <c r="AH71">
        <f>(AI71 - AJ71 - DX71*1E3/(8.314*(DZ71+273.15)) * AL71/DW71 * AK71) * DW71/(100*DK71) * (1000 - DT71)/1000</f>
        <v>0</v>
      </c>
      <c r="AI71">
        <v>875.2101833908463</v>
      </c>
      <c r="AJ71">
        <v>850.7301818181822</v>
      </c>
      <c r="AK71">
        <v>3.401554272739079</v>
      </c>
      <c r="AL71">
        <v>65.02790065039247</v>
      </c>
      <c r="AM71">
        <f>(AO71 - AN71 + DX71*1E3/(8.314*(DZ71+273.15)) * AQ71/DW71 * AP71) * DW71/(100*DK71) * 1000/(1000 - AO71)</f>
        <v>0</v>
      </c>
      <c r="AN71">
        <v>20.78477215341339</v>
      </c>
      <c r="AO71">
        <v>21.73706</v>
      </c>
      <c r="AP71">
        <v>-0.0005580273654189476</v>
      </c>
      <c r="AQ71">
        <v>105.0017702959576</v>
      </c>
      <c r="AR71">
        <v>0</v>
      </c>
      <c r="AS71">
        <v>0</v>
      </c>
      <c r="AT71">
        <f>IF(AR71*$H$15&gt;=AV71,1.0,(AV71/(AV71-AR71*$H$15)))</f>
        <v>0</v>
      </c>
      <c r="AU71">
        <f>(AT71-1)*100</f>
        <v>0</v>
      </c>
      <c r="AV71">
        <f>MAX(0,($B$15+$C$15*EE71)/(1+$D$15*EE71)*DX71/(DZ71+273)*$E$15)</f>
        <v>0</v>
      </c>
      <c r="AW71" t="s">
        <v>437</v>
      </c>
      <c r="AX71" t="s">
        <v>437</v>
      </c>
      <c r="AY71">
        <v>0</v>
      </c>
      <c r="AZ71">
        <v>0</v>
      </c>
      <c r="BA71">
        <f>1-AY71/AZ71</f>
        <v>0</v>
      </c>
      <c r="BB71">
        <v>0</v>
      </c>
      <c r="BC71" t="s">
        <v>437</v>
      </c>
      <c r="BD71" t="s">
        <v>437</v>
      </c>
      <c r="BE71">
        <v>0</v>
      </c>
      <c r="BF71">
        <v>0</v>
      </c>
      <c r="BG71">
        <f>1-BE71/BF71</f>
        <v>0</v>
      </c>
      <c r="BH71">
        <v>0.5</v>
      </c>
      <c r="BI71">
        <f>DH71</f>
        <v>0</v>
      </c>
      <c r="BJ71">
        <f>K71</f>
        <v>0</v>
      </c>
      <c r="BK71">
        <f>BG71*BH71*BI71</f>
        <v>0</v>
      </c>
      <c r="BL71">
        <f>(BJ71-BB71)/BI71</f>
        <v>0</v>
      </c>
      <c r="BM71">
        <f>(AZ71-BF71)/BF71</f>
        <v>0</v>
      </c>
      <c r="BN71">
        <f>AY71/(BA71+AY71/BF71)</f>
        <v>0</v>
      </c>
      <c r="BO71" t="s">
        <v>437</v>
      </c>
      <c r="BP71">
        <v>0</v>
      </c>
      <c r="BQ71">
        <f>IF(BP71&lt;&gt;0, BP71, BN71)</f>
        <v>0</v>
      </c>
      <c r="BR71">
        <f>1-BQ71/BF71</f>
        <v>0</v>
      </c>
      <c r="BS71">
        <f>(BF71-BE71)/(BF71-BQ71)</f>
        <v>0</v>
      </c>
      <c r="BT71">
        <f>(AZ71-BF71)/(AZ71-BQ71)</f>
        <v>0</v>
      </c>
      <c r="BU71">
        <f>(BF71-BE71)/(BF71-AY71)</f>
        <v>0</v>
      </c>
      <c r="BV71">
        <f>(AZ71-BF71)/(AZ71-AY71)</f>
        <v>0</v>
      </c>
      <c r="BW71">
        <f>(BS71*BQ71/BE71)</f>
        <v>0</v>
      </c>
      <c r="BX71">
        <f>(1-BW71)</f>
        <v>0</v>
      </c>
      <c r="DG71">
        <f>$B$13*EF71+$C$13*EG71+$F$13*ER71*(1-EU71)</f>
        <v>0</v>
      </c>
      <c r="DH71">
        <f>DG71*DI71</f>
        <v>0</v>
      </c>
      <c r="DI71">
        <f>($B$13*$D$11+$C$13*$D$11+$F$13*((FE71+EW71)/MAX(FE71+EW71+FF71, 0.1)*$I$11+FF71/MAX(FE71+EW71+FF71, 0.1)*$J$11))/($B$13+$C$13+$F$13)</f>
        <v>0</v>
      </c>
      <c r="DJ71">
        <f>($B$13*$K$11+$C$13*$K$11+$F$13*((FE71+EW71)/MAX(FE71+EW71+FF71, 0.1)*$P$11+FF71/MAX(FE71+EW71+FF71, 0.1)*$Q$11))/($B$13+$C$13+$F$13)</f>
        <v>0</v>
      </c>
      <c r="DK71">
        <v>2.44</v>
      </c>
      <c r="DL71">
        <v>0.5</v>
      </c>
      <c r="DM71" t="s">
        <v>438</v>
      </c>
      <c r="DN71">
        <v>2</v>
      </c>
      <c r="DO71" t="b">
        <v>1</v>
      </c>
      <c r="DP71">
        <v>1759161716.814285</v>
      </c>
      <c r="DQ71">
        <v>807.9390357142858</v>
      </c>
      <c r="DR71">
        <v>841.3403214285715</v>
      </c>
      <c r="DS71">
        <v>21.76216785714286</v>
      </c>
      <c r="DT71">
        <v>20.78469999999999</v>
      </c>
      <c r="DU71">
        <v>808.82325</v>
      </c>
      <c r="DV71">
        <v>21.48194285714286</v>
      </c>
      <c r="DW71">
        <v>500.0137142857143</v>
      </c>
      <c r="DX71">
        <v>90.88241428571429</v>
      </c>
      <c r="DY71">
        <v>0.06449501071428572</v>
      </c>
      <c r="DZ71">
        <v>28.71431428571429</v>
      </c>
      <c r="EA71">
        <v>29.98230357142857</v>
      </c>
      <c r="EB71">
        <v>999.9000000000002</v>
      </c>
      <c r="EC71">
        <v>0</v>
      </c>
      <c r="ED71">
        <v>0</v>
      </c>
      <c r="EE71">
        <v>10001.65178571429</v>
      </c>
      <c r="EF71">
        <v>0</v>
      </c>
      <c r="EG71">
        <v>8.38336607142857</v>
      </c>
      <c r="EH71">
        <v>-33.40132857142857</v>
      </c>
      <c r="EI71">
        <v>825.912357142857</v>
      </c>
      <c r="EJ71">
        <v>859.1985714285714</v>
      </c>
      <c r="EK71">
        <v>0.9774668571428571</v>
      </c>
      <c r="EL71">
        <v>841.3403214285715</v>
      </c>
      <c r="EM71">
        <v>20.78469999999999</v>
      </c>
      <c r="EN71">
        <v>1.977797857142857</v>
      </c>
      <c r="EO71">
        <v>1.888963571428571</v>
      </c>
      <c r="EP71">
        <v>17.26770357142857</v>
      </c>
      <c r="EQ71">
        <v>16.54309285714286</v>
      </c>
      <c r="ER71">
        <v>2000.006428571429</v>
      </c>
      <c r="ES71">
        <v>0.9800059285714285</v>
      </c>
      <c r="ET71">
        <v>0.01999387142857143</v>
      </c>
      <c r="EU71">
        <v>0</v>
      </c>
      <c r="EV71">
        <v>287.2763571428571</v>
      </c>
      <c r="EW71">
        <v>5.00078</v>
      </c>
      <c r="EX71">
        <v>5746.149642857143</v>
      </c>
      <c r="EY71">
        <v>16379.72857142857</v>
      </c>
      <c r="EZ71">
        <v>39.85478571428571</v>
      </c>
      <c r="FA71">
        <v>40.67599999999999</v>
      </c>
      <c r="FB71">
        <v>39.96178571428571</v>
      </c>
      <c r="FC71">
        <v>40.42378571428571</v>
      </c>
      <c r="FD71">
        <v>40.95067857142856</v>
      </c>
      <c r="FE71">
        <v>1955.116428571429</v>
      </c>
      <c r="FF71">
        <v>39.89000000000001</v>
      </c>
      <c r="FG71">
        <v>0</v>
      </c>
      <c r="FH71">
        <v>1759161716.6</v>
      </c>
      <c r="FI71">
        <v>0</v>
      </c>
      <c r="FJ71">
        <v>287.25784</v>
      </c>
      <c r="FK71">
        <v>1.262999991750191</v>
      </c>
      <c r="FL71">
        <v>-1.77307688588937</v>
      </c>
      <c r="FM71">
        <v>5746.108400000001</v>
      </c>
      <c r="FN71">
        <v>15</v>
      </c>
      <c r="FO71">
        <v>0</v>
      </c>
      <c r="FP71" t="s">
        <v>439</v>
      </c>
      <c r="FQ71">
        <v>1746989605.5</v>
      </c>
      <c r="FR71">
        <v>1746989593.5</v>
      </c>
      <c r="FS71">
        <v>0</v>
      </c>
      <c r="FT71">
        <v>-0.274</v>
      </c>
      <c r="FU71">
        <v>-0.002</v>
      </c>
      <c r="FV71">
        <v>2.549</v>
      </c>
      <c r="FW71">
        <v>0.129</v>
      </c>
      <c r="FX71">
        <v>420</v>
      </c>
      <c r="FY71">
        <v>17</v>
      </c>
      <c r="FZ71">
        <v>0.02</v>
      </c>
      <c r="GA71">
        <v>0.04</v>
      </c>
      <c r="GB71">
        <v>-33.36555609756098</v>
      </c>
      <c r="GC71">
        <v>-0.581287108013965</v>
      </c>
      <c r="GD71">
        <v>0.06563374001741333</v>
      </c>
      <c r="GE71">
        <v>0</v>
      </c>
      <c r="GF71">
        <v>287.2156470588235</v>
      </c>
      <c r="GG71">
        <v>0.2187012946652954</v>
      </c>
      <c r="GH71">
        <v>0.1940636466779356</v>
      </c>
      <c r="GI71">
        <v>1</v>
      </c>
      <c r="GJ71">
        <v>0.9948392439024389</v>
      </c>
      <c r="GK71">
        <v>-0.3037682299651568</v>
      </c>
      <c r="GL71">
        <v>0.0305136953024979</v>
      </c>
      <c r="GM71">
        <v>0</v>
      </c>
      <c r="GN71">
        <v>1</v>
      </c>
      <c r="GO71">
        <v>3</v>
      </c>
      <c r="GP71" t="s">
        <v>459</v>
      </c>
      <c r="GQ71">
        <v>3.10232</v>
      </c>
      <c r="GR71">
        <v>2.72256</v>
      </c>
      <c r="GS71">
        <v>0.14321</v>
      </c>
      <c r="GT71">
        <v>0.146937</v>
      </c>
      <c r="GU71">
        <v>0.100776</v>
      </c>
      <c r="GV71">
        <v>0.09900589999999999</v>
      </c>
      <c r="GW71">
        <v>22374.6</v>
      </c>
      <c r="GX71">
        <v>20241.9</v>
      </c>
      <c r="GY71">
        <v>26680.4</v>
      </c>
      <c r="GZ71">
        <v>23952.9</v>
      </c>
      <c r="HA71">
        <v>38394.2</v>
      </c>
      <c r="HB71">
        <v>31910.1</v>
      </c>
      <c r="HC71">
        <v>46584.9</v>
      </c>
      <c r="HD71">
        <v>37895.4</v>
      </c>
      <c r="HE71">
        <v>1.85858</v>
      </c>
      <c r="HF71">
        <v>1.86075</v>
      </c>
      <c r="HG71">
        <v>0.126287</v>
      </c>
      <c r="HH71">
        <v>0</v>
      </c>
      <c r="HI71">
        <v>27.9322</v>
      </c>
      <c r="HJ71">
        <v>999.9</v>
      </c>
      <c r="HK71">
        <v>49.8</v>
      </c>
      <c r="HL71">
        <v>31.2</v>
      </c>
      <c r="HM71">
        <v>25.007</v>
      </c>
      <c r="HN71">
        <v>61.2838</v>
      </c>
      <c r="HO71">
        <v>21.7949</v>
      </c>
      <c r="HP71">
        <v>1</v>
      </c>
      <c r="HQ71">
        <v>0.185216</v>
      </c>
      <c r="HR71">
        <v>0.208486</v>
      </c>
      <c r="HS71">
        <v>20.2797</v>
      </c>
      <c r="HT71">
        <v>5.21145</v>
      </c>
      <c r="HU71">
        <v>11.98</v>
      </c>
      <c r="HV71">
        <v>4.96365</v>
      </c>
      <c r="HW71">
        <v>3.27455</v>
      </c>
      <c r="HX71">
        <v>9999</v>
      </c>
      <c r="HY71">
        <v>9999</v>
      </c>
      <c r="HZ71">
        <v>9999</v>
      </c>
      <c r="IA71">
        <v>40.5</v>
      </c>
      <c r="IB71">
        <v>1.86401</v>
      </c>
      <c r="IC71">
        <v>1.86013</v>
      </c>
      <c r="ID71">
        <v>1.8584</v>
      </c>
      <c r="IE71">
        <v>1.85977</v>
      </c>
      <c r="IF71">
        <v>1.85989</v>
      </c>
      <c r="IG71">
        <v>1.85841</v>
      </c>
      <c r="IH71">
        <v>1.85745</v>
      </c>
      <c r="II71">
        <v>1.85242</v>
      </c>
      <c r="IJ71">
        <v>0</v>
      </c>
      <c r="IK71">
        <v>0</v>
      </c>
      <c r="IL71">
        <v>0</v>
      </c>
      <c r="IM71">
        <v>0</v>
      </c>
      <c r="IN71" t="s">
        <v>441</v>
      </c>
      <c r="IO71" t="s">
        <v>442</v>
      </c>
      <c r="IP71" t="s">
        <v>443</v>
      </c>
      <c r="IQ71" t="s">
        <v>443</v>
      </c>
      <c r="IR71" t="s">
        <v>443</v>
      </c>
      <c r="IS71" t="s">
        <v>443</v>
      </c>
      <c r="IT71">
        <v>0</v>
      </c>
      <c r="IU71">
        <v>100</v>
      </c>
      <c r="IV71">
        <v>100</v>
      </c>
      <c r="IW71">
        <v>-0.861</v>
      </c>
      <c r="IX71">
        <v>0.2797</v>
      </c>
      <c r="IY71">
        <v>-0.9039269621244732</v>
      </c>
      <c r="IZ71">
        <v>-0.001239420960351069</v>
      </c>
      <c r="JA71">
        <v>2.054680153414315E-06</v>
      </c>
      <c r="JB71">
        <v>-6.090169633737798E-10</v>
      </c>
      <c r="JC71">
        <v>0.01286883109493677</v>
      </c>
      <c r="JD71">
        <v>0.003674261220633967</v>
      </c>
      <c r="JE71">
        <v>0.0003746991724086452</v>
      </c>
      <c r="JF71">
        <v>1.563836292469968E-06</v>
      </c>
      <c r="JG71">
        <v>1</v>
      </c>
      <c r="JH71">
        <v>2003</v>
      </c>
      <c r="JI71">
        <v>1</v>
      </c>
      <c r="JJ71">
        <v>24</v>
      </c>
      <c r="JK71">
        <v>202868.7</v>
      </c>
      <c r="JL71">
        <v>202868.9</v>
      </c>
      <c r="JM71">
        <v>2.06543</v>
      </c>
      <c r="JN71">
        <v>2.61963</v>
      </c>
      <c r="JO71">
        <v>1.49658</v>
      </c>
      <c r="JP71">
        <v>2.34375</v>
      </c>
      <c r="JQ71">
        <v>1.54907</v>
      </c>
      <c r="JR71">
        <v>2.46094</v>
      </c>
      <c r="JS71">
        <v>36.3635</v>
      </c>
      <c r="JT71">
        <v>24.1838</v>
      </c>
      <c r="JU71">
        <v>18</v>
      </c>
      <c r="JV71">
        <v>481.955</v>
      </c>
      <c r="JW71">
        <v>498.143</v>
      </c>
      <c r="JX71">
        <v>27.3934</v>
      </c>
      <c r="JY71">
        <v>29.6362</v>
      </c>
      <c r="JZ71">
        <v>30</v>
      </c>
      <c r="KA71">
        <v>29.8931</v>
      </c>
      <c r="KB71">
        <v>29.8967</v>
      </c>
      <c r="KC71">
        <v>41.5033</v>
      </c>
      <c r="KD71">
        <v>19.9474</v>
      </c>
      <c r="KE71">
        <v>99.2581</v>
      </c>
      <c r="KF71">
        <v>27.3925</v>
      </c>
      <c r="KG71">
        <v>888.22</v>
      </c>
      <c r="KH71">
        <v>20.7572</v>
      </c>
      <c r="KI71">
        <v>101.858</v>
      </c>
      <c r="KJ71">
        <v>91.3903</v>
      </c>
    </row>
    <row r="72" spans="1:296">
      <c r="A72">
        <v>54</v>
      </c>
      <c r="B72">
        <v>1759161729.6</v>
      </c>
      <c r="C72">
        <v>356.5</v>
      </c>
      <c r="D72" t="s">
        <v>551</v>
      </c>
      <c r="E72" t="s">
        <v>552</v>
      </c>
      <c r="F72">
        <v>5</v>
      </c>
      <c r="G72" t="s">
        <v>436</v>
      </c>
      <c r="H72">
        <v>1759161722.1</v>
      </c>
      <c r="I72">
        <f>(J72)/1000</f>
        <v>0</v>
      </c>
      <c r="J72">
        <f>IF(DO72, AM72, AG72)</f>
        <v>0</v>
      </c>
      <c r="K72">
        <f>IF(DO72, AH72, AF72)</f>
        <v>0</v>
      </c>
      <c r="L72">
        <f>DQ72 - IF(AT72&gt;1, K72*DK72*100.0/(AV72), 0)</f>
        <v>0</v>
      </c>
      <c r="M72">
        <f>((S72-I72/2)*L72-K72)/(S72+I72/2)</f>
        <v>0</v>
      </c>
      <c r="N72">
        <f>M72*(DX72+DY72)/1000.0</f>
        <v>0</v>
      </c>
      <c r="O72">
        <f>(DQ72 - IF(AT72&gt;1, K72*DK72*100.0/(AV72), 0))*(DX72+DY72)/1000.0</f>
        <v>0</v>
      </c>
      <c r="P72">
        <f>2.0/((1/R72-1/Q72)+SIGN(R72)*SQRT((1/R72-1/Q72)*(1/R72-1/Q72) + 4*DL72/((DL72+1)*(DL72+1))*(2*1/R72*1/Q72-1/Q72*1/Q72)))</f>
        <v>0</v>
      </c>
      <c r="Q72">
        <f>IF(LEFT(DM72,1)&lt;&gt;"0",IF(LEFT(DM72,1)="1",3.0,DN72),$D$5+$E$5*(EE72*DX72/($K$5*1000))+$F$5*(EE72*DX72/($K$5*1000))*MAX(MIN(DK72,$J$5),$I$5)*MAX(MIN(DK72,$J$5),$I$5)+$G$5*MAX(MIN(DK72,$J$5),$I$5)*(EE72*DX72/($K$5*1000))+$H$5*(EE72*DX72/($K$5*1000))*(EE72*DX72/($K$5*1000)))</f>
        <v>0</v>
      </c>
      <c r="R72">
        <f>I72*(1000-(1000*0.61365*exp(17.502*V72/(240.97+V72))/(DX72+DY72)+DS72)/2)/(1000*0.61365*exp(17.502*V72/(240.97+V72))/(DX72+DY72)-DS72)</f>
        <v>0</v>
      </c>
      <c r="S72">
        <f>1/((DL72+1)/(P72/1.6)+1/(Q72/1.37)) + DL72/((DL72+1)/(P72/1.6) + DL72/(Q72/1.37))</f>
        <v>0</v>
      </c>
      <c r="T72">
        <f>(DG72*DJ72)</f>
        <v>0</v>
      </c>
      <c r="U72">
        <f>(DZ72+(T72+2*0.95*5.67E-8*(((DZ72+$B$9)+273)^4-(DZ72+273)^4)-44100*I72)/(1.84*29.3*Q72+8*0.95*5.67E-8*(DZ72+273)^3))</f>
        <v>0</v>
      </c>
      <c r="V72">
        <f>($C$9*EA72+$D$9*EB72+$E$9*U72)</f>
        <v>0</v>
      </c>
      <c r="W72">
        <f>0.61365*exp(17.502*V72/(240.97+V72))</f>
        <v>0</v>
      </c>
      <c r="X72">
        <f>(Y72/Z72*100)</f>
        <v>0</v>
      </c>
      <c r="Y72">
        <f>DS72*(DX72+DY72)/1000</f>
        <v>0</v>
      </c>
      <c r="Z72">
        <f>0.61365*exp(17.502*DZ72/(240.97+DZ72))</f>
        <v>0</v>
      </c>
      <c r="AA72">
        <f>(W72-DS72*(DX72+DY72)/1000)</f>
        <v>0</v>
      </c>
      <c r="AB72">
        <f>(-I72*44100)</f>
        <v>0</v>
      </c>
      <c r="AC72">
        <f>2*29.3*Q72*0.92*(DZ72-V72)</f>
        <v>0</v>
      </c>
      <c r="AD72">
        <f>2*0.95*5.67E-8*(((DZ72+$B$9)+273)^4-(V72+273)^4)</f>
        <v>0</v>
      </c>
      <c r="AE72">
        <f>T72+AD72+AB72+AC72</f>
        <v>0</v>
      </c>
      <c r="AF72">
        <f>DW72*AT72*(DR72-DQ72*(1000-AT72*DT72)/(1000-AT72*DS72))/(100*DK72)</f>
        <v>0</v>
      </c>
      <c r="AG72">
        <f>1000*DW72*AT72*(DS72-DT72)/(100*DK72*(1000-AT72*DS72))</f>
        <v>0</v>
      </c>
      <c r="AH72">
        <f>(AI72 - AJ72 - DX72*1E3/(8.314*(DZ72+273.15)) * AL72/DW72 * AK72) * DW72/(100*DK72) * (1000 - DT72)/1000</f>
        <v>0</v>
      </c>
      <c r="AI72">
        <v>892.405559580325</v>
      </c>
      <c r="AJ72">
        <v>867.941721212121</v>
      </c>
      <c r="AK72">
        <v>3.441560955390377</v>
      </c>
      <c r="AL72">
        <v>65.02790065039247</v>
      </c>
      <c r="AM72">
        <f>(AO72 - AN72 + DX72*1E3/(8.314*(DZ72+273.15)) * AQ72/DW72 * AP72) * DW72/(100*DK72) * 1000/(1000 - AO72)</f>
        <v>0</v>
      </c>
      <c r="AN72">
        <v>20.78679516991408</v>
      </c>
      <c r="AO72">
        <v>21.72630424242424</v>
      </c>
      <c r="AP72">
        <v>-0.0002185904278040234</v>
      </c>
      <c r="AQ72">
        <v>105.0017702959576</v>
      </c>
      <c r="AR72">
        <v>0</v>
      </c>
      <c r="AS72">
        <v>0</v>
      </c>
      <c r="AT72">
        <f>IF(AR72*$H$15&gt;=AV72,1.0,(AV72/(AV72-AR72*$H$15)))</f>
        <v>0</v>
      </c>
      <c r="AU72">
        <f>(AT72-1)*100</f>
        <v>0</v>
      </c>
      <c r="AV72">
        <f>MAX(0,($B$15+$C$15*EE72)/(1+$D$15*EE72)*DX72/(DZ72+273)*$E$15)</f>
        <v>0</v>
      </c>
      <c r="AW72" t="s">
        <v>437</v>
      </c>
      <c r="AX72" t="s">
        <v>437</v>
      </c>
      <c r="AY72">
        <v>0</v>
      </c>
      <c r="AZ72">
        <v>0</v>
      </c>
      <c r="BA72">
        <f>1-AY72/AZ72</f>
        <v>0</v>
      </c>
      <c r="BB72">
        <v>0</v>
      </c>
      <c r="BC72" t="s">
        <v>437</v>
      </c>
      <c r="BD72" t="s">
        <v>437</v>
      </c>
      <c r="BE72">
        <v>0</v>
      </c>
      <c r="BF72">
        <v>0</v>
      </c>
      <c r="BG72">
        <f>1-BE72/BF72</f>
        <v>0</v>
      </c>
      <c r="BH72">
        <v>0.5</v>
      </c>
      <c r="BI72">
        <f>DH72</f>
        <v>0</v>
      </c>
      <c r="BJ72">
        <f>K72</f>
        <v>0</v>
      </c>
      <c r="BK72">
        <f>BG72*BH72*BI72</f>
        <v>0</v>
      </c>
      <c r="BL72">
        <f>(BJ72-BB72)/BI72</f>
        <v>0</v>
      </c>
      <c r="BM72">
        <f>(AZ72-BF72)/BF72</f>
        <v>0</v>
      </c>
      <c r="BN72">
        <f>AY72/(BA72+AY72/BF72)</f>
        <v>0</v>
      </c>
      <c r="BO72" t="s">
        <v>437</v>
      </c>
      <c r="BP72">
        <v>0</v>
      </c>
      <c r="BQ72">
        <f>IF(BP72&lt;&gt;0, BP72, BN72)</f>
        <v>0</v>
      </c>
      <c r="BR72">
        <f>1-BQ72/BF72</f>
        <v>0</v>
      </c>
      <c r="BS72">
        <f>(BF72-BE72)/(BF72-BQ72)</f>
        <v>0</v>
      </c>
      <c r="BT72">
        <f>(AZ72-BF72)/(AZ72-BQ72)</f>
        <v>0</v>
      </c>
      <c r="BU72">
        <f>(BF72-BE72)/(BF72-AY72)</f>
        <v>0</v>
      </c>
      <c r="BV72">
        <f>(AZ72-BF72)/(AZ72-AY72)</f>
        <v>0</v>
      </c>
      <c r="BW72">
        <f>(BS72*BQ72/BE72)</f>
        <v>0</v>
      </c>
      <c r="BX72">
        <f>(1-BW72)</f>
        <v>0</v>
      </c>
      <c r="DG72">
        <f>$B$13*EF72+$C$13*EG72+$F$13*ER72*(1-EU72)</f>
        <v>0</v>
      </c>
      <c r="DH72">
        <f>DG72*DI72</f>
        <v>0</v>
      </c>
      <c r="DI72">
        <f>($B$13*$D$11+$C$13*$D$11+$F$13*((FE72+EW72)/MAX(FE72+EW72+FF72, 0.1)*$I$11+FF72/MAX(FE72+EW72+FF72, 0.1)*$J$11))/($B$13+$C$13+$F$13)</f>
        <v>0</v>
      </c>
      <c r="DJ72">
        <f>($B$13*$K$11+$C$13*$K$11+$F$13*((FE72+EW72)/MAX(FE72+EW72+FF72, 0.1)*$P$11+FF72/MAX(FE72+EW72+FF72, 0.1)*$Q$11))/($B$13+$C$13+$F$13)</f>
        <v>0</v>
      </c>
      <c r="DK72">
        <v>2.44</v>
      </c>
      <c r="DL72">
        <v>0.5</v>
      </c>
      <c r="DM72" t="s">
        <v>438</v>
      </c>
      <c r="DN72">
        <v>2</v>
      </c>
      <c r="DO72" t="b">
        <v>1</v>
      </c>
      <c r="DP72">
        <v>1759161722.1</v>
      </c>
      <c r="DQ72">
        <v>825.6158518518517</v>
      </c>
      <c r="DR72">
        <v>859.0688518518518</v>
      </c>
      <c r="DS72">
        <v>21.74374444444445</v>
      </c>
      <c r="DT72">
        <v>20.78538888888889</v>
      </c>
      <c r="DU72">
        <v>826.4842962962963</v>
      </c>
      <c r="DV72">
        <v>21.46392222222222</v>
      </c>
      <c r="DW72">
        <v>500.0185555555556</v>
      </c>
      <c r="DX72">
        <v>90.8825962962963</v>
      </c>
      <c r="DY72">
        <v>0.06436344074074073</v>
      </c>
      <c r="DZ72">
        <v>28.71677037037037</v>
      </c>
      <c r="EA72">
        <v>29.99144814814814</v>
      </c>
      <c r="EB72">
        <v>999.9000000000001</v>
      </c>
      <c r="EC72">
        <v>0</v>
      </c>
      <c r="ED72">
        <v>0</v>
      </c>
      <c r="EE72">
        <v>10004.57962962963</v>
      </c>
      <c r="EF72">
        <v>0</v>
      </c>
      <c r="EG72">
        <v>8.38017074074074</v>
      </c>
      <c r="EH72">
        <v>-33.45292592592593</v>
      </c>
      <c r="EI72">
        <v>843.9667037037035</v>
      </c>
      <c r="EJ72">
        <v>877.3040000000001</v>
      </c>
      <c r="EK72">
        <v>0.9583534814814814</v>
      </c>
      <c r="EL72">
        <v>859.0688518518518</v>
      </c>
      <c r="EM72">
        <v>20.78538888888889</v>
      </c>
      <c r="EN72">
        <v>1.976128518518519</v>
      </c>
      <c r="EO72">
        <v>1.889029259259259</v>
      </c>
      <c r="EP72">
        <v>17.25434444444445</v>
      </c>
      <c r="EQ72">
        <v>16.54364444444445</v>
      </c>
      <c r="ER72">
        <v>2000.01</v>
      </c>
      <c r="ES72">
        <v>0.9800060000000002</v>
      </c>
      <c r="ET72">
        <v>0.0199938</v>
      </c>
      <c r="EU72">
        <v>0</v>
      </c>
      <c r="EV72">
        <v>287.264037037037</v>
      </c>
      <c r="EW72">
        <v>5.00078</v>
      </c>
      <c r="EX72">
        <v>5746.134074074074</v>
      </c>
      <c r="EY72">
        <v>16379.75185185185</v>
      </c>
      <c r="EZ72">
        <v>39.85862962962962</v>
      </c>
      <c r="FA72">
        <v>40.66174074074074</v>
      </c>
      <c r="FB72">
        <v>39.98359259259259</v>
      </c>
      <c r="FC72">
        <v>40.42325925925925</v>
      </c>
      <c r="FD72">
        <v>40.94659259259259</v>
      </c>
      <c r="FE72">
        <v>1955.12</v>
      </c>
      <c r="FF72">
        <v>39.89000000000001</v>
      </c>
      <c r="FG72">
        <v>0</v>
      </c>
      <c r="FH72">
        <v>1759161721.4</v>
      </c>
      <c r="FI72">
        <v>0</v>
      </c>
      <c r="FJ72">
        <v>287.29376</v>
      </c>
      <c r="FK72">
        <v>0.6679999992489852</v>
      </c>
      <c r="FL72">
        <v>0.1046154241071262</v>
      </c>
      <c r="FM72">
        <v>5746.103200000001</v>
      </c>
      <c r="FN72">
        <v>15</v>
      </c>
      <c r="FO72">
        <v>0</v>
      </c>
      <c r="FP72" t="s">
        <v>439</v>
      </c>
      <c r="FQ72">
        <v>1746989605.5</v>
      </c>
      <c r="FR72">
        <v>1746989593.5</v>
      </c>
      <c r="FS72">
        <v>0</v>
      </c>
      <c r="FT72">
        <v>-0.274</v>
      </c>
      <c r="FU72">
        <v>-0.002</v>
      </c>
      <c r="FV72">
        <v>2.549</v>
      </c>
      <c r="FW72">
        <v>0.129</v>
      </c>
      <c r="FX72">
        <v>420</v>
      </c>
      <c r="FY72">
        <v>17</v>
      </c>
      <c r="FZ72">
        <v>0.02</v>
      </c>
      <c r="GA72">
        <v>0.04</v>
      </c>
      <c r="GB72">
        <v>-33.42823902439024</v>
      </c>
      <c r="GC72">
        <v>-0.604068292682966</v>
      </c>
      <c r="GD72">
        <v>0.06776210135124218</v>
      </c>
      <c r="GE72">
        <v>0</v>
      </c>
      <c r="GF72">
        <v>287.2619705882353</v>
      </c>
      <c r="GG72">
        <v>0.3387471302067013</v>
      </c>
      <c r="GH72">
        <v>0.2163185947371782</v>
      </c>
      <c r="GI72">
        <v>1</v>
      </c>
      <c r="GJ72">
        <v>0.9718173658536584</v>
      </c>
      <c r="GK72">
        <v>-0.2219043344947702</v>
      </c>
      <c r="GL72">
        <v>0.02208298363187508</v>
      </c>
      <c r="GM72">
        <v>0</v>
      </c>
      <c r="GN72">
        <v>1</v>
      </c>
      <c r="GO72">
        <v>3</v>
      </c>
      <c r="GP72" t="s">
        <v>459</v>
      </c>
      <c r="GQ72">
        <v>3.10207</v>
      </c>
      <c r="GR72">
        <v>2.72246</v>
      </c>
      <c r="GS72">
        <v>0.145104</v>
      </c>
      <c r="GT72">
        <v>0.148799</v>
      </c>
      <c r="GU72">
        <v>0.100744</v>
      </c>
      <c r="GV72">
        <v>0.09901169999999999</v>
      </c>
      <c r="GW72">
        <v>22325.2</v>
      </c>
      <c r="GX72">
        <v>20197.9</v>
      </c>
      <c r="GY72">
        <v>26680.4</v>
      </c>
      <c r="GZ72">
        <v>23953.1</v>
      </c>
      <c r="HA72">
        <v>38395.9</v>
      </c>
      <c r="HB72">
        <v>31910.3</v>
      </c>
      <c r="HC72">
        <v>46584.9</v>
      </c>
      <c r="HD72">
        <v>37895.7</v>
      </c>
      <c r="HE72">
        <v>1.85828</v>
      </c>
      <c r="HF72">
        <v>1.86103</v>
      </c>
      <c r="HG72">
        <v>0.126846</v>
      </c>
      <c r="HH72">
        <v>0</v>
      </c>
      <c r="HI72">
        <v>27.9287</v>
      </c>
      <c r="HJ72">
        <v>999.9</v>
      </c>
      <c r="HK72">
        <v>49.8</v>
      </c>
      <c r="HL72">
        <v>31.2</v>
      </c>
      <c r="HM72">
        <v>25.0028</v>
      </c>
      <c r="HN72">
        <v>61.3538</v>
      </c>
      <c r="HO72">
        <v>21.9311</v>
      </c>
      <c r="HP72">
        <v>1</v>
      </c>
      <c r="HQ72">
        <v>0.18503</v>
      </c>
      <c r="HR72">
        <v>0.224379</v>
      </c>
      <c r="HS72">
        <v>20.2797</v>
      </c>
      <c r="HT72">
        <v>5.21085</v>
      </c>
      <c r="HU72">
        <v>11.98</v>
      </c>
      <c r="HV72">
        <v>4.9636</v>
      </c>
      <c r="HW72">
        <v>3.27448</v>
      </c>
      <c r="HX72">
        <v>9999</v>
      </c>
      <c r="HY72">
        <v>9999</v>
      </c>
      <c r="HZ72">
        <v>9999</v>
      </c>
      <c r="IA72">
        <v>40.5</v>
      </c>
      <c r="IB72">
        <v>1.86401</v>
      </c>
      <c r="IC72">
        <v>1.86012</v>
      </c>
      <c r="ID72">
        <v>1.85843</v>
      </c>
      <c r="IE72">
        <v>1.85975</v>
      </c>
      <c r="IF72">
        <v>1.85989</v>
      </c>
      <c r="IG72">
        <v>1.85841</v>
      </c>
      <c r="IH72">
        <v>1.85745</v>
      </c>
      <c r="II72">
        <v>1.85242</v>
      </c>
      <c r="IJ72">
        <v>0</v>
      </c>
      <c r="IK72">
        <v>0</v>
      </c>
      <c r="IL72">
        <v>0</v>
      </c>
      <c r="IM72">
        <v>0</v>
      </c>
      <c r="IN72" t="s">
        <v>441</v>
      </c>
      <c r="IO72" t="s">
        <v>442</v>
      </c>
      <c r="IP72" t="s">
        <v>443</v>
      </c>
      <c r="IQ72" t="s">
        <v>443</v>
      </c>
      <c r="IR72" t="s">
        <v>443</v>
      </c>
      <c r="IS72" t="s">
        <v>443</v>
      </c>
      <c r="IT72">
        <v>0</v>
      </c>
      <c r="IU72">
        <v>100</v>
      </c>
      <c r="IV72">
        <v>100</v>
      </c>
      <c r="IW72">
        <v>-0.845</v>
      </c>
      <c r="IX72">
        <v>0.2794</v>
      </c>
      <c r="IY72">
        <v>-0.9039269621244732</v>
      </c>
      <c r="IZ72">
        <v>-0.001239420960351069</v>
      </c>
      <c r="JA72">
        <v>2.054680153414315E-06</v>
      </c>
      <c r="JB72">
        <v>-6.090169633737798E-10</v>
      </c>
      <c r="JC72">
        <v>0.01286883109493677</v>
      </c>
      <c r="JD72">
        <v>0.003674261220633967</v>
      </c>
      <c r="JE72">
        <v>0.0003746991724086452</v>
      </c>
      <c r="JF72">
        <v>1.563836292469968E-06</v>
      </c>
      <c r="JG72">
        <v>1</v>
      </c>
      <c r="JH72">
        <v>2003</v>
      </c>
      <c r="JI72">
        <v>1</v>
      </c>
      <c r="JJ72">
        <v>24</v>
      </c>
      <c r="JK72">
        <v>202868.7</v>
      </c>
      <c r="JL72">
        <v>202868.9</v>
      </c>
      <c r="JM72">
        <v>2.09473</v>
      </c>
      <c r="JN72">
        <v>2.61719</v>
      </c>
      <c r="JO72">
        <v>1.49658</v>
      </c>
      <c r="JP72">
        <v>2.34375</v>
      </c>
      <c r="JQ72">
        <v>1.54907</v>
      </c>
      <c r="JR72">
        <v>2.37183</v>
      </c>
      <c r="JS72">
        <v>36.3635</v>
      </c>
      <c r="JT72">
        <v>24.1751</v>
      </c>
      <c r="JU72">
        <v>18</v>
      </c>
      <c r="JV72">
        <v>481.761</v>
      </c>
      <c r="JW72">
        <v>498.302</v>
      </c>
      <c r="JX72">
        <v>27.3968</v>
      </c>
      <c r="JY72">
        <v>29.6336</v>
      </c>
      <c r="JZ72">
        <v>30.0001</v>
      </c>
      <c r="KA72">
        <v>29.8906</v>
      </c>
      <c r="KB72">
        <v>29.8936</v>
      </c>
      <c r="KC72">
        <v>42.1718</v>
      </c>
      <c r="KD72">
        <v>19.9474</v>
      </c>
      <c r="KE72">
        <v>99.2581</v>
      </c>
      <c r="KF72">
        <v>27.3925</v>
      </c>
      <c r="KG72">
        <v>908.325</v>
      </c>
      <c r="KH72">
        <v>20.7572</v>
      </c>
      <c r="KI72">
        <v>101.858</v>
      </c>
      <c r="KJ72">
        <v>91.3909</v>
      </c>
    </row>
    <row r="73" spans="1:296">
      <c r="A73">
        <v>55</v>
      </c>
      <c r="B73">
        <v>1759161734.6</v>
      </c>
      <c r="C73">
        <v>361.5</v>
      </c>
      <c r="D73" t="s">
        <v>553</v>
      </c>
      <c r="E73" t="s">
        <v>554</v>
      </c>
      <c r="F73">
        <v>5</v>
      </c>
      <c r="G73" t="s">
        <v>436</v>
      </c>
      <c r="H73">
        <v>1759161726.814285</v>
      </c>
      <c r="I73">
        <f>(J73)/1000</f>
        <v>0</v>
      </c>
      <c r="J73">
        <f>IF(DO73, AM73, AG73)</f>
        <v>0</v>
      </c>
      <c r="K73">
        <f>IF(DO73, AH73, AF73)</f>
        <v>0</v>
      </c>
      <c r="L73">
        <f>DQ73 - IF(AT73&gt;1, K73*DK73*100.0/(AV73), 0)</f>
        <v>0</v>
      </c>
      <c r="M73">
        <f>((S73-I73/2)*L73-K73)/(S73+I73/2)</f>
        <v>0</v>
      </c>
      <c r="N73">
        <f>M73*(DX73+DY73)/1000.0</f>
        <v>0</v>
      </c>
      <c r="O73">
        <f>(DQ73 - IF(AT73&gt;1, K73*DK73*100.0/(AV73), 0))*(DX73+DY73)/1000.0</f>
        <v>0</v>
      </c>
      <c r="P73">
        <f>2.0/((1/R73-1/Q73)+SIGN(R73)*SQRT((1/R73-1/Q73)*(1/R73-1/Q73) + 4*DL73/((DL73+1)*(DL73+1))*(2*1/R73*1/Q73-1/Q73*1/Q73)))</f>
        <v>0</v>
      </c>
      <c r="Q73">
        <f>IF(LEFT(DM73,1)&lt;&gt;"0",IF(LEFT(DM73,1)="1",3.0,DN73),$D$5+$E$5*(EE73*DX73/($K$5*1000))+$F$5*(EE73*DX73/($K$5*1000))*MAX(MIN(DK73,$J$5),$I$5)*MAX(MIN(DK73,$J$5),$I$5)+$G$5*MAX(MIN(DK73,$J$5),$I$5)*(EE73*DX73/($K$5*1000))+$H$5*(EE73*DX73/($K$5*1000))*(EE73*DX73/($K$5*1000)))</f>
        <v>0</v>
      </c>
      <c r="R73">
        <f>I73*(1000-(1000*0.61365*exp(17.502*V73/(240.97+V73))/(DX73+DY73)+DS73)/2)/(1000*0.61365*exp(17.502*V73/(240.97+V73))/(DX73+DY73)-DS73)</f>
        <v>0</v>
      </c>
      <c r="S73">
        <f>1/((DL73+1)/(P73/1.6)+1/(Q73/1.37)) + DL73/((DL73+1)/(P73/1.6) + DL73/(Q73/1.37))</f>
        <v>0</v>
      </c>
      <c r="T73">
        <f>(DG73*DJ73)</f>
        <v>0</v>
      </c>
      <c r="U73">
        <f>(DZ73+(T73+2*0.95*5.67E-8*(((DZ73+$B$9)+273)^4-(DZ73+273)^4)-44100*I73)/(1.84*29.3*Q73+8*0.95*5.67E-8*(DZ73+273)^3))</f>
        <v>0</v>
      </c>
      <c r="V73">
        <f>($C$9*EA73+$D$9*EB73+$E$9*U73)</f>
        <v>0</v>
      </c>
      <c r="W73">
        <f>0.61365*exp(17.502*V73/(240.97+V73))</f>
        <v>0</v>
      </c>
      <c r="X73">
        <f>(Y73/Z73*100)</f>
        <v>0</v>
      </c>
      <c r="Y73">
        <f>DS73*(DX73+DY73)/1000</f>
        <v>0</v>
      </c>
      <c r="Z73">
        <f>0.61365*exp(17.502*DZ73/(240.97+DZ73))</f>
        <v>0</v>
      </c>
      <c r="AA73">
        <f>(W73-DS73*(DX73+DY73)/1000)</f>
        <v>0</v>
      </c>
      <c r="AB73">
        <f>(-I73*44100)</f>
        <v>0</v>
      </c>
      <c r="AC73">
        <f>2*29.3*Q73*0.92*(DZ73-V73)</f>
        <v>0</v>
      </c>
      <c r="AD73">
        <f>2*0.95*5.67E-8*(((DZ73+$B$9)+273)^4-(V73+273)^4)</f>
        <v>0</v>
      </c>
      <c r="AE73">
        <f>T73+AD73+AB73+AC73</f>
        <v>0</v>
      </c>
      <c r="AF73">
        <f>DW73*AT73*(DR73-DQ73*(1000-AT73*DT73)/(1000-AT73*DS73))/(100*DK73)</f>
        <v>0</v>
      </c>
      <c r="AG73">
        <f>1000*DW73*AT73*(DS73-DT73)/(100*DK73*(1000-AT73*DS73))</f>
        <v>0</v>
      </c>
      <c r="AH73">
        <f>(AI73 - AJ73 - DX73*1E3/(8.314*(DZ73+273.15)) * AL73/DW73 * AK73) * DW73/(100*DK73) * (1000 - DT73)/1000</f>
        <v>0</v>
      </c>
      <c r="AI73">
        <v>909.5252015450609</v>
      </c>
      <c r="AJ73">
        <v>885.0556242424242</v>
      </c>
      <c r="AK73">
        <v>3.424847067606406</v>
      </c>
      <c r="AL73">
        <v>65.02790065039247</v>
      </c>
      <c r="AM73">
        <f>(AO73 - AN73 + DX73*1E3/(8.314*(DZ73+273.15)) * AQ73/DW73 * AP73) * DW73/(100*DK73) * 1000/(1000 - AO73)</f>
        <v>0</v>
      </c>
      <c r="AN73">
        <v>20.78921321142868</v>
      </c>
      <c r="AO73">
        <v>21.71627515151515</v>
      </c>
      <c r="AP73">
        <v>-0.0002023916644154738</v>
      </c>
      <c r="AQ73">
        <v>105.0017702959576</v>
      </c>
      <c r="AR73">
        <v>0</v>
      </c>
      <c r="AS73">
        <v>0</v>
      </c>
      <c r="AT73">
        <f>IF(AR73*$H$15&gt;=AV73,1.0,(AV73/(AV73-AR73*$H$15)))</f>
        <v>0</v>
      </c>
      <c r="AU73">
        <f>(AT73-1)*100</f>
        <v>0</v>
      </c>
      <c r="AV73">
        <f>MAX(0,($B$15+$C$15*EE73)/(1+$D$15*EE73)*DX73/(DZ73+273)*$E$15)</f>
        <v>0</v>
      </c>
      <c r="AW73" t="s">
        <v>437</v>
      </c>
      <c r="AX73" t="s">
        <v>437</v>
      </c>
      <c r="AY73">
        <v>0</v>
      </c>
      <c r="AZ73">
        <v>0</v>
      </c>
      <c r="BA73">
        <f>1-AY73/AZ73</f>
        <v>0</v>
      </c>
      <c r="BB73">
        <v>0</v>
      </c>
      <c r="BC73" t="s">
        <v>437</v>
      </c>
      <c r="BD73" t="s">
        <v>437</v>
      </c>
      <c r="BE73">
        <v>0</v>
      </c>
      <c r="BF73">
        <v>0</v>
      </c>
      <c r="BG73">
        <f>1-BE73/BF73</f>
        <v>0</v>
      </c>
      <c r="BH73">
        <v>0.5</v>
      </c>
      <c r="BI73">
        <f>DH73</f>
        <v>0</v>
      </c>
      <c r="BJ73">
        <f>K73</f>
        <v>0</v>
      </c>
      <c r="BK73">
        <f>BG73*BH73*BI73</f>
        <v>0</v>
      </c>
      <c r="BL73">
        <f>(BJ73-BB73)/BI73</f>
        <v>0</v>
      </c>
      <c r="BM73">
        <f>(AZ73-BF73)/BF73</f>
        <v>0</v>
      </c>
      <c r="BN73">
        <f>AY73/(BA73+AY73/BF73)</f>
        <v>0</v>
      </c>
      <c r="BO73" t="s">
        <v>437</v>
      </c>
      <c r="BP73">
        <v>0</v>
      </c>
      <c r="BQ73">
        <f>IF(BP73&lt;&gt;0, BP73, BN73)</f>
        <v>0</v>
      </c>
      <c r="BR73">
        <f>1-BQ73/BF73</f>
        <v>0</v>
      </c>
      <c r="BS73">
        <f>(BF73-BE73)/(BF73-BQ73)</f>
        <v>0</v>
      </c>
      <c r="BT73">
        <f>(AZ73-BF73)/(AZ73-BQ73)</f>
        <v>0</v>
      </c>
      <c r="BU73">
        <f>(BF73-BE73)/(BF73-AY73)</f>
        <v>0</v>
      </c>
      <c r="BV73">
        <f>(AZ73-BF73)/(AZ73-AY73)</f>
        <v>0</v>
      </c>
      <c r="BW73">
        <f>(BS73*BQ73/BE73)</f>
        <v>0</v>
      </c>
      <c r="BX73">
        <f>(1-BW73)</f>
        <v>0</v>
      </c>
      <c r="DG73">
        <f>$B$13*EF73+$C$13*EG73+$F$13*ER73*(1-EU73)</f>
        <v>0</v>
      </c>
      <c r="DH73">
        <f>DG73*DI73</f>
        <v>0</v>
      </c>
      <c r="DI73">
        <f>($B$13*$D$11+$C$13*$D$11+$F$13*((FE73+EW73)/MAX(FE73+EW73+FF73, 0.1)*$I$11+FF73/MAX(FE73+EW73+FF73, 0.1)*$J$11))/($B$13+$C$13+$F$13)</f>
        <v>0</v>
      </c>
      <c r="DJ73">
        <f>($B$13*$K$11+$C$13*$K$11+$F$13*((FE73+EW73)/MAX(FE73+EW73+FF73, 0.1)*$P$11+FF73/MAX(FE73+EW73+FF73, 0.1)*$Q$11))/($B$13+$C$13+$F$13)</f>
        <v>0</v>
      </c>
      <c r="DK73">
        <v>2.44</v>
      </c>
      <c r="DL73">
        <v>0.5</v>
      </c>
      <c r="DM73" t="s">
        <v>438</v>
      </c>
      <c r="DN73">
        <v>2</v>
      </c>
      <c r="DO73" t="b">
        <v>1</v>
      </c>
      <c r="DP73">
        <v>1759161726.814285</v>
      </c>
      <c r="DQ73">
        <v>841.4054642857144</v>
      </c>
      <c r="DR73">
        <v>874.8790357142856</v>
      </c>
      <c r="DS73">
        <v>21.73187142857143</v>
      </c>
      <c r="DT73">
        <v>20.78662857142857</v>
      </c>
      <c r="DU73">
        <v>842.2595000000001</v>
      </c>
      <c r="DV73">
        <v>21.45231071428572</v>
      </c>
      <c r="DW73">
        <v>500.0437499999999</v>
      </c>
      <c r="DX73">
        <v>90.88244999999998</v>
      </c>
      <c r="DY73">
        <v>0.06426128928571427</v>
      </c>
      <c r="DZ73">
        <v>28.71764285714286</v>
      </c>
      <c r="EA73">
        <v>29.99948571428571</v>
      </c>
      <c r="EB73">
        <v>999.9000000000002</v>
      </c>
      <c r="EC73">
        <v>0</v>
      </c>
      <c r="ED73">
        <v>0</v>
      </c>
      <c r="EE73">
        <v>10011.95892857143</v>
      </c>
      <c r="EF73">
        <v>0</v>
      </c>
      <c r="EG73">
        <v>8.378539999999997</v>
      </c>
      <c r="EH73">
        <v>-33.47350714285714</v>
      </c>
      <c r="EI73">
        <v>860.0969285714285</v>
      </c>
      <c r="EJ73">
        <v>893.4509285714284</v>
      </c>
      <c r="EK73">
        <v>0.9452429642857145</v>
      </c>
      <c r="EL73">
        <v>874.8790357142856</v>
      </c>
      <c r="EM73">
        <v>20.78662857142857</v>
      </c>
      <c r="EN73">
        <v>1.975046071428572</v>
      </c>
      <c r="EO73">
        <v>1.889139285714286</v>
      </c>
      <c r="EP73">
        <v>17.24567857142857</v>
      </c>
      <c r="EQ73">
        <v>16.54455</v>
      </c>
      <c r="ER73">
        <v>2000.029285714285</v>
      </c>
      <c r="ES73">
        <v>0.980006142857143</v>
      </c>
      <c r="ET73">
        <v>0.01999365714285714</v>
      </c>
      <c r="EU73">
        <v>0</v>
      </c>
      <c r="EV73">
        <v>287.3247857142857</v>
      </c>
      <c r="EW73">
        <v>5.00078</v>
      </c>
      <c r="EX73">
        <v>5746.115357142857</v>
      </c>
      <c r="EY73">
        <v>16379.90714285714</v>
      </c>
      <c r="EZ73">
        <v>39.85028571428571</v>
      </c>
      <c r="FA73">
        <v>40.66939285714285</v>
      </c>
      <c r="FB73">
        <v>39.9752857142857</v>
      </c>
      <c r="FC73">
        <v>40.42828571428571</v>
      </c>
      <c r="FD73">
        <v>40.94842857142856</v>
      </c>
      <c r="FE73">
        <v>1955.139285714286</v>
      </c>
      <c r="FF73">
        <v>39.89000000000001</v>
      </c>
      <c r="FG73">
        <v>0</v>
      </c>
      <c r="FH73">
        <v>1759161726.8</v>
      </c>
      <c r="FI73">
        <v>0</v>
      </c>
      <c r="FJ73">
        <v>287.3353076923077</v>
      </c>
      <c r="FK73">
        <v>-0.08991452722577735</v>
      </c>
      <c r="FL73">
        <v>-0.7712820494774354</v>
      </c>
      <c r="FM73">
        <v>5746.045384615385</v>
      </c>
      <c r="FN73">
        <v>15</v>
      </c>
      <c r="FO73">
        <v>0</v>
      </c>
      <c r="FP73" t="s">
        <v>439</v>
      </c>
      <c r="FQ73">
        <v>1746989605.5</v>
      </c>
      <c r="FR73">
        <v>1746989593.5</v>
      </c>
      <c r="FS73">
        <v>0</v>
      </c>
      <c r="FT73">
        <v>-0.274</v>
      </c>
      <c r="FU73">
        <v>-0.002</v>
      </c>
      <c r="FV73">
        <v>2.549</v>
      </c>
      <c r="FW73">
        <v>0.129</v>
      </c>
      <c r="FX73">
        <v>420</v>
      </c>
      <c r="FY73">
        <v>17</v>
      </c>
      <c r="FZ73">
        <v>0.02</v>
      </c>
      <c r="GA73">
        <v>0.04</v>
      </c>
      <c r="GB73">
        <v>-33.45867</v>
      </c>
      <c r="GC73">
        <v>-0.3445193245778437</v>
      </c>
      <c r="GD73">
        <v>0.06954501132360295</v>
      </c>
      <c r="GE73">
        <v>1</v>
      </c>
      <c r="GF73">
        <v>287.2992058823529</v>
      </c>
      <c r="GG73">
        <v>0.7701909827603108</v>
      </c>
      <c r="GH73">
        <v>0.2171097282091401</v>
      </c>
      <c r="GI73">
        <v>1</v>
      </c>
      <c r="GJ73">
        <v>0.952446525</v>
      </c>
      <c r="GK73">
        <v>-0.1704480787992487</v>
      </c>
      <c r="GL73">
        <v>0.01645861887885417</v>
      </c>
      <c r="GM73">
        <v>0</v>
      </c>
      <c r="GN73">
        <v>2</v>
      </c>
      <c r="GO73">
        <v>3</v>
      </c>
      <c r="GP73" t="s">
        <v>446</v>
      </c>
      <c r="GQ73">
        <v>3.10266</v>
      </c>
      <c r="GR73">
        <v>2.72183</v>
      </c>
      <c r="GS73">
        <v>0.146971</v>
      </c>
      <c r="GT73">
        <v>0.150625</v>
      </c>
      <c r="GU73">
        <v>0.10071</v>
      </c>
      <c r="GV73">
        <v>0.09901790000000001</v>
      </c>
      <c r="GW73">
        <v>22276.3</v>
      </c>
      <c r="GX73">
        <v>20154.3</v>
      </c>
      <c r="GY73">
        <v>26680.3</v>
      </c>
      <c r="GZ73">
        <v>23952.8</v>
      </c>
      <c r="HA73">
        <v>38397.5</v>
      </c>
      <c r="HB73">
        <v>31910.1</v>
      </c>
      <c r="HC73">
        <v>46584.9</v>
      </c>
      <c r="HD73">
        <v>37895.5</v>
      </c>
      <c r="HE73">
        <v>1.85917</v>
      </c>
      <c r="HF73">
        <v>1.86</v>
      </c>
      <c r="HG73">
        <v>0.128448</v>
      </c>
      <c r="HH73">
        <v>0</v>
      </c>
      <c r="HI73">
        <v>27.9251</v>
      </c>
      <c r="HJ73">
        <v>999.9</v>
      </c>
      <c r="HK73">
        <v>49.8</v>
      </c>
      <c r="HL73">
        <v>31.2</v>
      </c>
      <c r="HM73">
        <v>25.0038</v>
      </c>
      <c r="HN73">
        <v>61.4238</v>
      </c>
      <c r="HO73">
        <v>21.8309</v>
      </c>
      <c r="HP73">
        <v>1</v>
      </c>
      <c r="HQ73">
        <v>0.185061</v>
      </c>
      <c r="HR73">
        <v>0.289668</v>
      </c>
      <c r="HS73">
        <v>20.2795</v>
      </c>
      <c r="HT73">
        <v>5.21115</v>
      </c>
      <c r="HU73">
        <v>11.98</v>
      </c>
      <c r="HV73">
        <v>4.96335</v>
      </c>
      <c r="HW73">
        <v>3.27448</v>
      </c>
      <c r="HX73">
        <v>9999</v>
      </c>
      <c r="HY73">
        <v>9999</v>
      </c>
      <c r="HZ73">
        <v>9999</v>
      </c>
      <c r="IA73">
        <v>40.5</v>
      </c>
      <c r="IB73">
        <v>1.86399</v>
      </c>
      <c r="IC73">
        <v>1.86013</v>
      </c>
      <c r="ID73">
        <v>1.85842</v>
      </c>
      <c r="IE73">
        <v>1.85977</v>
      </c>
      <c r="IF73">
        <v>1.85989</v>
      </c>
      <c r="IG73">
        <v>1.8584</v>
      </c>
      <c r="IH73">
        <v>1.85745</v>
      </c>
      <c r="II73">
        <v>1.85242</v>
      </c>
      <c r="IJ73">
        <v>0</v>
      </c>
      <c r="IK73">
        <v>0</v>
      </c>
      <c r="IL73">
        <v>0</v>
      </c>
      <c r="IM73">
        <v>0</v>
      </c>
      <c r="IN73" t="s">
        <v>441</v>
      </c>
      <c r="IO73" t="s">
        <v>442</v>
      </c>
      <c r="IP73" t="s">
        <v>443</v>
      </c>
      <c r="IQ73" t="s">
        <v>443</v>
      </c>
      <c r="IR73" t="s">
        <v>443</v>
      </c>
      <c r="IS73" t="s">
        <v>443</v>
      </c>
      <c r="IT73">
        <v>0</v>
      </c>
      <c r="IU73">
        <v>100</v>
      </c>
      <c r="IV73">
        <v>100</v>
      </c>
      <c r="IW73">
        <v>-0.83</v>
      </c>
      <c r="IX73">
        <v>0.2792</v>
      </c>
      <c r="IY73">
        <v>-0.9039269621244732</v>
      </c>
      <c r="IZ73">
        <v>-0.001239420960351069</v>
      </c>
      <c r="JA73">
        <v>2.054680153414315E-06</v>
      </c>
      <c r="JB73">
        <v>-6.090169633737798E-10</v>
      </c>
      <c r="JC73">
        <v>0.01286883109493677</v>
      </c>
      <c r="JD73">
        <v>0.003674261220633967</v>
      </c>
      <c r="JE73">
        <v>0.0003746991724086452</v>
      </c>
      <c r="JF73">
        <v>1.563836292469968E-06</v>
      </c>
      <c r="JG73">
        <v>1</v>
      </c>
      <c r="JH73">
        <v>2003</v>
      </c>
      <c r="JI73">
        <v>1</v>
      </c>
      <c r="JJ73">
        <v>24</v>
      </c>
      <c r="JK73">
        <v>202868.8</v>
      </c>
      <c r="JL73">
        <v>202869</v>
      </c>
      <c r="JM73">
        <v>2.13013</v>
      </c>
      <c r="JN73">
        <v>2.62085</v>
      </c>
      <c r="JO73">
        <v>1.49658</v>
      </c>
      <c r="JP73">
        <v>2.34375</v>
      </c>
      <c r="JQ73">
        <v>1.54907</v>
      </c>
      <c r="JR73">
        <v>2.42676</v>
      </c>
      <c r="JS73">
        <v>36.3635</v>
      </c>
      <c r="JT73">
        <v>24.1751</v>
      </c>
      <c r="JU73">
        <v>18</v>
      </c>
      <c r="JV73">
        <v>482.273</v>
      </c>
      <c r="JW73">
        <v>497.599</v>
      </c>
      <c r="JX73">
        <v>27.3959</v>
      </c>
      <c r="JY73">
        <v>29.6311</v>
      </c>
      <c r="JZ73">
        <v>30.0001</v>
      </c>
      <c r="KA73">
        <v>29.8886</v>
      </c>
      <c r="KB73">
        <v>29.8916</v>
      </c>
      <c r="KC73">
        <v>42.7919</v>
      </c>
      <c r="KD73">
        <v>19.9474</v>
      </c>
      <c r="KE73">
        <v>99.2581</v>
      </c>
      <c r="KF73">
        <v>27.3065</v>
      </c>
      <c r="KG73">
        <v>921.9450000000001</v>
      </c>
      <c r="KH73">
        <v>20.7572</v>
      </c>
      <c r="KI73">
        <v>101.858</v>
      </c>
      <c r="KJ73">
        <v>91.39019999999999</v>
      </c>
    </row>
    <row r="74" spans="1:296">
      <c r="A74">
        <v>56</v>
      </c>
      <c r="B74">
        <v>1759161739.6</v>
      </c>
      <c r="C74">
        <v>366.5</v>
      </c>
      <c r="D74" t="s">
        <v>555</v>
      </c>
      <c r="E74" t="s">
        <v>556</v>
      </c>
      <c r="F74">
        <v>5</v>
      </c>
      <c r="G74" t="s">
        <v>436</v>
      </c>
      <c r="H74">
        <v>1759161732.1</v>
      </c>
      <c r="I74">
        <f>(J74)/1000</f>
        <v>0</v>
      </c>
      <c r="J74">
        <f>IF(DO74, AM74, AG74)</f>
        <v>0</v>
      </c>
      <c r="K74">
        <f>IF(DO74, AH74, AF74)</f>
        <v>0</v>
      </c>
      <c r="L74">
        <f>DQ74 - IF(AT74&gt;1, K74*DK74*100.0/(AV74), 0)</f>
        <v>0</v>
      </c>
      <c r="M74">
        <f>((S74-I74/2)*L74-K74)/(S74+I74/2)</f>
        <v>0</v>
      </c>
      <c r="N74">
        <f>M74*(DX74+DY74)/1000.0</f>
        <v>0</v>
      </c>
      <c r="O74">
        <f>(DQ74 - IF(AT74&gt;1, K74*DK74*100.0/(AV74), 0))*(DX74+DY74)/1000.0</f>
        <v>0</v>
      </c>
      <c r="P74">
        <f>2.0/((1/R74-1/Q74)+SIGN(R74)*SQRT((1/R74-1/Q74)*(1/R74-1/Q74) + 4*DL74/((DL74+1)*(DL74+1))*(2*1/R74*1/Q74-1/Q74*1/Q74)))</f>
        <v>0</v>
      </c>
      <c r="Q74">
        <f>IF(LEFT(DM74,1)&lt;&gt;"0",IF(LEFT(DM74,1)="1",3.0,DN74),$D$5+$E$5*(EE74*DX74/($K$5*1000))+$F$5*(EE74*DX74/($K$5*1000))*MAX(MIN(DK74,$J$5),$I$5)*MAX(MIN(DK74,$J$5),$I$5)+$G$5*MAX(MIN(DK74,$J$5),$I$5)*(EE74*DX74/($K$5*1000))+$H$5*(EE74*DX74/($K$5*1000))*(EE74*DX74/($K$5*1000)))</f>
        <v>0</v>
      </c>
      <c r="R74">
        <f>I74*(1000-(1000*0.61365*exp(17.502*V74/(240.97+V74))/(DX74+DY74)+DS74)/2)/(1000*0.61365*exp(17.502*V74/(240.97+V74))/(DX74+DY74)-DS74)</f>
        <v>0</v>
      </c>
      <c r="S74">
        <f>1/((DL74+1)/(P74/1.6)+1/(Q74/1.37)) + DL74/((DL74+1)/(P74/1.6) + DL74/(Q74/1.37))</f>
        <v>0</v>
      </c>
      <c r="T74">
        <f>(DG74*DJ74)</f>
        <v>0</v>
      </c>
      <c r="U74">
        <f>(DZ74+(T74+2*0.95*5.67E-8*(((DZ74+$B$9)+273)^4-(DZ74+273)^4)-44100*I74)/(1.84*29.3*Q74+8*0.95*5.67E-8*(DZ74+273)^3))</f>
        <v>0</v>
      </c>
      <c r="V74">
        <f>($C$9*EA74+$D$9*EB74+$E$9*U74)</f>
        <v>0</v>
      </c>
      <c r="W74">
        <f>0.61365*exp(17.502*V74/(240.97+V74))</f>
        <v>0</v>
      </c>
      <c r="X74">
        <f>(Y74/Z74*100)</f>
        <v>0</v>
      </c>
      <c r="Y74">
        <f>DS74*(DX74+DY74)/1000</f>
        <v>0</v>
      </c>
      <c r="Z74">
        <f>0.61365*exp(17.502*DZ74/(240.97+DZ74))</f>
        <v>0</v>
      </c>
      <c r="AA74">
        <f>(W74-DS74*(DX74+DY74)/1000)</f>
        <v>0</v>
      </c>
      <c r="AB74">
        <f>(-I74*44100)</f>
        <v>0</v>
      </c>
      <c r="AC74">
        <f>2*29.3*Q74*0.92*(DZ74-V74)</f>
        <v>0</v>
      </c>
      <c r="AD74">
        <f>2*0.95*5.67E-8*(((DZ74+$B$9)+273)^4-(V74+273)^4)</f>
        <v>0</v>
      </c>
      <c r="AE74">
        <f>T74+AD74+AB74+AC74</f>
        <v>0</v>
      </c>
      <c r="AF74">
        <f>DW74*AT74*(DR74-DQ74*(1000-AT74*DT74)/(1000-AT74*DS74))/(100*DK74)</f>
        <v>0</v>
      </c>
      <c r="AG74">
        <f>1000*DW74*AT74*(DS74-DT74)/(100*DK74*(1000-AT74*DS74))</f>
        <v>0</v>
      </c>
      <c r="AH74">
        <f>(AI74 - AJ74 - DX74*1E3/(8.314*(DZ74+273.15)) * AL74/DW74 * AK74) * DW74/(100*DK74) * (1000 - DT74)/1000</f>
        <v>0</v>
      </c>
      <c r="AI74">
        <v>926.8062164671703</v>
      </c>
      <c r="AJ74">
        <v>902.2209636363638</v>
      </c>
      <c r="AK74">
        <v>3.443132538230773</v>
      </c>
      <c r="AL74">
        <v>65.02790065039247</v>
      </c>
      <c r="AM74">
        <f>(AO74 - AN74 + DX74*1E3/(8.314*(DZ74+273.15)) * AQ74/DW74 * AP74) * DW74/(100*DK74) * 1000/(1000 - AO74)</f>
        <v>0</v>
      </c>
      <c r="AN74">
        <v>20.78792464029433</v>
      </c>
      <c r="AO74">
        <v>21.70644787878787</v>
      </c>
      <c r="AP74">
        <v>-0.0001279035257432163</v>
      </c>
      <c r="AQ74">
        <v>105.0017702959576</v>
      </c>
      <c r="AR74">
        <v>0</v>
      </c>
      <c r="AS74">
        <v>0</v>
      </c>
      <c r="AT74">
        <f>IF(AR74*$H$15&gt;=AV74,1.0,(AV74/(AV74-AR74*$H$15)))</f>
        <v>0</v>
      </c>
      <c r="AU74">
        <f>(AT74-1)*100</f>
        <v>0</v>
      </c>
      <c r="AV74">
        <f>MAX(0,($B$15+$C$15*EE74)/(1+$D$15*EE74)*DX74/(DZ74+273)*$E$15)</f>
        <v>0</v>
      </c>
      <c r="AW74" t="s">
        <v>437</v>
      </c>
      <c r="AX74" t="s">
        <v>437</v>
      </c>
      <c r="AY74">
        <v>0</v>
      </c>
      <c r="AZ74">
        <v>0</v>
      </c>
      <c r="BA74">
        <f>1-AY74/AZ74</f>
        <v>0</v>
      </c>
      <c r="BB74">
        <v>0</v>
      </c>
      <c r="BC74" t="s">
        <v>437</v>
      </c>
      <c r="BD74" t="s">
        <v>437</v>
      </c>
      <c r="BE74">
        <v>0</v>
      </c>
      <c r="BF74">
        <v>0</v>
      </c>
      <c r="BG74">
        <f>1-BE74/BF74</f>
        <v>0</v>
      </c>
      <c r="BH74">
        <v>0.5</v>
      </c>
      <c r="BI74">
        <f>DH74</f>
        <v>0</v>
      </c>
      <c r="BJ74">
        <f>K74</f>
        <v>0</v>
      </c>
      <c r="BK74">
        <f>BG74*BH74*BI74</f>
        <v>0</v>
      </c>
      <c r="BL74">
        <f>(BJ74-BB74)/BI74</f>
        <v>0</v>
      </c>
      <c r="BM74">
        <f>(AZ74-BF74)/BF74</f>
        <v>0</v>
      </c>
      <c r="BN74">
        <f>AY74/(BA74+AY74/BF74)</f>
        <v>0</v>
      </c>
      <c r="BO74" t="s">
        <v>437</v>
      </c>
      <c r="BP74">
        <v>0</v>
      </c>
      <c r="BQ74">
        <f>IF(BP74&lt;&gt;0, BP74, BN74)</f>
        <v>0</v>
      </c>
      <c r="BR74">
        <f>1-BQ74/BF74</f>
        <v>0</v>
      </c>
      <c r="BS74">
        <f>(BF74-BE74)/(BF74-BQ74)</f>
        <v>0</v>
      </c>
      <c r="BT74">
        <f>(AZ74-BF74)/(AZ74-BQ74)</f>
        <v>0</v>
      </c>
      <c r="BU74">
        <f>(BF74-BE74)/(BF74-AY74)</f>
        <v>0</v>
      </c>
      <c r="BV74">
        <f>(AZ74-BF74)/(AZ74-AY74)</f>
        <v>0</v>
      </c>
      <c r="BW74">
        <f>(BS74*BQ74/BE74)</f>
        <v>0</v>
      </c>
      <c r="BX74">
        <f>(1-BW74)</f>
        <v>0</v>
      </c>
      <c r="DG74">
        <f>$B$13*EF74+$C$13*EG74+$F$13*ER74*(1-EU74)</f>
        <v>0</v>
      </c>
      <c r="DH74">
        <f>DG74*DI74</f>
        <v>0</v>
      </c>
      <c r="DI74">
        <f>($B$13*$D$11+$C$13*$D$11+$F$13*((FE74+EW74)/MAX(FE74+EW74+FF74, 0.1)*$I$11+FF74/MAX(FE74+EW74+FF74, 0.1)*$J$11))/($B$13+$C$13+$F$13)</f>
        <v>0</v>
      </c>
      <c r="DJ74">
        <f>($B$13*$K$11+$C$13*$K$11+$F$13*((FE74+EW74)/MAX(FE74+EW74+FF74, 0.1)*$P$11+FF74/MAX(FE74+EW74+FF74, 0.1)*$Q$11))/($B$13+$C$13+$F$13)</f>
        <v>0</v>
      </c>
      <c r="DK74">
        <v>2.44</v>
      </c>
      <c r="DL74">
        <v>0.5</v>
      </c>
      <c r="DM74" t="s">
        <v>438</v>
      </c>
      <c r="DN74">
        <v>2</v>
      </c>
      <c r="DO74" t="b">
        <v>1</v>
      </c>
      <c r="DP74">
        <v>1759161732.1</v>
      </c>
      <c r="DQ74">
        <v>859.1226296296297</v>
      </c>
      <c r="DR74">
        <v>892.6676666666666</v>
      </c>
      <c r="DS74">
        <v>21.72003333333334</v>
      </c>
      <c r="DT74">
        <v>20.7878</v>
      </c>
      <c r="DU74">
        <v>859.9602592592594</v>
      </c>
      <c r="DV74">
        <v>21.44072962962963</v>
      </c>
      <c r="DW74">
        <v>500.0314444444444</v>
      </c>
      <c r="DX74">
        <v>90.88358518518518</v>
      </c>
      <c r="DY74">
        <v>0.06408695925925925</v>
      </c>
      <c r="DZ74">
        <v>28.71903333333333</v>
      </c>
      <c r="EA74">
        <v>30.00845555555556</v>
      </c>
      <c r="EB74">
        <v>999.9000000000001</v>
      </c>
      <c r="EC74">
        <v>0</v>
      </c>
      <c r="ED74">
        <v>0</v>
      </c>
      <c r="EE74">
        <v>10003.88518518519</v>
      </c>
      <c r="EF74">
        <v>0</v>
      </c>
      <c r="EG74">
        <v>8.378539999999997</v>
      </c>
      <c r="EH74">
        <v>-33.54489629629629</v>
      </c>
      <c r="EI74">
        <v>878.1970740740741</v>
      </c>
      <c r="EJ74">
        <v>911.6181851851851</v>
      </c>
      <c r="EK74">
        <v>0.9322392592592592</v>
      </c>
      <c r="EL74">
        <v>892.6676666666666</v>
      </c>
      <c r="EM74">
        <v>20.7878</v>
      </c>
      <c r="EN74">
        <v>1.973995555555556</v>
      </c>
      <c r="EO74">
        <v>1.889269629629629</v>
      </c>
      <c r="EP74">
        <v>17.23726666666667</v>
      </c>
      <c r="EQ74">
        <v>16.54562962962963</v>
      </c>
      <c r="ER74">
        <v>2000.006666666667</v>
      </c>
      <c r="ES74">
        <v>0.9800058888888888</v>
      </c>
      <c r="ET74">
        <v>0.01999391111111111</v>
      </c>
      <c r="EU74">
        <v>0</v>
      </c>
      <c r="EV74">
        <v>287.2577407407408</v>
      </c>
      <c r="EW74">
        <v>5.00078</v>
      </c>
      <c r="EX74">
        <v>5746.114074074074</v>
      </c>
      <c r="EY74">
        <v>16379.71111111111</v>
      </c>
      <c r="EZ74">
        <v>39.84929629629629</v>
      </c>
      <c r="FA74">
        <v>40.67103703703703</v>
      </c>
      <c r="FB74">
        <v>39.96288888888889</v>
      </c>
      <c r="FC74">
        <v>40.41407407407407</v>
      </c>
      <c r="FD74">
        <v>40.94659259259259</v>
      </c>
      <c r="FE74">
        <v>1955.116666666667</v>
      </c>
      <c r="FF74">
        <v>39.89000000000001</v>
      </c>
      <c r="FG74">
        <v>0</v>
      </c>
      <c r="FH74">
        <v>1759161731.6</v>
      </c>
      <c r="FI74">
        <v>0</v>
      </c>
      <c r="FJ74">
        <v>287.2808076923077</v>
      </c>
      <c r="FK74">
        <v>-0.5296752167324171</v>
      </c>
      <c r="FL74">
        <v>0.1374359034537261</v>
      </c>
      <c r="FM74">
        <v>5746.105384615385</v>
      </c>
      <c r="FN74">
        <v>15</v>
      </c>
      <c r="FO74">
        <v>0</v>
      </c>
      <c r="FP74" t="s">
        <v>439</v>
      </c>
      <c r="FQ74">
        <v>1746989605.5</v>
      </c>
      <c r="FR74">
        <v>1746989593.5</v>
      </c>
      <c r="FS74">
        <v>0</v>
      </c>
      <c r="FT74">
        <v>-0.274</v>
      </c>
      <c r="FU74">
        <v>-0.002</v>
      </c>
      <c r="FV74">
        <v>2.549</v>
      </c>
      <c r="FW74">
        <v>0.129</v>
      </c>
      <c r="FX74">
        <v>420</v>
      </c>
      <c r="FY74">
        <v>17</v>
      </c>
      <c r="FZ74">
        <v>0.02</v>
      </c>
      <c r="GA74">
        <v>0.04</v>
      </c>
      <c r="GB74">
        <v>-33.51403414634146</v>
      </c>
      <c r="GC74">
        <v>-0.586285714285733</v>
      </c>
      <c r="GD74">
        <v>0.09428749913198442</v>
      </c>
      <c r="GE74">
        <v>0</v>
      </c>
      <c r="GF74">
        <v>287.2954411764706</v>
      </c>
      <c r="GG74">
        <v>-0.5577845692776435</v>
      </c>
      <c r="GH74">
        <v>0.2100350378580427</v>
      </c>
      <c r="GI74">
        <v>1</v>
      </c>
      <c r="GJ74">
        <v>0.941325</v>
      </c>
      <c r="GK74">
        <v>-0.1505785505226502</v>
      </c>
      <c r="GL74">
        <v>0.01493961783068193</v>
      </c>
      <c r="GM74">
        <v>0</v>
      </c>
      <c r="GN74">
        <v>1</v>
      </c>
      <c r="GO74">
        <v>3</v>
      </c>
      <c r="GP74" t="s">
        <v>459</v>
      </c>
      <c r="GQ74">
        <v>3.10227</v>
      </c>
      <c r="GR74">
        <v>2.72216</v>
      </c>
      <c r="GS74">
        <v>0.14883</v>
      </c>
      <c r="GT74">
        <v>0.152459</v>
      </c>
      <c r="GU74">
        <v>0.100681</v>
      </c>
      <c r="GV74">
        <v>0.0990226</v>
      </c>
      <c r="GW74">
        <v>22227.8</v>
      </c>
      <c r="GX74">
        <v>20110.9</v>
      </c>
      <c r="GY74">
        <v>26680.3</v>
      </c>
      <c r="GZ74">
        <v>23952.9</v>
      </c>
      <c r="HA74">
        <v>38399.3</v>
      </c>
      <c r="HB74">
        <v>31909.9</v>
      </c>
      <c r="HC74">
        <v>46585.3</v>
      </c>
      <c r="HD74">
        <v>37895.3</v>
      </c>
      <c r="HE74">
        <v>1.85823</v>
      </c>
      <c r="HF74">
        <v>1.86087</v>
      </c>
      <c r="HG74">
        <v>0.128634</v>
      </c>
      <c r="HH74">
        <v>0</v>
      </c>
      <c r="HI74">
        <v>27.9221</v>
      </c>
      <c r="HJ74">
        <v>999.9</v>
      </c>
      <c r="HK74">
        <v>49.8</v>
      </c>
      <c r="HL74">
        <v>31.2</v>
      </c>
      <c r="HM74">
        <v>25.0033</v>
      </c>
      <c r="HN74">
        <v>61.4338</v>
      </c>
      <c r="HO74">
        <v>21.7348</v>
      </c>
      <c r="HP74">
        <v>1</v>
      </c>
      <c r="HQ74">
        <v>0.185249</v>
      </c>
      <c r="HR74">
        <v>0.524259</v>
      </c>
      <c r="HS74">
        <v>20.2785</v>
      </c>
      <c r="HT74">
        <v>5.21115</v>
      </c>
      <c r="HU74">
        <v>11.98</v>
      </c>
      <c r="HV74">
        <v>4.9635</v>
      </c>
      <c r="HW74">
        <v>3.27448</v>
      </c>
      <c r="HX74">
        <v>9999</v>
      </c>
      <c r="HY74">
        <v>9999</v>
      </c>
      <c r="HZ74">
        <v>9999</v>
      </c>
      <c r="IA74">
        <v>40.5</v>
      </c>
      <c r="IB74">
        <v>1.86401</v>
      </c>
      <c r="IC74">
        <v>1.86016</v>
      </c>
      <c r="ID74">
        <v>1.85843</v>
      </c>
      <c r="IE74">
        <v>1.85979</v>
      </c>
      <c r="IF74">
        <v>1.85989</v>
      </c>
      <c r="IG74">
        <v>1.85842</v>
      </c>
      <c r="IH74">
        <v>1.85745</v>
      </c>
      <c r="II74">
        <v>1.85242</v>
      </c>
      <c r="IJ74">
        <v>0</v>
      </c>
      <c r="IK74">
        <v>0</v>
      </c>
      <c r="IL74">
        <v>0</v>
      </c>
      <c r="IM74">
        <v>0</v>
      </c>
      <c r="IN74" t="s">
        <v>441</v>
      </c>
      <c r="IO74" t="s">
        <v>442</v>
      </c>
      <c r="IP74" t="s">
        <v>443</v>
      </c>
      <c r="IQ74" t="s">
        <v>443</v>
      </c>
      <c r="IR74" t="s">
        <v>443</v>
      </c>
      <c r="IS74" t="s">
        <v>443</v>
      </c>
      <c r="IT74">
        <v>0</v>
      </c>
      <c r="IU74">
        <v>100</v>
      </c>
      <c r="IV74">
        <v>100</v>
      </c>
      <c r="IW74">
        <v>-0.8139999999999999</v>
      </c>
      <c r="IX74">
        <v>0.279</v>
      </c>
      <c r="IY74">
        <v>-0.9039269621244732</v>
      </c>
      <c r="IZ74">
        <v>-0.001239420960351069</v>
      </c>
      <c r="JA74">
        <v>2.054680153414315E-06</v>
      </c>
      <c r="JB74">
        <v>-6.090169633737798E-10</v>
      </c>
      <c r="JC74">
        <v>0.01286883109493677</v>
      </c>
      <c r="JD74">
        <v>0.003674261220633967</v>
      </c>
      <c r="JE74">
        <v>0.0003746991724086452</v>
      </c>
      <c r="JF74">
        <v>1.563836292469968E-06</v>
      </c>
      <c r="JG74">
        <v>1</v>
      </c>
      <c r="JH74">
        <v>2003</v>
      </c>
      <c r="JI74">
        <v>1</v>
      </c>
      <c r="JJ74">
        <v>24</v>
      </c>
      <c r="JK74">
        <v>202868.9</v>
      </c>
      <c r="JL74">
        <v>202869.1</v>
      </c>
      <c r="JM74">
        <v>2.15942</v>
      </c>
      <c r="JN74">
        <v>2.6123</v>
      </c>
      <c r="JO74">
        <v>1.49658</v>
      </c>
      <c r="JP74">
        <v>2.34375</v>
      </c>
      <c r="JQ74">
        <v>1.54907</v>
      </c>
      <c r="JR74">
        <v>2.41821</v>
      </c>
      <c r="JS74">
        <v>36.3871</v>
      </c>
      <c r="JT74">
        <v>24.1838</v>
      </c>
      <c r="JU74">
        <v>18</v>
      </c>
      <c r="JV74">
        <v>481.698</v>
      </c>
      <c r="JW74">
        <v>498.163</v>
      </c>
      <c r="JX74">
        <v>27.3306</v>
      </c>
      <c r="JY74">
        <v>29.6285</v>
      </c>
      <c r="JZ74">
        <v>30.0001</v>
      </c>
      <c r="KA74">
        <v>29.8861</v>
      </c>
      <c r="KB74">
        <v>29.889</v>
      </c>
      <c r="KC74">
        <v>43.4641</v>
      </c>
      <c r="KD74">
        <v>19.9474</v>
      </c>
      <c r="KE74">
        <v>99.2581</v>
      </c>
      <c r="KF74">
        <v>27.2879</v>
      </c>
      <c r="KG74">
        <v>942.001</v>
      </c>
      <c r="KH74">
        <v>20.759</v>
      </c>
      <c r="KI74">
        <v>101.859</v>
      </c>
      <c r="KJ74">
        <v>91.39</v>
      </c>
    </row>
    <row r="75" spans="1:296">
      <c r="A75">
        <v>57</v>
      </c>
      <c r="B75">
        <v>1759161744.6</v>
      </c>
      <c r="C75">
        <v>371.5</v>
      </c>
      <c r="D75" t="s">
        <v>557</v>
      </c>
      <c r="E75" t="s">
        <v>558</v>
      </c>
      <c r="F75">
        <v>5</v>
      </c>
      <c r="G75" t="s">
        <v>436</v>
      </c>
      <c r="H75">
        <v>1759161736.814285</v>
      </c>
      <c r="I75">
        <f>(J75)/1000</f>
        <v>0</v>
      </c>
      <c r="J75">
        <f>IF(DO75, AM75, AG75)</f>
        <v>0</v>
      </c>
      <c r="K75">
        <f>IF(DO75, AH75, AF75)</f>
        <v>0</v>
      </c>
      <c r="L75">
        <f>DQ75 - IF(AT75&gt;1, K75*DK75*100.0/(AV75), 0)</f>
        <v>0</v>
      </c>
      <c r="M75">
        <f>((S75-I75/2)*L75-K75)/(S75+I75/2)</f>
        <v>0</v>
      </c>
      <c r="N75">
        <f>M75*(DX75+DY75)/1000.0</f>
        <v>0</v>
      </c>
      <c r="O75">
        <f>(DQ75 - IF(AT75&gt;1, K75*DK75*100.0/(AV75), 0))*(DX75+DY75)/1000.0</f>
        <v>0</v>
      </c>
      <c r="P75">
        <f>2.0/((1/R75-1/Q75)+SIGN(R75)*SQRT((1/R75-1/Q75)*(1/R75-1/Q75) + 4*DL75/((DL75+1)*(DL75+1))*(2*1/R75*1/Q75-1/Q75*1/Q75)))</f>
        <v>0</v>
      </c>
      <c r="Q75">
        <f>IF(LEFT(DM75,1)&lt;&gt;"0",IF(LEFT(DM75,1)="1",3.0,DN75),$D$5+$E$5*(EE75*DX75/($K$5*1000))+$F$5*(EE75*DX75/($K$5*1000))*MAX(MIN(DK75,$J$5),$I$5)*MAX(MIN(DK75,$J$5),$I$5)+$G$5*MAX(MIN(DK75,$J$5),$I$5)*(EE75*DX75/($K$5*1000))+$H$5*(EE75*DX75/($K$5*1000))*(EE75*DX75/($K$5*1000)))</f>
        <v>0</v>
      </c>
      <c r="R75">
        <f>I75*(1000-(1000*0.61365*exp(17.502*V75/(240.97+V75))/(DX75+DY75)+DS75)/2)/(1000*0.61365*exp(17.502*V75/(240.97+V75))/(DX75+DY75)-DS75)</f>
        <v>0</v>
      </c>
      <c r="S75">
        <f>1/((DL75+1)/(P75/1.6)+1/(Q75/1.37)) + DL75/((DL75+1)/(P75/1.6) + DL75/(Q75/1.37))</f>
        <v>0</v>
      </c>
      <c r="T75">
        <f>(DG75*DJ75)</f>
        <v>0</v>
      </c>
      <c r="U75">
        <f>(DZ75+(T75+2*0.95*5.67E-8*(((DZ75+$B$9)+273)^4-(DZ75+273)^4)-44100*I75)/(1.84*29.3*Q75+8*0.95*5.67E-8*(DZ75+273)^3))</f>
        <v>0</v>
      </c>
      <c r="V75">
        <f>($C$9*EA75+$D$9*EB75+$E$9*U75)</f>
        <v>0</v>
      </c>
      <c r="W75">
        <f>0.61365*exp(17.502*V75/(240.97+V75))</f>
        <v>0</v>
      </c>
      <c r="X75">
        <f>(Y75/Z75*100)</f>
        <v>0</v>
      </c>
      <c r="Y75">
        <f>DS75*(DX75+DY75)/1000</f>
        <v>0</v>
      </c>
      <c r="Z75">
        <f>0.61365*exp(17.502*DZ75/(240.97+DZ75))</f>
        <v>0</v>
      </c>
      <c r="AA75">
        <f>(W75-DS75*(DX75+DY75)/1000)</f>
        <v>0</v>
      </c>
      <c r="AB75">
        <f>(-I75*44100)</f>
        <v>0</v>
      </c>
      <c r="AC75">
        <f>2*29.3*Q75*0.92*(DZ75-V75)</f>
        <v>0</v>
      </c>
      <c r="AD75">
        <f>2*0.95*5.67E-8*(((DZ75+$B$9)+273)^4-(V75+273)^4)</f>
        <v>0</v>
      </c>
      <c r="AE75">
        <f>T75+AD75+AB75+AC75</f>
        <v>0</v>
      </c>
      <c r="AF75">
        <f>DW75*AT75*(DR75-DQ75*(1000-AT75*DT75)/(1000-AT75*DS75))/(100*DK75)</f>
        <v>0</v>
      </c>
      <c r="AG75">
        <f>1000*DW75*AT75*(DS75-DT75)/(100*DK75*(1000-AT75*DS75))</f>
        <v>0</v>
      </c>
      <c r="AH75">
        <f>(AI75 - AJ75 - DX75*1E3/(8.314*(DZ75+273.15)) * AL75/DW75 * AK75) * DW75/(100*DK75) * (1000 - DT75)/1000</f>
        <v>0</v>
      </c>
      <c r="AI75">
        <v>944.0037308888317</v>
      </c>
      <c r="AJ75">
        <v>919.4496484848482</v>
      </c>
      <c r="AK75">
        <v>3.441702007866908</v>
      </c>
      <c r="AL75">
        <v>65.02790065039247</v>
      </c>
      <c r="AM75">
        <f>(AO75 - AN75 + DX75*1E3/(8.314*(DZ75+273.15)) * AQ75/DW75 * AP75) * DW75/(100*DK75) * 1000/(1000 - AO75)</f>
        <v>0</v>
      </c>
      <c r="AN75">
        <v>20.79155777791912</v>
      </c>
      <c r="AO75">
        <v>21.69743212121212</v>
      </c>
      <c r="AP75">
        <v>-0.0001211651554594556</v>
      </c>
      <c r="AQ75">
        <v>105.0017702959576</v>
      </c>
      <c r="AR75">
        <v>0</v>
      </c>
      <c r="AS75">
        <v>0</v>
      </c>
      <c r="AT75">
        <f>IF(AR75*$H$15&gt;=AV75,1.0,(AV75/(AV75-AR75*$H$15)))</f>
        <v>0</v>
      </c>
      <c r="AU75">
        <f>(AT75-1)*100</f>
        <v>0</v>
      </c>
      <c r="AV75">
        <f>MAX(0,($B$15+$C$15*EE75)/(1+$D$15*EE75)*DX75/(DZ75+273)*$E$15)</f>
        <v>0</v>
      </c>
      <c r="AW75" t="s">
        <v>437</v>
      </c>
      <c r="AX75" t="s">
        <v>437</v>
      </c>
      <c r="AY75">
        <v>0</v>
      </c>
      <c r="AZ75">
        <v>0</v>
      </c>
      <c r="BA75">
        <f>1-AY75/AZ75</f>
        <v>0</v>
      </c>
      <c r="BB75">
        <v>0</v>
      </c>
      <c r="BC75" t="s">
        <v>437</v>
      </c>
      <c r="BD75" t="s">
        <v>437</v>
      </c>
      <c r="BE75">
        <v>0</v>
      </c>
      <c r="BF75">
        <v>0</v>
      </c>
      <c r="BG75">
        <f>1-BE75/BF75</f>
        <v>0</v>
      </c>
      <c r="BH75">
        <v>0.5</v>
      </c>
      <c r="BI75">
        <f>DH75</f>
        <v>0</v>
      </c>
      <c r="BJ75">
        <f>K75</f>
        <v>0</v>
      </c>
      <c r="BK75">
        <f>BG75*BH75*BI75</f>
        <v>0</v>
      </c>
      <c r="BL75">
        <f>(BJ75-BB75)/BI75</f>
        <v>0</v>
      </c>
      <c r="BM75">
        <f>(AZ75-BF75)/BF75</f>
        <v>0</v>
      </c>
      <c r="BN75">
        <f>AY75/(BA75+AY75/BF75)</f>
        <v>0</v>
      </c>
      <c r="BO75" t="s">
        <v>437</v>
      </c>
      <c r="BP75">
        <v>0</v>
      </c>
      <c r="BQ75">
        <f>IF(BP75&lt;&gt;0, BP75, BN75)</f>
        <v>0</v>
      </c>
      <c r="BR75">
        <f>1-BQ75/BF75</f>
        <v>0</v>
      </c>
      <c r="BS75">
        <f>(BF75-BE75)/(BF75-BQ75)</f>
        <v>0</v>
      </c>
      <c r="BT75">
        <f>(AZ75-BF75)/(AZ75-BQ75)</f>
        <v>0</v>
      </c>
      <c r="BU75">
        <f>(BF75-BE75)/(BF75-AY75)</f>
        <v>0</v>
      </c>
      <c r="BV75">
        <f>(AZ75-BF75)/(AZ75-AY75)</f>
        <v>0</v>
      </c>
      <c r="BW75">
        <f>(BS75*BQ75/BE75)</f>
        <v>0</v>
      </c>
      <c r="BX75">
        <f>(1-BW75)</f>
        <v>0</v>
      </c>
      <c r="DG75">
        <f>$B$13*EF75+$C$13*EG75+$F$13*ER75*(1-EU75)</f>
        <v>0</v>
      </c>
      <c r="DH75">
        <f>DG75*DI75</f>
        <v>0</v>
      </c>
      <c r="DI75">
        <f>($B$13*$D$11+$C$13*$D$11+$F$13*((FE75+EW75)/MAX(FE75+EW75+FF75, 0.1)*$I$11+FF75/MAX(FE75+EW75+FF75, 0.1)*$J$11))/($B$13+$C$13+$F$13)</f>
        <v>0</v>
      </c>
      <c r="DJ75">
        <f>($B$13*$K$11+$C$13*$K$11+$F$13*((FE75+EW75)/MAX(FE75+EW75+FF75, 0.1)*$P$11+FF75/MAX(FE75+EW75+FF75, 0.1)*$Q$11))/($B$13+$C$13+$F$13)</f>
        <v>0</v>
      </c>
      <c r="DK75">
        <v>2.44</v>
      </c>
      <c r="DL75">
        <v>0.5</v>
      </c>
      <c r="DM75" t="s">
        <v>438</v>
      </c>
      <c r="DN75">
        <v>2</v>
      </c>
      <c r="DO75" t="b">
        <v>1</v>
      </c>
      <c r="DP75">
        <v>1759161736.814285</v>
      </c>
      <c r="DQ75">
        <v>874.9709285714287</v>
      </c>
      <c r="DR75">
        <v>908.5345714285714</v>
      </c>
      <c r="DS75">
        <v>21.71102142857143</v>
      </c>
      <c r="DT75">
        <v>20.78939642857143</v>
      </c>
      <c r="DU75">
        <v>875.7935</v>
      </c>
      <c r="DV75">
        <v>21.43190357142857</v>
      </c>
      <c r="DW75">
        <v>499.9791428571428</v>
      </c>
      <c r="DX75">
        <v>90.88354642857144</v>
      </c>
      <c r="DY75">
        <v>0.06426190714285714</v>
      </c>
      <c r="DZ75">
        <v>28.71986428571429</v>
      </c>
      <c r="EA75">
        <v>30.00978928571428</v>
      </c>
      <c r="EB75">
        <v>999.9000000000002</v>
      </c>
      <c r="EC75">
        <v>0</v>
      </c>
      <c r="ED75">
        <v>0</v>
      </c>
      <c r="EE75">
        <v>9992.609285714285</v>
      </c>
      <c r="EF75">
        <v>0</v>
      </c>
      <c r="EG75">
        <v>8.378539999999997</v>
      </c>
      <c r="EH75">
        <v>-33.56352857142857</v>
      </c>
      <c r="EI75">
        <v>894.3890714285715</v>
      </c>
      <c r="EJ75">
        <v>927.8235357142856</v>
      </c>
      <c r="EK75">
        <v>0.921622607142857</v>
      </c>
      <c r="EL75">
        <v>908.5345714285714</v>
      </c>
      <c r="EM75">
        <v>20.78939642857143</v>
      </c>
      <c r="EN75">
        <v>1.973174642857143</v>
      </c>
      <c r="EO75">
        <v>1.889415</v>
      </c>
      <c r="EP75">
        <v>17.2307</v>
      </c>
      <c r="EQ75">
        <v>16.54683571428571</v>
      </c>
      <c r="ER75">
        <v>2000.001071428571</v>
      </c>
      <c r="ES75">
        <v>0.9800058214285714</v>
      </c>
      <c r="ET75">
        <v>0.01999397857142857</v>
      </c>
      <c r="EU75">
        <v>0</v>
      </c>
      <c r="EV75">
        <v>287.2768928571428</v>
      </c>
      <c r="EW75">
        <v>5.00078</v>
      </c>
      <c r="EX75">
        <v>5746.28</v>
      </c>
      <c r="EY75">
        <v>16379.66071428571</v>
      </c>
      <c r="EZ75">
        <v>39.83010714285713</v>
      </c>
      <c r="FA75">
        <v>40.67160714285713</v>
      </c>
      <c r="FB75">
        <v>39.95075000000001</v>
      </c>
      <c r="FC75">
        <v>40.41271428571429</v>
      </c>
      <c r="FD75">
        <v>40.89710714285714</v>
      </c>
      <c r="FE75">
        <v>1955.111071428572</v>
      </c>
      <c r="FF75">
        <v>39.89000000000001</v>
      </c>
      <c r="FG75">
        <v>0</v>
      </c>
      <c r="FH75">
        <v>1759161736.4</v>
      </c>
      <c r="FI75">
        <v>0</v>
      </c>
      <c r="FJ75">
        <v>287.2916538461538</v>
      </c>
      <c r="FK75">
        <v>-0.3971624005268646</v>
      </c>
      <c r="FL75">
        <v>4.620512822197014</v>
      </c>
      <c r="FM75">
        <v>5746.334230769231</v>
      </c>
      <c r="FN75">
        <v>15</v>
      </c>
      <c r="FO75">
        <v>0</v>
      </c>
      <c r="FP75" t="s">
        <v>439</v>
      </c>
      <c r="FQ75">
        <v>1746989605.5</v>
      </c>
      <c r="FR75">
        <v>1746989593.5</v>
      </c>
      <c r="FS75">
        <v>0</v>
      </c>
      <c r="FT75">
        <v>-0.274</v>
      </c>
      <c r="FU75">
        <v>-0.002</v>
      </c>
      <c r="FV75">
        <v>2.549</v>
      </c>
      <c r="FW75">
        <v>0.129</v>
      </c>
      <c r="FX75">
        <v>420</v>
      </c>
      <c r="FY75">
        <v>17</v>
      </c>
      <c r="FZ75">
        <v>0.02</v>
      </c>
      <c r="GA75">
        <v>0.04</v>
      </c>
      <c r="GB75">
        <v>-33.55644634146341</v>
      </c>
      <c r="GC75">
        <v>-0.3680111498258846</v>
      </c>
      <c r="GD75">
        <v>0.08260868701015574</v>
      </c>
      <c r="GE75">
        <v>1</v>
      </c>
      <c r="GF75">
        <v>287.3053823529412</v>
      </c>
      <c r="GG75">
        <v>-0.504583654904904</v>
      </c>
      <c r="GH75">
        <v>0.2091408215007145</v>
      </c>
      <c r="GI75">
        <v>1</v>
      </c>
      <c r="GJ75">
        <v>0.9288484878048781</v>
      </c>
      <c r="GK75">
        <v>-0.1355665714285685</v>
      </c>
      <c r="GL75">
        <v>0.01339265985006741</v>
      </c>
      <c r="GM75">
        <v>0</v>
      </c>
      <c r="GN75">
        <v>2</v>
      </c>
      <c r="GO75">
        <v>3</v>
      </c>
      <c r="GP75" t="s">
        <v>446</v>
      </c>
      <c r="GQ75">
        <v>3.10221</v>
      </c>
      <c r="GR75">
        <v>2.72274</v>
      </c>
      <c r="GS75">
        <v>0.15067</v>
      </c>
      <c r="GT75">
        <v>0.154256</v>
      </c>
      <c r="GU75">
        <v>0.100649</v>
      </c>
      <c r="GV75">
        <v>0.0990238</v>
      </c>
      <c r="GW75">
        <v>22179.9</v>
      </c>
      <c r="GX75">
        <v>20068.2</v>
      </c>
      <c r="GY75">
        <v>26680.4</v>
      </c>
      <c r="GZ75">
        <v>23952.9</v>
      </c>
      <c r="HA75">
        <v>38400.9</v>
      </c>
      <c r="HB75">
        <v>31910</v>
      </c>
      <c r="HC75">
        <v>46585.3</v>
      </c>
      <c r="HD75">
        <v>37895.2</v>
      </c>
      <c r="HE75">
        <v>1.85815</v>
      </c>
      <c r="HF75">
        <v>1.86103</v>
      </c>
      <c r="HG75">
        <v>0.127554</v>
      </c>
      <c r="HH75">
        <v>0</v>
      </c>
      <c r="HI75">
        <v>27.9192</v>
      </c>
      <c r="HJ75">
        <v>999.9</v>
      </c>
      <c r="HK75">
        <v>49.8</v>
      </c>
      <c r="HL75">
        <v>31.2</v>
      </c>
      <c r="HM75">
        <v>25.0028</v>
      </c>
      <c r="HN75">
        <v>61.8338</v>
      </c>
      <c r="HO75">
        <v>22.0272</v>
      </c>
      <c r="HP75">
        <v>1</v>
      </c>
      <c r="HQ75">
        <v>0.185539</v>
      </c>
      <c r="HR75">
        <v>0.449973</v>
      </c>
      <c r="HS75">
        <v>20.2789</v>
      </c>
      <c r="HT75">
        <v>5.21085</v>
      </c>
      <c r="HU75">
        <v>11.98</v>
      </c>
      <c r="HV75">
        <v>4.9635</v>
      </c>
      <c r="HW75">
        <v>3.27448</v>
      </c>
      <c r="HX75">
        <v>9999</v>
      </c>
      <c r="HY75">
        <v>9999</v>
      </c>
      <c r="HZ75">
        <v>9999</v>
      </c>
      <c r="IA75">
        <v>40.5</v>
      </c>
      <c r="IB75">
        <v>1.86401</v>
      </c>
      <c r="IC75">
        <v>1.86013</v>
      </c>
      <c r="ID75">
        <v>1.85842</v>
      </c>
      <c r="IE75">
        <v>1.85977</v>
      </c>
      <c r="IF75">
        <v>1.85989</v>
      </c>
      <c r="IG75">
        <v>1.85838</v>
      </c>
      <c r="IH75">
        <v>1.85745</v>
      </c>
      <c r="II75">
        <v>1.85242</v>
      </c>
      <c r="IJ75">
        <v>0</v>
      </c>
      <c r="IK75">
        <v>0</v>
      </c>
      <c r="IL75">
        <v>0</v>
      </c>
      <c r="IM75">
        <v>0</v>
      </c>
      <c r="IN75" t="s">
        <v>441</v>
      </c>
      <c r="IO75" t="s">
        <v>442</v>
      </c>
      <c r="IP75" t="s">
        <v>443</v>
      </c>
      <c r="IQ75" t="s">
        <v>443</v>
      </c>
      <c r="IR75" t="s">
        <v>443</v>
      </c>
      <c r="IS75" t="s">
        <v>443</v>
      </c>
      <c r="IT75">
        <v>0</v>
      </c>
      <c r="IU75">
        <v>100</v>
      </c>
      <c r="IV75">
        <v>100</v>
      </c>
      <c r="IW75">
        <v>-0.798</v>
      </c>
      <c r="IX75">
        <v>0.2788</v>
      </c>
      <c r="IY75">
        <v>-0.9039269621244732</v>
      </c>
      <c r="IZ75">
        <v>-0.001239420960351069</v>
      </c>
      <c r="JA75">
        <v>2.054680153414315E-06</v>
      </c>
      <c r="JB75">
        <v>-6.090169633737798E-10</v>
      </c>
      <c r="JC75">
        <v>0.01286883109493677</v>
      </c>
      <c r="JD75">
        <v>0.003674261220633967</v>
      </c>
      <c r="JE75">
        <v>0.0003746991724086452</v>
      </c>
      <c r="JF75">
        <v>1.563836292469968E-06</v>
      </c>
      <c r="JG75">
        <v>1</v>
      </c>
      <c r="JH75">
        <v>2003</v>
      </c>
      <c r="JI75">
        <v>1</v>
      </c>
      <c r="JJ75">
        <v>24</v>
      </c>
      <c r="JK75">
        <v>202869</v>
      </c>
      <c r="JL75">
        <v>202869.2</v>
      </c>
      <c r="JM75">
        <v>2.19482</v>
      </c>
      <c r="JN75">
        <v>2.61841</v>
      </c>
      <c r="JO75">
        <v>1.49658</v>
      </c>
      <c r="JP75">
        <v>2.34253</v>
      </c>
      <c r="JQ75">
        <v>1.54907</v>
      </c>
      <c r="JR75">
        <v>2.4231</v>
      </c>
      <c r="JS75">
        <v>36.3635</v>
      </c>
      <c r="JT75">
        <v>24.1751</v>
      </c>
      <c r="JU75">
        <v>18</v>
      </c>
      <c r="JV75">
        <v>481.635</v>
      </c>
      <c r="JW75">
        <v>498.241</v>
      </c>
      <c r="JX75">
        <v>27.286</v>
      </c>
      <c r="JY75">
        <v>29.626</v>
      </c>
      <c r="JZ75">
        <v>30.0001</v>
      </c>
      <c r="KA75">
        <v>29.8835</v>
      </c>
      <c r="KB75">
        <v>29.8865</v>
      </c>
      <c r="KC75">
        <v>44.0752</v>
      </c>
      <c r="KD75">
        <v>19.9474</v>
      </c>
      <c r="KE75">
        <v>99.2581</v>
      </c>
      <c r="KF75">
        <v>27.2806</v>
      </c>
      <c r="KG75">
        <v>955.414</v>
      </c>
      <c r="KH75">
        <v>20.7645</v>
      </c>
      <c r="KI75">
        <v>101.859</v>
      </c>
      <c r="KJ75">
        <v>91.38979999999999</v>
      </c>
    </row>
    <row r="76" spans="1:296">
      <c r="A76">
        <v>58</v>
      </c>
      <c r="B76">
        <v>1759161749.6</v>
      </c>
      <c r="C76">
        <v>376.5</v>
      </c>
      <c r="D76" t="s">
        <v>559</v>
      </c>
      <c r="E76" t="s">
        <v>560</v>
      </c>
      <c r="F76">
        <v>5</v>
      </c>
      <c r="G76" t="s">
        <v>436</v>
      </c>
      <c r="H76">
        <v>1759161742.1</v>
      </c>
      <c r="I76">
        <f>(J76)/1000</f>
        <v>0</v>
      </c>
      <c r="J76">
        <f>IF(DO76, AM76, AG76)</f>
        <v>0</v>
      </c>
      <c r="K76">
        <f>IF(DO76, AH76, AF76)</f>
        <v>0</v>
      </c>
      <c r="L76">
        <f>DQ76 - IF(AT76&gt;1, K76*DK76*100.0/(AV76), 0)</f>
        <v>0</v>
      </c>
      <c r="M76">
        <f>((S76-I76/2)*L76-K76)/(S76+I76/2)</f>
        <v>0</v>
      </c>
      <c r="N76">
        <f>M76*(DX76+DY76)/1000.0</f>
        <v>0</v>
      </c>
      <c r="O76">
        <f>(DQ76 - IF(AT76&gt;1, K76*DK76*100.0/(AV76), 0))*(DX76+DY76)/1000.0</f>
        <v>0</v>
      </c>
      <c r="P76">
        <f>2.0/((1/R76-1/Q76)+SIGN(R76)*SQRT((1/R76-1/Q76)*(1/R76-1/Q76) + 4*DL76/((DL76+1)*(DL76+1))*(2*1/R76*1/Q76-1/Q76*1/Q76)))</f>
        <v>0</v>
      </c>
      <c r="Q76">
        <f>IF(LEFT(DM76,1)&lt;&gt;"0",IF(LEFT(DM76,1)="1",3.0,DN76),$D$5+$E$5*(EE76*DX76/($K$5*1000))+$F$5*(EE76*DX76/($K$5*1000))*MAX(MIN(DK76,$J$5),$I$5)*MAX(MIN(DK76,$J$5),$I$5)+$G$5*MAX(MIN(DK76,$J$5),$I$5)*(EE76*DX76/($K$5*1000))+$H$5*(EE76*DX76/($K$5*1000))*(EE76*DX76/($K$5*1000)))</f>
        <v>0</v>
      </c>
      <c r="R76">
        <f>I76*(1000-(1000*0.61365*exp(17.502*V76/(240.97+V76))/(DX76+DY76)+DS76)/2)/(1000*0.61365*exp(17.502*V76/(240.97+V76))/(DX76+DY76)-DS76)</f>
        <v>0</v>
      </c>
      <c r="S76">
        <f>1/((DL76+1)/(P76/1.6)+1/(Q76/1.37)) + DL76/((DL76+1)/(P76/1.6) + DL76/(Q76/1.37))</f>
        <v>0</v>
      </c>
      <c r="T76">
        <f>(DG76*DJ76)</f>
        <v>0</v>
      </c>
      <c r="U76">
        <f>(DZ76+(T76+2*0.95*5.67E-8*(((DZ76+$B$9)+273)^4-(DZ76+273)^4)-44100*I76)/(1.84*29.3*Q76+8*0.95*5.67E-8*(DZ76+273)^3))</f>
        <v>0</v>
      </c>
      <c r="V76">
        <f>($C$9*EA76+$D$9*EB76+$E$9*U76)</f>
        <v>0</v>
      </c>
      <c r="W76">
        <f>0.61365*exp(17.502*V76/(240.97+V76))</f>
        <v>0</v>
      </c>
      <c r="X76">
        <f>(Y76/Z76*100)</f>
        <v>0</v>
      </c>
      <c r="Y76">
        <f>DS76*(DX76+DY76)/1000</f>
        <v>0</v>
      </c>
      <c r="Z76">
        <f>0.61365*exp(17.502*DZ76/(240.97+DZ76))</f>
        <v>0</v>
      </c>
      <c r="AA76">
        <f>(W76-DS76*(DX76+DY76)/1000)</f>
        <v>0</v>
      </c>
      <c r="AB76">
        <f>(-I76*44100)</f>
        <v>0</v>
      </c>
      <c r="AC76">
        <f>2*29.3*Q76*0.92*(DZ76-V76)</f>
        <v>0</v>
      </c>
      <c r="AD76">
        <f>2*0.95*5.67E-8*(((DZ76+$B$9)+273)^4-(V76+273)^4)</f>
        <v>0</v>
      </c>
      <c r="AE76">
        <f>T76+AD76+AB76+AC76</f>
        <v>0</v>
      </c>
      <c r="AF76">
        <f>DW76*AT76*(DR76-DQ76*(1000-AT76*DT76)/(1000-AT76*DS76))/(100*DK76)</f>
        <v>0</v>
      </c>
      <c r="AG76">
        <f>1000*DW76*AT76*(DS76-DT76)/(100*DK76*(1000-AT76*DS76))</f>
        <v>0</v>
      </c>
      <c r="AH76">
        <f>(AI76 - AJ76 - DX76*1E3/(8.314*(DZ76+273.15)) * AL76/DW76 * AK76) * DW76/(100*DK76) * (1000 - DT76)/1000</f>
        <v>0</v>
      </c>
      <c r="AI76">
        <v>961.0542735224328</v>
      </c>
      <c r="AJ76">
        <v>936.8469090909092</v>
      </c>
      <c r="AK76">
        <v>3.495823847712115</v>
      </c>
      <c r="AL76">
        <v>65.02790065039247</v>
      </c>
      <c r="AM76">
        <f>(AO76 - AN76 + DX76*1E3/(8.314*(DZ76+273.15)) * AQ76/DW76 * AP76) * DW76/(100*DK76) * 1000/(1000 - AO76)</f>
        <v>0</v>
      </c>
      <c r="AN76">
        <v>20.79426642519326</v>
      </c>
      <c r="AO76">
        <v>21.68764787878789</v>
      </c>
      <c r="AP76">
        <v>-0.0001161609576217701</v>
      </c>
      <c r="AQ76">
        <v>105.0017702959576</v>
      </c>
      <c r="AR76">
        <v>0</v>
      </c>
      <c r="AS76">
        <v>0</v>
      </c>
      <c r="AT76">
        <f>IF(AR76*$H$15&gt;=AV76,1.0,(AV76/(AV76-AR76*$H$15)))</f>
        <v>0</v>
      </c>
      <c r="AU76">
        <f>(AT76-1)*100</f>
        <v>0</v>
      </c>
      <c r="AV76">
        <f>MAX(0,($B$15+$C$15*EE76)/(1+$D$15*EE76)*DX76/(DZ76+273)*$E$15)</f>
        <v>0</v>
      </c>
      <c r="AW76" t="s">
        <v>437</v>
      </c>
      <c r="AX76" t="s">
        <v>437</v>
      </c>
      <c r="AY76">
        <v>0</v>
      </c>
      <c r="AZ76">
        <v>0</v>
      </c>
      <c r="BA76">
        <f>1-AY76/AZ76</f>
        <v>0</v>
      </c>
      <c r="BB76">
        <v>0</v>
      </c>
      <c r="BC76" t="s">
        <v>437</v>
      </c>
      <c r="BD76" t="s">
        <v>437</v>
      </c>
      <c r="BE76">
        <v>0</v>
      </c>
      <c r="BF76">
        <v>0</v>
      </c>
      <c r="BG76">
        <f>1-BE76/BF76</f>
        <v>0</v>
      </c>
      <c r="BH76">
        <v>0.5</v>
      </c>
      <c r="BI76">
        <f>DH76</f>
        <v>0</v>
      </c>
      <c r="BJ76">
        <f>K76</f>
        <v>0</v>
      </c>
      <c r="BK76">
        <f>BG76*BH76*BI76</f>
        <v>0</v>
      </c>
      <c r="BL76">
        <f>(BJ76-BB76)/BI76</f>
        <v>0</v>
      </c>
      <c r="BM76">
        <f>(AZ76-BF76)/BF76</f>
        <v>0</v>
      </c>
      <c r="BN76">
        <f>AY76/(BA76+AY76/BF76)</f>
        <v>0</v>
      </c>
      <c r="BO76" t="s">
        <v>437</v>
      </c>
      <c r="BP76">
        <v>0</v>
      </c>
      <c r="BQ76">
        <f>IF(BP76&lt;&gt;0, BP76, BN76)</f>
        <v>0</v>
      </c>
      <c r="BR76">
        <f>1-BQ76/BF76</f>
        <v>0</v>
      </c>
      <c r="BS76">
        <f>(BF76-BE76)/(BF76-BQ76)</f>
        <v>0</v>
      </c>
      <c r="BT76">
        <f>(AZ76-BF76)/(AZ76-BQ76)</f>
        <v>0</v>
      </c>
      <c r="BU76">
        <f>(BF76-BE76)/(BF76-AY76)</f>
        <v>0</v>
      </c>
      <c r="BV76">
        <f>(AZ76-BF76)/(AZ76-AY76)</f>
        <v>0</v>
      </c>
      <c r="BW76">
        <f>(BS76*BQ76/BE76)</f>
        <v>0</v>
      </c>
      <c r="BX76">
        <f>(1-BW76)</f>
        <v>0</v>
      </c>
      <c r="DG76">
        <f>$B$13*EF76+$C$13*EG76+$F$13*ER76*(1-EU76)</f>
        <v>0</v>
      </c>
      <c r="DH76">
        <f>DG76*DI76</f>
        <v>0</v>
      </c>
      <c r="DI76">
        <f>($B$13*$D$11+$C$13*$D$11+$F$13*((FE76+EW76)/MAX(FE76+EW76+FF76, 0.1)*$I$11+FF76/MAX(FE76+EW76+FF76, 0.1)*$J$11))/($B$13+$C$13+$F$13)</f>
        <v>0</v>
      </c>
      <c r="DJ76">
        <f>($B$13*$K$11+$C$13*$K$11+$F$13*((FE76+EW76)/MAX(FE76+EW76+FF76, 0.1)*$P$11+FF76/MAX(FE76+EW76+FF76, 0.1)*$Q$11))/($B$13+$C$13+$F$13)</f>
        <v>0</v>
      </c>
      <c r="DK76">
        <v>2.44</v>
      </c>
      <c r="DL76">
        <v>0.5</v>
      </c>
      <c r="DM76" t="s">
        <v>438</v>
      </c>
      <c r="DN76">
        <v>2</v>
      </c>
      <c r="DO76" t="b">
        <v>1</v>
      </c>
      <c r="DP76">
        <v>1759161742.1</v>
      </c>
      <c r="DQ76">
        <v>892.7731481481483</v>
      </c>
      <c r="DR76">
        <v>926.3193703703704</v>
      </c>
      <c r="DS76">
        <v>21.70090740740741</v>
      </c>
      <c r="DT76">
        <v>20.79108148148148</v>
      </c>
      <c r="DU76">
        <v>893.5784444444444</v>
      </c>
      <c r="DV76">
        <v>21.42200740740741</v>
      </c>
      <c r="DW76">
        <v>499.9871111111111</v>
      </c>
      <c r="DX76">
        <v>90.88360370370373</v>
      </c>
      <c r="DY76">
        <v>0.06432478888888889</v>
      </c>
      <c r="DZ76">
        <v>28.71755555555555</v>
      </c>
      <c r="EA76">
        <v>30.00741851851851</v>
      </c>
      <c r="EB76">
        <v>999.9000000000001</v>
      </c>
      <c r="EC76">
        <v>0</v>
      </c>
      <c r="ED76">
        <v>0</v>
      </c>
      <c r="EE76">
        <v>9998.354074074074</v>
      </c>
      <c r="EF76">
        <v>0</v>
      </c>
      <c r="EG76">
        <v>8.378539999999997</v>
      </c>
      <c r="EH76">
        <v>-33.5461962962963</v>
      </c>
      <c r="EI76">
        <v>912.5768518518518</v>
      </c>
      <c r="EJ76">
        <v>945.9875555555556</v>
      </c>
      <c r="EK76">
        <v>0.9098223333333334</v>
      </c>
      <c r="EL76">
        <v>926.3193703703704</v>
      </c>
      <c r="EM76">
        <v>20.79108148148148</v>
      </c>
      <c r="EN76">
        <v>1.972257037037037</v>
      </c>
      <c r="EO76">
        <v>1.889568518518518</v>
      </c>
      <c r="EP76">
        <v>17.22334444444444</v>
      </c>
      <c r="EQ76">
        <v>16.54811851851852</v>
      </c>
      <c r="ER76">
        <v>2000.000370370371</v>
      </c>
      <c r="ES76">
        <v>0.980005888888889</v>
      </c>
      <c r="ET76">
        <v>0.01999391111111111</v>
      </c>
      <c r="EU76">
        <v>0</v>
      </c>
      <c r="EV76">
        <v>287.2490740740741</v>
      </c>
      <c r="EW76">
        <v>5.00078</v>
      </c>
      <c r="EX76">
        <v>5746.498518518518</v>
      </c>
      <c r="EY76">
        <v>16379.66296296296</v>
      </c>
      <c r="EZ76">
        <v>39.8261111111111</v>
      </c>
      <c r="FA76">
        <v>40.66411111111111</v>
      </c>
      <c r="FB76">
        <v>39.93733333333333</v>
      </c>
      <c r="FC76">
        <v>40.39562962962962</v>
      </c>
      <c r="FD76">
        <v>40.87248148148147</v>
      </c>
      <c r="FE76">
        <v>1955.11037037037</v>
      </c>
      <c r="FF76">
        <v>39.89000000000001</v>
      </c>
      <c r="FG76">
        <v>0</v>
      </c>
      <c r="FH76">
        <v>1759161741.8</v>
      </c>
      <c r="FI76">
        <v>0</v>
      </c>
      <c r="FJ76">
        <v>287.26676</v>
      </c>
      <c r="FK76">
        <v>0.909230760315861</v>
      </c>
      <c r="FL76">
        <v>1.48230771701339</v>
      </c>
      <c r="FM76">
        <v>5746.529199999999</v>
      </c>
      <c r="FN76">
        <v>15</v>
      </c>
      <c r="FO76">
        <v>0</v>
      </c>
      <c r="FP76" t="s">
        <v>439</v>
      </c>
      <c r="FQ76">
        <v>1746989605.5</v>
      </c>
      <c r="FR76">
        <v>1746989593.5</v>
      </c>
      <c r="FS76">
        <v>0</v>
      </c>
      <c r="FT76">
        <v>-0.274</v>
      </c>
      <c r="FU76">
        <v>-0.002</v>
      </c>
      <c r="FV76">
        <v>2.549</v>
      </c>
      <c r="FW76">
        <v>0.129</v>
      </c>
      <c r="FX76">
        <v>420</v>
      </c>
      <c r="FY76">
        <v>17</v>
      </c>
      <c r="FZ76">
        <v>0.02</v>
      </c>
      <c r="GA76">
        <v>0.04</v>
      </c>
      <c r="GB76">
        <v>-33.5270725</v>
      </c>
      <c r="GC76">
        <v>0.3684821763602867</v>
      </c>
      <c r="GD76">
        <v>0.1134613325928704</v>
      </c>
      <c r="GE76">
        <v>1</v>
      </c>
      <c r="GF76">
        <v>287.2892352941176</v>
      </c>
      <c r="GG76">
        <v>-0.1449350690472588</v>
      </c>
      <c r="GH76">
        <v>0.1926783450123002</v>
      </c>
      <c r="GI76">
        <v>1</v>
      </c>
      <c r="GJ76">
        <v>0.915849175</v>
      </c>
      <c r="GK76">
        <v>-0.1349690544090037</v>
      </c>
      <c r="GL76">
        <v>0.01301337093893719</v>
      </c>
      <c r="GM76">
        <v>0</v>
      </c>
      <c r="GN76">
        <v>2</v>
      </c>
      <c r="GO76">
        <v>3</v>
      </c>
      <c r="GP76" t="s">
        <v>446</v>
      </c>
      <c r="GQ76">
        <v>3.10292</v>
      </c>
      <c r="GR76">
        <v>2.72232</v>
      </c>
      <c r="GS76">
        <v>0.152512</v>
      </c>
      <c r="GT76">
        <v>0.156043</v>
      </c>
      <c r="GU76">
        <v>0.100619</v>
      </c>
      <c r="GV76">
        <v>0.09904110000000001</v>
      </c>
      <c r="GW76">
        <v>22131.9</v>
      </c>
      <c r="GX76">
        <v>20025.7</v>
      </c>
      <c r="GY76">
        <v>26680.6</v>
      </c>
      <c r="GZ76">
        <v>23952.7</v>
      </c>
      <c r="HA76">
        <v>38402.6</v>
      </c>
      <c r="HB76">
        <v>31909.8</v>
      </c>
      <c r="HC76">
        <v>46585.5</v>
      </c>
      <c r="HD76">
        <v>37895.5</v>
      </c>
      <c r="HE76">
        <v>1.85945</v>
      </c>
      <c r="HF76">
        <v>1.86005</v>
      </c>
      <c r="HG76">
        <v>0.127666</v>
      </c>
      <c r="HH76">
        <v>0</v>
      </c>
      <c r="HI76">
        <v>27.9162</v>
      </c>
      <c r="HJ76">
        <v>999.9</v>
      </c>
      <c r="HK76">
        <v>49.8</v>
      </c>
      <c r="HL76">
        <v>31.2</v>
      </c>
      <c r="HM76">
        <v>25.0037</v>
      </c>
      <c r="HN76">
        <v>61.1838</v>
      </c>
      <c r="HO76">
        <v>21.6466</v>
      </c>
      <c r="HP76">
        <v>1</v>
      </c>
      <c r="HQ76">
        <v>0.18485</v>
      </c>
      <c r="HR76">
        <v>0.381577</v>
      </c>
      <c r="HS76">
        <v>20.2792</v>
      </c>
      <c r="HT76">
        <v>5.2116</v>
      </c>
      <c r="HU76">
        <v>11.98</v>
      </c>
      <c r="HV76">
        <v>4.96355</v>
      </c>
      <c r="HW76">
        <v>3.2746</v>
      </c>
      <c r="HX76">
        <v>9999</v>
      </c>
      <c r="HY76">
        <v>9999</v>
      </c>
      <c r="HZ76">
        <v>9999</v>
      </c>
      <c r="IA76">
        <v>40.5</v>
      </c>
      <c r="IB76">
        <v>1.86401</v>
      </c>
      <c r="IC76">
        <v>1.86012</v>
      </c>
      <c r="ID76">
        <v>1.85843</v>
      </c>
      <c r="IE76">
        <v>1.85977</v>
      </c>
      <c r="IF76">
        <v>1.85989</v>
      </c>
      <c r="IG76">
        <v>1.85839</v>
      </c>
      <c r="IH76">
        <v>1.85745</v>
      </c>
      <c r="II76">
        <v>1.85242</v>
      </c>
      <c r="IJ76">
        <v>0</v>
      </c>
      <c r="IK76">
        <v>0</v>
      </c>
      <c r="IL76">
        <v>0</v>
      </c>
      <c r="IM76">
        <v>0</v>
      </c>
      <c r="IN76" t="s">
        <v>441</v>
      </c>
      <c r="IO76" t="s">
        <v>442</v>
      </c>
      <c r="IP76" t="s">
        <v>443</v>
      </c>
      <c r="IQ76" t="s">
        <v>443</v>
      </c>
      <c r="IR76" t="s">
        <v>443</v>
      </c>
      <c r="IS76" t="s">
        <v>443</v>
      </c>
      <c r="IT76">
        <v>0</v>
      </c>
      <c r="IU76">
        <v>100</v>
      </c>
      <c r="IV76">
        <v>100</v>
      </c>
      <c r="IW76">
        <v>-0.781</v>
      </c>
      <c r="IX76">
        <v>0.2786</v>
      </c>
      <c r="IY76">
        <v>-0.9039269621244732</v>
      </c>
      <c r="IZ76">
        <v>-0.001239420960351069</v>
      </c>
      <c r="JA76">
        <v>2.054680153414315E-06</v>
      </c>
      <c r="JB76">
        <v>-6.090169633737798E-10</v>
      </c>
      <c r="JC76">
        <v>0.01286883109493677</v>
      </c>
      <c r="JD76">
        <v>0.003674261220633967</v>
      </c>
      <c r="JE76">
        <v>0.0003746991724086452</v>
      </c>
      <c r="JF76">
        <v>1.563836292469968E-06</v>
      </c>
      <c r="JG76">
        <v>1</v>
      </c>
      <c r="JH76">
        <v>2003</v>
      </c>
      <c r="JI76">
        <v>1</v>
      </c>
      <c r="JJ76">
        <v>24</v>
      </c>
      <c r="JK76">
        <v>202869.1</v>
      </c>
      <c r="JL76">
        <v>202869.3</v>
      </c>
      <c r="JM76">
        <v>2.22412</v>
      </c>
      <c r="JN76">
        <v>2.60986</v>
      </c>
      <c r="JO76">
        <v>1.49658</v>
      </c>
      <c r="JP76">
        <v>2.34375</v>
      </c>
      <c r="JQ76">
        <v>1.54907</v>
      </c>
      <c r="JR76">
        <v>2.45605</v>
      </c>
      <c r="JS76">
        <v>36.3635</v>
      </c>
      <c r="JT76">
        <v>24.1838</v>
      </c>
      <c r="JU76">
        <v>18</v>
      </c>
      <c r="JV76">
        <v>482.381</v>
      </c>
      <c r="JW76">
        <v>497.569</v>
      </c>
      <c r="JX76">
        <v>27.2711</v>
      </c>
      <c r="JY76">
        <v>29.6234</v>
      </c>
      <c r="JZ76">
        <v>30</v>
      </c>
      <c r="KA76">
        <v>29.8816</v>
      </c>
      <c r="KB76">
        <v>29.8839</v>
      </c>
      <c r="KC76">
        <v>44.7422</v>
      </c>
      <c r="KD76">
        <v>19.9474</v>
      </c>
      <c r="KE76">
        <v>99.2581</v>
      </c>
      <c r="KF76">
        <v>27.2893</v>
      </c>
      <c r="KG76">
        <v>975.4589999999999</v>
      </c>
      <c r="KH76">
        <v>20.7761</v>
      </c>
      <c r="KI76">
        <v>101.859</v>
      </c>
      <c r="KJ76">
        <v>91.39</v>
      </c>
    </row>
    <row r="77" spans="1:296">
      <c r="A77">
        <v>59</v>
      </c>
      <c r="B77">
        <v>1759161754.6</v>
      </c>
      <c r="C77">
        <v>381.5</v>
      </c>
      <c r="D77" t="s">
        <v>561</v>
      </c>
      <c r="E77" t="s">
        <v>562</v>
      </c>
      <c r="F77">
        <v>5</v>
      </c>
      <c r="G77" t="s">
        <v>436</v>
      </c>
      <c r="H77">
        <v>1759161746.814285</v>
      </c>
      <c r="I77">
        <f>(J77)/1000</f>
        <v>0</v>
      </c>
      <c r="J77">
        <f>IF(DO77, AM77, AG77)</f>
        <v>0</v>
      </c>
      <c r="K77">
        <f>IF(DO77, AH77, AF77)</f>
        <v>0</v>
      </c>
      <c r="L77">
        <f>DQ77 - IF(AT77&gt;1, K77*DK77*100.0/(AV77), 0)</f>
        <v>0</v>
      </c>
      <c r="M77">
        <f>((S77-I77/2)*L77-K77)/(S77+I77/2)</f>
        <v>0</v>
      </c>
      <c r="N77">
        <f>M77*(DX77+DY77)/1000.0</f>
        <v>0</v>
      </c>
      <c r="O77">
        <f>(DQ77 - IF(AT77&gt;1, K77*DK77*100.0/(AV77), 0))*(DX77+DY77)/1000.0</f>
        <v>0</v>
      </c>
      <c r="P77">
        <f>2.0/((1/R77-1/Q77)+SIGN(R77)*SQRT((1/R77-1/Q77)*(1/R77-1/Q77) + 4*DL77/((DL77+1)*(DL77+1))*(2*1/R77*1/Q77-1/Q77*1/Q77)))</f>
        <v>0</v>
      </c>
      <c r="Q77">
        <f>IF(LEFT(DM77,1)&lt;&gt;"0",IF(LEFT(DM77,1)="1",3.0,DN77),$D$5+$E$5*(EE77*DX77/($K$5*1000))+$F$5*(EE77*DX77/($K$5*1000))*MAX(MIN(DK77,$J$5),$I$5)*MAX(MIN(DK77,$J$5),$I$5)+$G$5*MAX(MIN(DK77,$J$5),$I$5)*(EE77*DX77/($K$5*1000))+$H$5*(EE77*DX77/($K$5*1000))*(EE77*DX77/($K$5*1000)))</f>
        <v>0</v>
      </c>
      <c r="R77">
        <f>I77*(1000-(1000*0.61365*exp(17.502*V77/(240.97+V77))/(DX77+DY77)+DS77)/2)/(1000*0.61365*exp(17.502*V77/(240.97+V77))/(DX77+DY77)-DS77)</f>
        <v>0</v>
      </c>
      <c r="S77">
        <f>1/((DL77+1)/(P77/1.6)+1/(Q77/1.37)) + DL77/((DL77+1)/(P77/1.6) + DL77/(Q77/1.37))</f>
        <v>0</v>
      </c>
      <c r="T77">
        <f>(DG77*DJ77)</f>
        <v>0</v>
      </c>
      <c r="U77">
        <f>(DZ77+(T77+2*0.95*5.67E-8*(((DZ77+$B$9)+273)^4-(DZ77+273)^4)-44100*I77)/(1.84*29.3*Q77+8*0.95*5.67E-8*(DZ77+273)^3))</f>
        <v>0</v>
      </c>
      <c r="V77">
        <f>($C$9*EA77+$D$9*EB77+$E$9*U77)</f>
        <v>0</v>
      </c>
      <c r="W77">
        <f>0.61365*exp(17.502*V77/(240.97+V77))</f>
        <v>0</v>
      </c>
      <c r="X77">
        <f>(Y77/Z77*100)</f>
        <v>0</v>
      </c>
      <c r="Y77">
        <f>DS77*(DX77+DY77)/1000</f>
        <v>0</v>
      </c>
      <c r="Z77">
        <f>0.61365*exp(17.502*DZ77/(240.97+DZ77))</f>
        <v>0</v>
      </c>
      <c r="AA77">
        <f>(W77-DS77*(DX77+DY77)/1000)</f>
        <v>0</v>
      </c>
      <c r="AB77">
        <f>(-I77*44100)</f>
        <v>0</v>
      </c>
      <c r="AC77">
        <f>2*29.3*Q77*0.92*(DZ77-V77)</f>
        <v>0</v>
      </c>
      <c r="AD77">
        <f>2*0.95*5.67E-8*(((DZ77+$B$9)+273)^4-(V77+273)^4)</f>
        <v>0</v>
      </c>
      <c r="AE77">
        <f>T77+AD77+AB77+AC77</f>
        <v>0</v>
      </c>
      <c r="AF77">
        <f>DW77*AT77*(DR77-DQ77*(1000-AT77*DT77)/(1000-AT77*DS77))/(100*DK77)</f>
        <v>0</v>
      </c>
      <c r="AG77">
        <f>1000*DW77*AT77*(DS77-DT77)/(100*DK77*(1000-AT77*DS77))</f>
        <v>0</v>
      </c>
      <c r="AH77">
        <f>(AI77 - AJ77 - DX77*1E3/(8.314*(DZ77+273.15)) * AL77/DW77 * AK77) * DW77/(100*DK77) * (1000 - DT77)/1000</f>
        <v>0</v>
      </c>
      <c r="AI77">
        <v>978.2486640875275</v>
      </c>
      <c r="AJ77">
        <v>953.981812121212</v>
      </c>
      <c r="AK77">
        <v>3.42420118153198</v>
      </c>
      <c r="AL77">
        <v>65.02790065039247</v>
      </c>
      <c r="AM77">
        <f>(AO77 - AN77 + DX77*1E3/(8.314*(DZ77+273.15)) * AQ77/DW77 * AP77) * DW77/(100*DK77) * 1000/(1000 - AO77)</f>
        <v>0</v>
      </c>
      <c r="AN77">
        <v>20.79589282699386</v>
      </c>
      <c r="AO77">
        <v>21.67841636363637</v>
      </c>
      <c r="AP77">
        <v>-9.292880673661126E-05</v>
      </c>
      <c r="AQ77">
        <v>105.0017702959576</v>
      </c>
      <c r="AR77">
        <v>0</v>
      </c>
      <c r="AS77">
        <v>0</v>
      </c>
      <c r="AT77">
        <f>IF(AR77*$H$15&gt;=AV77,1.0,(AV77/(AV77-AR77*$H$15)))</f>
        <v>0</v>
      </c>
      <c r="AU77">
        <f>(AT77-1)*100</f>
        <v>0</v>
      </c>
      <c r="AV77">
        <f>MAX(0,($B$15+$C$15*EE77)/(1+$D$15*EE77)*DX77/(DZ77+273)*$E$15)</f>
        <v>0</v>
      </c>
      <c r="AW77" t="s">
        <v>437</v>
      </c>
      <c r="AX77" t="s">
        <v>437</v>
      </c>
      <c r="AY77">
        <v>0</v>
      </c>
      <c r="AZ77">
        <v>0</v>
      </c>
      <c r="BA77">
        <f>1-AY77/AZ77</f>
        <v>0</v>
      </c>
      <c r="BB77">
        <v>0</v>
      </c>
      <c r="BC77" t="s">
        <v>437</v>
      </c>
      <c r="BD77" t="s">
        <v>437</v>
      </c>
      <c r="BE77">
        <v>0</v>
      </c>
      <c r="BF77">
        <v>0</v>
      </c>
      <c r="BG77">
        <f>1-BE77/BF77</f>
        <v>0</v>
      </c>
      <c r="BH77">
        <v>0.5</v>
      </c>
      <c r="BI77">
        <f>DH77</f>
        <v>0</v>
      </c>
      <c r="BJ77">
        <f>K77</f>
        <v>0</v>
      </c>
      <c r="BK77">
        <f>BG77*BH77*BI77</f>
        <v>0</v>
      </c>
      <c r="BL77">
        <f>(BJ77-BB77)/BI77</f>
        <v>0</v>
      </c>
      <c r="BM77">
        <f>(AZ77-BF77)/BF77</f>
        <v>0</v>
      </c>
      <c r="BN77">
        <f>AY77/(BA77+AY77/BF77)</f>
        <v>0</v>
      </c>
      <c r="BO77" t="s">
        <v>437</v>
      </c>
      <c r="BP77">
        <v>0</v>
      </c>
      <c r="BQ77">
        <f>IF(BP77&lt;&gt;0, BP77, BN77)</f>
        <v>0</v>
      </c>
      <c r="BR77">
        <f>1-BQ77/BF77</f>
        <v>0</v>
      </c>
      <c r="BS77">
        <f>(BF77-BE77)/(BF77-BQ77)</f>
        <v>0</v>
      </c>
      <c r="BT77">
        <f>(AZ77-BF77)/(AZ77-BQ77)</f>
        <v>0</v>
      </c>
      <c r="BU77">
        <f>(BF77-BE77)/(BF77-AY77)</f>
        <v>0</v>
      </c>
      <c r="BV77">
        <f>(AZ77-BF77)/(AZ77-AY77)</f>
        <v>0</v>
      </c>
      <c r="BW77">
        <f>(BS77*BQ77/BE77)</f>
        <v>0</v>
      </c>
      <c r="BX77">
        <f>(1-BW77)</f>
        <v>0</v>
      </c>
      <c r="DG77">
        <f>$B$13*EF77+$C$13*EG77+$F$13*ER77*(1-EU77)</f>
        <v>0</v>
      </c>
      <c r="DH77">
        <f>DG77*DI77</f>
        <v>0</v>
      </c>
      <c r="DI77">
        <f>($B$13*$D$11+$C$13*$D$11+$F$13*((FE77+EW77)/MAX(FE77+EW77+FF77, 0.1)*$I$11+FF77/MAX(FE77+EW77+FF77, 0.1)*$J$11))/($B$13+$C$13+$F$13)</f>
        <v>0</v>
      </c>
      <c r="DJ77">
        <f>($B$13*$K$11+$C$13*$K$11+$F$13*((FE77+EW77)/MAX(FE77+EW77+FF77, 0.1)*$P$11+FF77/MAX(FE77+EW77+FF77, 0.1)*$Q$11))/($B$13+$C$13+$F$13)</f>
        <v>0</v>
      </c>
      <c r="DK77">
        <v>2.44</v>
      </c>
      <c r="DL77">
        <v>0.5</v>
      </c>
      <c r="DM77" t="s">
        <v>438</v>
      </c>
      <c r="DN77">
        <v>2</v>
      </c>
      <c r="DO77" t="b">
        <v>1</v>
      </c>
      <c r="DP77">
        <v>1759161746.814285</v>
      </c>
      <c r="DQ77">
        <v>908.7088571428573</v>
      </c>
      <c r="DR77">
        <v>942.1515357142856</v>
      </c>
      <c r="DS77">
        <v>21.69217857142857</v>
      </c>
      <c r="DT77">
        <v>20.79356071428571</v>
      </c>
      <c r="DU77">
        <v>909.4983928571429</v>
      </c>
      <c r="DV77">
        <v>21.41346785714286</v>
      </c>
      <c r="DW77">
        <v>500.0208928571429</v>
      </c>
      <c r="DX77">
        <v>90.88292499999999</v>
      </c>
      <c r="DY77">
        <v>0.06432828928571428</v>
      </c>
      <c r="DZ77">
        <v>28.71390000000001</v>
      </c>
      <c r="EA77">
        <v>29.99981428571428</v>
      </c>
      <c r="EB77">
        <v>999.9000000000002</v>
      </c>
      <c r="EC77">
        <v>0</v>
      </c>
      <c r="ED77">
        <v>0</v>
      </c>
      <c r="EE77">
        <v>10008.63928571429</v>
      </c>
      <c r="EF77">
        <v>0</v>
      </c>
      <c r="EG77">
        <v>8.378539999999997</v>
      </c>
      <c r="EH77">
        <v>-33.44277142857143</v>
      </c>
      <c r="EI77">
        <v>928.8577142857145</v>
      </c>
      <c r="EJ77">
        <v>962.1583214285714</v>
      </c>
      <c r="EK77">
        <v>0.8986121071428572</v>
      </c>
      <c r="EL77">
        <v>942.1515357142856</v>
      </c>
      <c r="EM77">
        <v>20.79356071428571</v>
      </c>
      <c r="EN77">
        <v>1.971448928571429</v>
      </c>
      <c r="EO77">
        <v>1.889780357142857</v>
      </c>
      <c r="EP77">
        <v>17.216875</v>
      </c>
      <c r="EQ77">
        <v>16.54988214285714</v>
      </c>
      <c r="ER77">
        <v>1999.990357142857</v>
      </c>
      <c r="ES77">
        <v>0.9800058214285714</v>
      </c>
      <c r="ET77">
        <v>0.01999397857142857</v>
      </c>
      <c r="EU77">
        <v>0</v>
      </c>
      <c r="EV77">
        <v>287.3213214285715</v>
      </c>
      <c r="EW77">
        <v>5.00078</v>
      </c>
      <c r="EX77">
        <v>5746.640357142855</v>
      </c>
      <c r="EY77">
        <v>16379.58928571428</v>
      </c>
      <c r="EZ77">
        <v>39.82567857142857</v>
      </c>
      <c r="FA77">
        <v>40.66271428571427</v>
      </c>
      <c r="FB77">
        <v>39.96189285714286</v>
      </c>
      <c r="FC77">
        <v>40.39707142857142</v>
      </c>
      <c r="FD77">
        <v>40.84357142857142</v>
      </c>
      <c r="FE77">
        <v>1955.100357142858</v>
      </c>
      <c r="FF77">
        <v>39.89000000000001</v>
      </c>
      <c r="FG77">
        <v>0</v>
      </c>
      <c r="FH77">
        <v>1759161746.6</v>
      </c>
      <c r="FI77">
        <v>0</v>
      </c>
      <c r="FJ77">
        <v>287.29232</v>
      </c>
      <c r="FK77">
        <v>-0.04238461360105113</v>
      </c>
      <c r="FL77">
        <v>-1.996153812706815</v>
      </c>
      <c r="FM77">
        <v>5746.656399999999</v>
      </c>
      <c r="FN77">
        <v>15</v>
      </c>
      <c r="FO77">
        <v>0</v>
      </c>
      <c r="FP77" t="s">
        <v>439</v>
      </c>
      <c r="FQ77">
        <v>1746989605.5</v>
      </c>
      <c r="FR77">
        <v>1746989593.5</v>
      </c>
      <c r="FS77">
        <v>0</v>
      </c>
      <c r="FT77">
        <v>-0.274</v>
      </c>
      <c r="FU77">
        <v>-0.002</v>
      </c>
      <c r="FV77">
        <v>2.549</v>
      </c>
      <c r="FW77">
        <v>0.129</v>
      </c>
      <c r="FX77">
        <v>420</v>
      </c>
      <c r="FY77">
        <v>17</v>
      </c>
      <c r="FZ77">
        <v>0.02</v>
      </c>
      <c r="GA77">
        <v>0.04</v>
      </c>
      <c r="GB77">
        <v>-33.4918375</v>
      </c>
      <c r="GC77">
        <v>1.062469418386581</v>
      </c>
      <c r="GD77">
        <v>0.1388705704739127</v>
      </c>
      <c r="GE77">
        <v>0</v>
      </c>
      <c r="GF77">
        <v>287.2728235294118</v>
      </c>
      <c r="GG77">
        <v>0.3723758553556401</v>
      </c>
      <c r="GH77">
        <v>0.1810545044013368</v>
      </c>
      <c r="GI77">
        <v>1</v>
      </c>
      <c r="GJ77">
        <v>0.9066491500000001</v>
      </c>
      <c r="GK77">
        <v>-0.1405229268292714</v>
      </c>
      <c r="GL77">
        <v>0.01355048255146288</v>
      </c>
      <c r="GM77">
        <v>0</v>
      </c>
      <c r="GN77">
        <v>1</v>
      </c>
      <c r="GO77">
        <v>3</v>
      </c>
      <c r="GP77" t="s">
        <v>459</v>
      </c>
      <c r="GQ77">
        <v>3.10238</v>
      </c>
      <c r="GR77">
        <v>2.72182</v>
      </c>
      <c r="GS77">
        <v>0.154313</v>
      </c>
      <c r="GT77">
        <v>0.157817</v>
      </c>
      <c r="GU77">
        <v>0.100592</v>
      </c>
      <c r="GV77">
        <v>0.0990438</v>
      </c>
      <c r="GW77">
        <v>22085</v>
      </c>
      <c r="GX77">
        <v>19983.6</v>
      </c>
      <c r="GY77">
        <v>26680.7</v>
      </c>
      <c r="GZ77">
        <v>23952.7</v>
      </c>
      <c r="HA77">
        <v>38404.1</v>
      </c>
      <c r="HB77">
        <v>31909.9</v>
      </c>
      <c r="HC77">
        <v>46585.6</v>
      </c>
      <c r="HD77">
        <v>37895.5</v>
      </c>
      <c r="HE77">
        <v>1.85858</v>
      </c>
      <c r="HF77">
        <v>1.86075</v>
      </c>
      <c r="HG77">
        <v>0.127591</v>
      </c>
      <c r="HH77">
        <v>0</v>
      </c>
      <c r="HI77">
        <v>27.9132</v>
      </c>
      <c r="HJ77">
        <v>999.9</v>
      </c>
      <c r="HK77">
        <v>49.8</v>
      </c>
      <c r="HL77">
        <v>31.2</v>
      </c>
      <c r="HM77">
        <v>25.003</v>
      </c>
      <c r="HN77">
        <v>61.2538</v>
      </c>
      <c r="HO77">
        <v>21.867</v>
      </c>
      <c r="HP77">
        <v>1</v>
      </c>
      <c r="HQ77">
        <v>0.184837</v>
      </c>
      <c r="HR77">
        <v>0.309131</v>
      </c>
      <c r="HS77">
        <v>20.2792</v>
      </c>
      <c r="HT77">
        <v>5.211</v>
      </c>
      <c r="HU77">
        <v>11.98</v>
      </c>
      <c r="HV77">
        <v>4.96355</v>
      </c>
      <c r="HW77">
        <v>3.27463</v>
      </c>
      <c r="HX77">
        <v>9999</v>
      </c>
      <c r="HY77">
        <v>9999</v>
      </c>
      <c r="HZ77">
        <v>9999</v>
      </c>
      <c r="IA77">
        <v>40.5</v>
      </c>
      <c r="IB77">
        <v>1.86401</v>
      </c>
      <c r="IC77">
        <v>1.86017</v>
      </c>
      <c r="ID77">
        <v>1.8584</v>
      </c>
      <c r="IE77">
        <v>1.85979</v>
      </c>
      <c r="IF77">
        <v>1.8599</v>
      </c>
      <c r="IG77">
        <v>1.85843</v>
      </c>
      <c r="IH77">
        <v>1.85745</v>
      </c>
      <c r="II77">
        <v>1.85242</v>
      </c>
      <c r="IJ77">
        <v>0</v>
      </c>
      <c r="IK77">
        <v>0</v>
      </c>
      <c r="IL77">
        <v>0</v>
      </c>
      <c r="IM77">
        <v>0</v>
      </c>
      <c r="IN77" t="s">
        <v>441</v>
      </c>
      <c r="IO77" t="s">
        <v>442</v>
      </c>
      <c r="IP77" t="s">
        <v>443</v>
      </c>
      <c r="IQ77" t="s">
        <v>443</v>
      </c>
      <c r="IR77" t="s">
        <v>443</v>
      </c>
      <c r="IS77" t="s">
        <v>443</v>
      </c>
      <c r="IT77">
        <v>0</v>
      </c>
      <c r="IU77">
        <v>100</v>
      </c>
      <c r="IV77">
        <v>100</v>
      </c>
      <c r="IW77">
        <v>-0.764</v>
      </c>
      <c r="IX77">
        <v>0.2784</v>
      </c>
      <c r="IY77">
        <v>-0.9039269621244732</v>
      </c>
      <c r="IZ77">
        <v>-0.001239420960351069</v>
      </c>
      <c r="JA77">
        <v>2.054680153414315E-06</v>
      </c>
      <c r="JB77">
        <v>-6.090169633737798E-10</v>
      </c>
      <c r="JC77">
        <v>0.01286883109493677</v>
      </c>
      <c r="JD77">
        <v>0.003674261220633967</v>
      </c>
      <c r="JE77">
        <v>0.0003746991724086452</v>
      </c>
      <c r="JF77">
        <v>1.563836292469968E-06</v>
      </c>
      <c r="JG77">
        <v>1</v>
      </c>
      <c r="JH77">
        <v>2003</v>
      </c>
      <c r="JI77">
        <v>1</v>
      </c>
      <c r="JJ77">
        <v>24</v>
      </c>
      <c r="JK77">
        <v>202869.2</v>
      </c>
      <c r="JL77">
        <v>202869.4</v>
      </c>
      <c r="JM77">
        <v>2.25708</v>
      </c>
      <c r="JN77">
        <v>2.62207</v>
      </c>
      <c r="JO77">
        <v>1.49658</v>
      </c>
      <c r="JP77">
        <v>2.34375</v>
      </c>
      <c r="JQ77">
        <v>1.54907</v>
      </c>
      <c r="JR77">
        <v>2.3645</v>
      </c>
      <c r="JS77">
        <v>36.3871</v>
      </c>
      <c r="JT77">
        <v>24.1751</v>
      </c>
      <c r="JU77">
        <v>18</v>
      </c>
      <c r="JV77">
        <v>481.846</v>
      </c>
      <c r="JW77">
        <v>498.016</v>
      </c>
      <c r="JX77">
        <v>27.2775</v>
      </c>
      <c r="JY77">
        <v>29.6215</v>
      </c>
      <c r="JZ77">
        <v>30</v>
      </c>
      <c r="KA77">
        <v>29.8784</v>
      </c>
      <c r="KB77">
        <v>29.8814</v>
      </c>
      <c r="KC77">
        <v>45.3469</v>
      </c>
      <c r="KD77">
        <v>19.9474</v>
      </c>
      <c r="KE77">
        <v>99.2581</v>
      </c>
      <c r="KF77">
        <v>27.2935</v>
      </c>
      <c r="KG77">
        <v>988.829</v>
      </c>
      <c r="KH77">
        <v>20.79</v>
      </c>
      <c r="KI77">
        <v>101.859</v>
      </c>
      <c r="KJ77">
        <v>91.39</v>
      </c>
    </row>
    <row r="78" spans="1:296">
      <c r="A78">
        <v>60</v>
      </c>
      <c r="B78">
        <v>1759161759.6</v>
      </c>
      <c r="C78">
        <v>386.5</v>
      </c>
      <c r="D78" t="s">
        <v>563</v>
      </c>
      <c r="E78" t="s">
        <v>564</v>
      </c>
      <c r="F78">
        <v>5</v>
      </c>
      <c r="G78" t="s">
        <v>436</v>
      </c>
      <c r="H78">
        <v>1759161752.1</v>
      </c>
      <c r="I78">
        <f>(J78)/1000</f>
        <v>0</v>
      </c>
      <c r="J78">
        <f>IF(DO78, AM78, AG78)</f>
        <v>0</v>
      </c>
      <c r="K78">
        <f>IF(DO78, AH78, AF78)</f>
        <v>0</v>
      </c>
      <c r="L78">
        <f>DQ78 - IF(AT78&gt;1, K78*DK78*100.0/(AV78), 0)</f>
        <v>0</v>
      </c>
      <c r="M78">
        <f>((S78-I78/2)*L78-K78)/(S78+I78/2)</f>
        <v>0</v>
      </c>
      <c r="N78">
        <f>M78*(DX78+DY78)/1000.0</f>
        <v>0</v>
      </c>
      <c r="O78">
        <f>(DQ78 - IF(AT78&gt;1, K78*DK78*100.0/(AV78), 0))*(DX78+DY78)/1000.0</f>
        <v>0</v>
      </c>
      <c r="P78">
        <f>2.0/((1/R78-1/Q78)+SIGN(R78)*SQRT((1/R78-1/Q78)*(1/R78-1/Q78) + 4*DL78/((DL78+1)*(DL78+1))*(2*1/R78*1/Q78-1/Q78*1/Q78)))</f>
        <v>0</v>
      </c>
      <c r="Q78">
        <f>IF(LEFT(DM78,1)&lt;&gt;"0",IF(LEFT(DM78,1)="1",3.0,DN78),$D$5+$E$5*(EE78*DX78/($K$5*1000))+$F$5*(EE78*DX78/($K$5*1000))*MAX(MIN(DK78,$J$5),$I$5)*MAX(MIN(DK78,$J$5),$I$5)+$G$5*MAX(MIN(DK78,$J$5),$I$5)*(EE78*DX78/($K$5*1000))+$H$5*(EE78*DX78/($K$5*1000))*(EE78*DX78/($K$5*1000)))</f>
        <v>0</v>
      </c>
      <c r="R78">
        <f>I78*(1000-(1000*0.61365*exp(17.502*V78/(240.97+V78))/(DX78+DY78)+DS78)/2)/(1000*0.61365*exp(17.502*V78/(240.97+V78))/(DX78+DY78)-DS78)</f>
        <v>0</v>
      </c>
      <c r="S78">
        <f>1/((DL78+1)/(P78/1.6)+1/(Q78/1.37)) + DL78/((DL78+1)/(P78/1.6) + DL78/(Q78/1.37))</f>
        <v>0</v>
      </c>
      <c r="T78">
        <f>(DG78*DJ78)</f>
        <v>0</v>
      </c>
      <c r="U78">
        <f>(DZ78+(T78+2*0.95*5.67E-8*(((DZ78+$B$9)+273)^4-(DZ78+273)^4)-44100*I78)/(1.84*29.3*Q78+8*0.95*5.67E-8*(DZ78+273)^3))</f>
        <v>0</v>
      </c>
      <c r="V78">
        <f>($C$9*EA78+$D$9*EB78+$E$9*U78)</f>
        <v>0</v>
      </c>
      <c r="W78">
        <f>0.61365*exp(17.502*V78/(240.97+V78))</f>
        <v>0</v>
      </c>
      <c r="X78">
        <f>(Y78/Z78*100)</f>
        <v>0</v>
      </c>
      <c r="Y78">
        <f>DS78*(DX78+DY78)/1000</f>
        <v>0</v>
      </c>
      <c r="Z78">
        <f>0.61365*exp(17.502*DZ78/(240.97+DZ78))</f>
        <v>0</v>
      </c>
      <c r="AA78">
        <f>(W78-DS78*(DX78+DY78)/1000)</f>
        <v>0</v>
      </c>
      <c r="AB78">
        <f>(-I78*44100)</f>
        <v>0</v>
      </c>
      <c r="AC78">
        <f>2*29.3*Q78*0.92*(DZ78-V78)</f>
        <v>0</v>
      </c>
      <c r="AD78">
        <f>2*0.95*5.67E-8*(((DZ78+$B$9)+273)^4-(V78+273)^4)</f>
        <v>0</v>
      </c>
      <c r="AE78">
        <f>T78+AD78+AB78+AC78</f>
        <v>0</v>
      </c>
      <c r="AF78">
        <f>DW78*AT78*(DR78-DQ78*(1000-AT78*DT78)/(1000-AT78*DS78))/(100*DK78)</f>
        <v>0</v>
      </c>
      <c r="AG78">
        <f>1000*DW78*AT78*(DS78-DT78)/(100*DK78*(1000-AT78*DS78))</f>
        <v>0</v>
      </c>
      <c r="AH78">
        <f>(AI78 - AJ78 - DX78*1E3/(8.314*(DZ78+273.15)) * AL78/DW78 * AK78) * DW78/(100*DK78) * (1000 - DT78)/1000</f>
        <v>0</v>
      </c>
      <c r="AI78">
        <v>995.4340944089831</v>
      </c>
      <c r="AJ78">
        <v>971.1837333333332</v>
      </c>
      <c r="AK78">
        <v>3.444520837237347</v>
      </c>
      <c r="AL78">
        <v>65.02790065039247</v>
      </c>
      <c r="AM78">
        <f>(AO78 - AN78 + DX78*1E3/(8.314*(DZ78+273.15)) * AQ78/DW78 * AP78) * DW78/(100*DK78) * 1000/(1000 - AO78)</f>
        <v>0</v>
      </c>
      <c r="AN78">
        <v>20.79948313146197</v>
      </c>
      <c r="AO78">
        <v>21.67169272727273</v>
      </c>
      <c r="AP78">
        <v>-5.541431959838513E-05</v>
      </c>
      <c r="AQ78">
        <v>105.0017702959576</v>
      </c>
      <c r="AR78">
        <v>0</v>
      </c>
      <c r="AS78">
        <v>0</v>
      </c>
      <c r="AT78">
        <f>IF(AR78*$H$15&gt;=AV78,1.0,(AV78/(AV78-AR78*$H$15)))</f>
        <v>0</v>
      </c>
      <c r="AU78">
        <f>(AT78-1)*100</f>
        <v>0</v>
      </c>
      <c r="AV78">
        <f>MAX(0,($B$15+$C$15*EE78)/(1+$D$15*EE78)*DX78/(DZ78+273)*$E$15)</f>
        <v>0</v>
      </c>
      <c r="AW78" t="s">
        <v>437</v>
      </c>
      <c r="AX78" t="s">
        <v>437</v>
      </c>
      <c r="AY78">
        <v>0</v>
      </c>
      <c r="AZ78">
        <v>0</v>
      </c>
      <c r="BA78">
        <f>1-AY78/AZ78</f>
        <v>0</v>
      </c>
      <c r="BB78">
        <v>0</v>
      </c>
      <c r="BC78" t="s">
        <v>437</v>
      </c>
      <c r="BD78" t="s">
        <v>437</v>
      </c>
      <c r="BE78">
        <v>0</v>
      </c>
      <c r="BF78">
        <v>0</v>
      </c>
      <c r="BG78">
        <f>1-BE78/BF78</f>
        <v>0</v>
      </c>
      <c r="BH78">
        <v>0.5</v>
      </c>
      <c r="BI78">
        <f>DH78</f>
        <v>0</v>
      </c>
      <c r="BJ78">
        <f>K78</f>
        <v>0</v>
      </c>
      <c r="BK78">
        <f>BG78*BH78*BI78</f>
        <v>0</v>
      </c>
      <c r="BL78">
        <f>(BJ78-BB78)/BI78</f>
        <v>0</v>
      </c>
      <c r="BM78">
        <f>(AZ78-BF78)/BF78</f>
        <v>0</v>
      </c>
      <c r="BN78">
        <f>AY78/(BA78+AY78/BF78)</f>
        <v>0</v>
      </c>
      <c r="BO78" t="s">
        <v>437</v>
      </c>
      <c r="BP78">
        <v>0</v>
      </c>
      <c r="BQ78">
        <f>IF(BP78&lt;&gt;0, BP78, BN78)</f>
        <v>0</v>
      </c>
      <c r="BR78">
        <f>1-BQ78/BF78</f>
        <v>0</v>
      </c>
      <c r="BS78">
        <f>(BF78-BE78)/(BF78-BQ78)</f>
        <v>0</v>
      </c>
      <c r="BT78">
        <f>(AZ78-BF78)/(AZ78-BQ78)</f>
        <v>0</v>
      </c>
      <c r="BU78">
        <f>(BF78-BE78)/(BF78-AY78)</f>
        <v>0</v>
      </c>
      <c r="BV78">
        <f>(AZ78-BF78)/(AZ78-AY78)</f>
        <v>0</v>
      </c>
      <c r="BW78">
        <f>(BS78*BQ78/BE78)</f>
        <v>0</v>
      </c>
      <c r="BX78">
        <f>(1-BW78)</f>
        <v>0</v>
      </c>
      <c r="DG78">
        <f>$B$13*EF78+$C$13*EG78+$F$13*ER78*(1-EU78)</f>
        <v>0</v>
      </c>
      <c r="DH78">
        <f>DG78*DI78</f>
        <v>0</v>
      </c>
      <c r="DI78">
        <f>($B$13*$D$11+$C$13*$D$11+$F$13*((FE78+EW78)/MAX(FE78+EW78+FF78, 0.1)*$I$11+FF78/MAX(FE78+EW78+FF78, 0.1)*$J$11))/($B$13+$C$13+$F$13)</f>
        <v>0</v>
      </c>
      <c r="DJ78">
        <f>($B$13*$K$11+$C$13*$K$11+$F$13*((FE78+EW78)/MAX(FE78+EW78+FF78, 0.1)*$P$11+FF78/MAX(FE78+EW78+FF78, 0.1)*$Q$11))/($B$13+$C$13+$F$13)</f>
        <v>0</v>
      </c>
      <c r="DK78">
        <v>2.44</v>
      </c>
      <c r="DL78">
        <v>0.5</v>
      </c>
      <c r="DM78" t="s">
        <v>438</v>
      </c>
      <c r="DN78">
        <v>2</v>
      </c>
      <c r="DO78" t="b">
        <v>1</v>
      </c>
      <c r="DP78">
        <v>1759161752.1</v>
      </c>
      <c r="DQ78">
        <v>926.5502222222223</v>
      </c>
      <c r="DR78">
        <v>959.9011481481482</v>
      </c>
      <c r="DS78">
        <v>21.68268518518519</v>
      </c>
      <c r="DT78">
        <v>20.79601851851852</v>
      </c>
      <c r="DU78">
        <v>927.3220740740741</v>
      </c>
      <c r="DV78">
        <v>21.40417407407407</v>
      </c>
      <c r="DW78">
        <v>500.0648518518519</v>
      </c>
      <c r="DX78">
        <v>90.88313703703705</v>
      </c>
      <c r="DY78">
        <v>0.06409162222222221</v>
      </c>
      <c r="DZ78">
        <v>28.71001111111111</v>
      </c>
      <c r="EA78">
        <v>29.99844814814815</v>
      </c>
      <c r="EB78">
        <v>999.9000000000001</v>
      </c>
      <c r="EC78">
        <v>0</v>
      </c>
      <c r="ED78">
        <v>0</v>
      </c>
      <c r="EE78">
        <v>10017.6637037037</v>
      </c>
      <c r="EF78">
        <v>0</v>
      </c>
      <c r="EG78">
        <v>8.378371481481478</v>
      </c>
      <c r="EH78">
        <v>-33.35102962962963</v>
      </c>
      <c r="EI78">
        <v>947.0854444444444</v>
      </c>
      <c r="EJ78">
        <v>980.2873333333334</v>
      </c>
      <c r="EK78">
        <v>0.8866632962962961</v>
      </c>
      <c r="EL78">
        <v>959.9011481481482</v>
      </c>
      <c r="EM78">
        <v>20.79601851851852</v>
      </c>
      <c r="EN78">
        <v>1.970590740740741</v>
      </c>
      <c r="EO78">
        <v>1.890007407407407</v>
      </c>
      <c r="EP78">
        <v>17.20999259259259</v>
      </c>
      <c r="EQ78">
        <v>16.55177777777778</v>
      </c>
      <c r="ER78">
        <v>2000</v>
      </c>
      <c r="ES78">
        <v>0.9800058888888888</v>
      </c>
      <c r="ET78">
        <v>0.01999391111111111</v>
      </c>
      <c r="EU78">
        <v>0</v>
      </c>
      <c r="EV78">
        <v>287.3280370370371</v>
      </c>
      <c r="EW78">
        <v>5.00078</v>
      </c>
      <c r="EX78">
        <v>5746.54925925926</v>
      </c>
      <c r="EY78">
        <v>16379.67777777778</v>
      </c>
      <c r="EZ78">
        <v>39.83081481481481</v>
      </c>
      <c r="FA78">
        <v>40.65951851851851</v>
      </c>
      <c r="FB78">
        <v>39.96511111111111</v>
      </c>
      <c r="FC78">
        <v>40.37711111111111</v>
      </c>
      <c r="FD78">
        <v>40.86325925925925</v>
      </c>
      <c r="FE78">
        <v>1955.11</v>
      </c>
      <c r="FF78">
        <v>39.89000000000001</v>
      </c>
      <c r="FG78">
        <v>0</v>
      </c>
      <c r="FH78">
        <v>1759161751.4</v>
      </c>
      <c r="FI78">
        <v>0</v>
      </c>
      <c r="FJ78">
        <v>287.29476</v>
      </c>
      <c r="FK78">
        <v>0.1615384670917432</v>
      </c>
      <c r="FL78">
        <v>-1.084615359883585</v>
      </c>
      <c r="FM78">
        <v>5746.522</v>
      </c>
      <c r="FN78">
        <v>15</v>
      </c>
      <c r="FO78">
        <v>0</v>
      </c>
      <c r="FP78" t="s">
        <v>439</v>
      </c>
      <c r="FQ78">
        <v>1746989605.5</v>
      </c>
      <c r="FR78">
        <v>1746989593.5</v>
      </c>
      <c r="FS78">
        <v>0</v>
      </c>
      <c r="FT78">
        <v>-0.274</v>
      </c>
      <c r="FU78">
        <v>-0.002</v>
      </c>
      <c r="FV78">
        <v>2.549</v>
      </c>
      <c r="FW78">
        <v>0.129</v>
      </c>
      <c r="FX78">
        <v>420</v>
      </c>
      <c r="FY78">
        <v>17</v>
      </c>
      <c r="FZ78">
        <v>0.02</v>
      </c>
      <c r="GA78">
        <v>0.04</v>
      </c>
      <c r="GB78">
        <v>-33.410135</v>
      </c>
      <c r="GC78">
        <v>1.071075422138899</v>
      </c>
      <c r="GD78">
        <v>0.1208367484459918</v>
      </c>
      <c r="GE78">
        <v>0</v>
      </c>
      <c r="GF78">
        <v>287.3145882352941</v>
      </c>
      <c r="GG78">
        <v>0.1576165031376707</v>
      </c>
      <c r="GH78">
        <v>0.2235498520066142</v>
      </c>
      <c r="GI78">
        <v>1</v>
      </c>
      <c r="GJ78">
        <v>0.8929321250000001</v>
      </c>
      <c r="GK78">
        <v>-0.136257129455909</v>
      </c>
      <c r="GL78">
        <v>0.01313745623815262</v>
      </c>
      <c r="GM78">
        <v>0</v>
      </c>
      <c r="GN78">
        <v>1</v>
      </c>
      <c r="GO78">
        <v>3</v>
      </c>
      <c r="GP78" t="s">
        <v>459</v>
      </c>
      <c r="GQ78">
        <v>3.1023</v>
      </c>
      <c r="GR78">
        <v>2.72224</v>
      </c>
      <c r="GS78">
        <v>0.156099</v>
      </c>
      <c r="GT78">
        <v>0.159566</v>
      </c>
      <c r="GU78">
        <v>0.10057</v>
      </c>
      <c r="GV78">
        <v>0.0990571</v>
      </c>
      <c r="GW78">
        <v>22038.4</v>
      </c>
      <c r="GX78">
        <v>19942.2</v>
      </c>
      <c r="GY78">
        <v>26680.8</v>
      </c>
      <c r="GZ78">
        <v>23952.8</v>
      </c>
      <c r="HA78">
        <v>38405.5</v>
      </c>
      <c r="HB78">
        <v>31909.5</v>
      </c>
      <c r="HC78">
        <v>46585.9</v>
      </c>
      <c r="HD78">
        <v>37895.4</v>
      </c>
      <c r="HE78">
        <v>1.85847</v>
      </c>
      <c r="HF78">
        <v>1.86132</v>
      </c>
      <c r="HG78">
        <v>0.128955</v>
      </c>
      <c r="HH78">
        <v>0</v>
      </c>
      <c r="HI78">
        <v>27.9103</v>
      </c>
      <c r="HJ78">
        <v>999.9</v>
      </c>
      <c r="HK78">
        <v>49.8</v>
      </c>
      <c r="HL78">
        <v>31.2</v>
      </c>
      <c r="HM78">
        <v>25.0041</v>
      </c>
      <c r="HN78">
        <v>61.0838</v>
      </c>
      <c r="HO78">
        <v>21.7147</v>
      </c>
      <c r="HP78">
        <v>1</v>
      </c>
      <c r="HQ78">
        <v>0.184675</v>
      </c>
      <c r="HR78">
        <v>0.288396</v>
      </c>
      <c r="HS78">
        <v>20.2793</v>
      </c>
      <c r="HT78">
        <v>5.2101</v>
      </c>
      <c r="HU78">
        <v>11.98</v>
      </c>
      <c r="HV78">
        <v>4.96355</v>
      </c>
      <c r="HW78">
        <v>3.2745</v>
      </c>
      <c r="HX78">
        <v>9999</v>
      </c>
      <c r="HY78">
        <v>9999</v>
      </c>
      <c r="HZ78">
        <v>9999</v>
      </c>
      <c r="IA78">
        <v>40.5</v>
      </c>
      <c r="IB78">
        <v>1.864</v>
      </c>
      <c r="IC78">
        <v>1.86017</v>
      </c>
      <c r="ID78">
        <v>1.8584</v>
      </c>
      <c r="IE78">
        <v>1.85979</v>
      </c>
      <c r="IF78">
        <v>1.8599</v>
      </c>
      <c r="IG78">
        <v>1.85842</v>
      </c>
      <c r="IH78">
        <v>1.85745</v>
      </c>
      <c r="II78">
        <v>1.85242</v>
      </c>
      <c r="IJ78">
        <v>0</v>
      </c>
      <c r="IK78">
        <v>0</v>
      </c>
      <c r="IL78">
        <v>0</v>
      </c>
      <c r="IM78">
        <v>0</v>
      </c>
      <c r="IN78" t="s">
        <v>441</v>
      </c>
      <c r="IO78" t="s">
        <v>442</v>
      </c>
      <c r="IP78" t="s">
        <v>443</v>
      </c>
      <c r="IQ78" t="s">
        <v>443</v>
      </c>
      <c r="IR78" t="s">
        <v>443</v>
      </c>
      <c r="IS78" t="s">
        <v>443</v>
      </c>
      <c r="IT78">
        <v>0</v>
      </c>
      <c r="IU78">
        <v>100</v>
      </c>
      <c r="IV78">
        <v>100</v>
      </c>
      <c r="IW78">
        <v>-0.746</v>
      </c>
      <c r="IX78">
        <v>0.2783</v>
      </c>
      <c r="IY78">
        <v>-0.9039269621244732</v>
      </c>
      <c r="IZ78">
        <v>-0.001239420960351069</v>
      </c>
      <c r="JA78">
        <v>2.054680153414315E-06</v>
      </c>
      <c r="JB78">
        <v>-6.090169633737798E-10</v>
      </c>
      <c r="JC78">
        <v>0.01286883109493677</v>
      </c>
      <c r="JD78">
        <v>0.003674261220633967</v>
      </c>
      <c r="JE78">
        <v>0.0003746991724086452</v>
      </c>
      <c r="JF78">
        <v>1.563836292469968E-06</v>
      </c>
      <c r="JG78">
        <v>1</v>
      </c>
      <c r="JH78">
        <v>2003</v>
      </c>
      <c r="JI78">
        <v>1</v>
      </c>
      <c r="JJ78">
        <v>24</v>
      </c>
      <c r="JK78">
        <v>202869.2</v>
      </c>
      <c r="JL78">
        <v>202869.4</v>
      </c>
      <c r="JM78">
        <v>2.2876</v>
      </c>
      <c r="JN78">
        <v>2.61108</v>
      </c>
      <c r="JO78">
        <v>1.49658</v>
      </c>
      <c r="JP78">
        <v>2.34375</v>
      </c>
      <c r="JQ78">
        <v>1.54907</v>
      </c>
      <c r="JR78">
        <v>2.46582</v>
      </c>
      <c r="JS78">
        <v>36.3871</v>
      </c>
      <c r="JT78">
        <v>24.1751</v>
      </c>
      <c r="JU78">
        <v>18</v>
      </c>
      <c r="JV78">
        <v>481.774</v>
      </c>
      <c r="JW78">
        <v>498.378</v>
      </c>
      <c r="JX78">
        <v>27.2861</v>
      </c>
      <c r="JY78">
        <v>29.6191</v>
      </c>
      <c r="JZ78">
        <v>29.9998</v>
      </c>
      <c r="KA78">
        <v>29.8766</v>
      </c>
      <c r="KB78">
        <v>29.8788</v>
      </c>
      <c r="KC78">
        <v>46.0122</v>
      </c>
      <c r="KD78">
        <v>19.9474</v>
      </c>
      <c r="KE78">
        <v>99.2581</v>
      </c>
      <c r="KF78">
        <v>27.2874</v>
      </c>
      <c r="KG78">
        <v>1008.96</v>
      </c>
      <c r="KH78">
        <v>20.809</v>
      </c>
      <c r="KI78">
        <v>101.86</v>
      </c>
      <c r="KJ78">
        <v>91.39</v>
      </c>
    </row>
    <row r="79" spans="1:296">
      <c r="A79">
        <v>61</v>
      </c>
      <c r="B79">
        <v>1759161764.6</v>
      </c>
      <c r="C79">
        <v>391.5</v>
      </c>
      <c r="D79" t="s">
        <v>565</v>
      </c>
      <c r="E79" t="s">
        <v>566</v>
      </c>
      <c r="F79">
        <v>5</v>
      </c>
      <c r="G79" t="s">
        <v>436</v>
      </c>
      <c r="H79">
        <v>1759161756.814285</v>
      </c>
      <c r="I79">
        <f>(J79)/1000</f>
        <v>0</v>
      </c>
      <c r="J79">
        <f>IF(DO79, AM79, AG79)</f>
        <v>0</v>
      </c>
      <c r="K79">
        <f>IF(DO79, AH79, AF79)</f>
        <v>0</v>
      </c>
      <c r="L79">
        <f>DQ79 - IF(AT79&gt;1, K79*DK79*100.0/(AV79), 0)</f>
        <v>0</v>
      </c>
      <c r="M79">
        <f>((S79-I79/2)*L79-K79)/(S79+I79/2)</f>
        <v>0</v>
      </c>
      <c r="N79">
        <f>M79*(DX79+DY79)/1000.0</f>
        <v>0</v>
      </c>
      <c r="O79">
        <f>(DQ79 - IF(AT79&gt;1, K79*DK79*100.0/(AV79), 0))*(DX79+DY79)/1000.0</f>
        <v>0</v>
      </c>
      <c r="P79">
        <f>2.0/((1/R79-1/Q79)+SIGN(R79)*SQRT((1/R79-1/Q79)*(1/R79-1/Q79) + 4*DL79/((DL79+1)*(DL79+1))*(2*1/R79*1/Q79-1/Q79*1/Q79)))</f>
        <v>0</v>
      </c>
      <c r="Q79">
        <f>IF(LEFT(DM79,1)&lt;&gt;"0",IF(LEFT(DM79,1)="1",3.0,DN79),$D$5+$E$5*(EE79*DX79/($K$5*1000))+$F$5*(EE79*DX79/($K$5*1000))*MAX(MIN(DK79,$J$5),$I$5)*MAX(MIN(DK79,$J$5),$I$5)+$G$5*MAX(MIN(DK79,$J$5),$I$5)*(EE79*DX79/($K$5*1000))+$H$5*(EE79*DX79/($K$5*1000))*(EE79*DX79/($K$5*1000)))</f>
        <v>0</v>
      </c>
      <c r="R79">
        <f>I79*(1000-(1000*0.61365*exp(17.502*V79/(240.97+V79))/(DX79+DY79)+DS79)/2)/(1000*0.61365*exp(17.502*V79/(240.97+V79))/(DX79+DY79)-DS79)</f>
        <v>0</v>
      </c>
      <c r="S79">
        <f>1/((DL79+1)/(P79/1.6)+1/(Q79/1.37)) + DL79/((DL79+1)/(P79/1.6) + DL79/(Q79/1.37))</f>
        <v>0</v>
      </c>
      <c r="T79">
        <f>(DG79*DJ79)</f>
        <v>0</v>
      </c>
      <c r="U79">
        <f>(DZ79+(T79+2*0.95*5.67E-8*(((DZ79+$B$9)+273)^4-(DZ79+273)^4)-44100*I79)/(1.84*29.3*Q79+8*0.95*5.67E-8*(DZ79+273)^3))</f>
        <v>0</v>
      </c>
      <c r="V79">
        <f>($C$9*EA79+$D$9*EB79+$E$9*U79)</f>
        <v>0</v>
      </c>
      <c r="W79">
        <f>0.61365*exp(17.502*V79/(240.97+V79))</f>
        <v>0</v>
      </c>
      <c r="X79">
        <f>(Y79/Z79*100)</f>
        <v>0</v>
      </c>
      <c r="Y79">
        <f>DS79*(DX79+DY79)/1000</f>
        <v>0</v>
      </c>
      <c r="Z79">
        <f>0.61365*exp(17.502*DZ79/(240.97+DZ79))</f>
        <v>0</v>
      </c>
      <c r="AA79">
        <f>(W79-DS79*(DX79+DY79)/1000)</f>
        <v>0</v>
      </c>
      <c r="AB79">
        <f>(-I79*44100)</f>
        <v>0</v>
      </c>
      <c r="AC79">
        <f>2*29.3*Q79*0.92*(DZ79-V79)</f>
        <v>0</v>
      </c>
      <c r="AD79">
        <f>2*0.95*5.67E-8*(((DZ79+$B$9)+273)^4-(V79+273)^4)</f>
        <v>0</v>
      </c>
      <c r="AE79">
        <f>T79+AD79+AB79+AC79</f>
        <v>0</v>
      </c>
      <c r="AF79">
        <f>DW79*AT79*(DR79-DQ79*(1000-AT79*DT79)/(1000-AT79*DS79))/(100*DK79)</f>
        <v>0</v>
      </c>
      <c r="AG79">
        <f>1000*DW79*AT79*(DS79-DT79)/(100*DK79*(1000-AT79*DS79))</f>
        <v>0</v>
      </c>
      <c r="AH79">
        <f>(AI79 - AJ79 - DX79*1E3/(8.314*(DZ79+273.15)) * AL79/DW79 * AK79) * DW79/(100*DK79) * (1000 - DT79)/1000</f>
        <v>0</v>
      </c>
      <c r="AI79">
        <v>1012.483290527145</v>
      </c>
      <c r="AJ79">
        <v>988.3574969696965</v>
      </c>
      <c r="AK79">
        <v>3.42727393161318</v>
      </c>
      <c r="AL79">
        <v>65.02790065039247</v>
      </c>
      <c r="AM79">
        <f>(AO79 - AN79 + DX79*1E3/(8.314*(DZ79+273.15)) * AQ79/DW79 * AP79) * DW79/(100*DK79) * 1000/(1000 - AO79)</f>
        <v>0</v>
      </c>
      <c r="AN79">
        <v>20.80178993070918</v>
      </c>
      <c r="AO79">
        <v>21.66413151515151</v>
      </c>
      <c r="AP79">
        <v>-7.240303976501775E-05</v>
      </c>
      <c r="AQ79">
        <v>105.0017702959576</v>
      </c>
      <c r="AR79">
        <v>0</v>
      </c>
      <c r="AS79">
        <v>0</v>
      </c>
      <c r="AT79">
        <f>IF(AR79*$H$15&gt;=AV79,1.0,(AV79/(AV79-AR79*$H$15)))</f>
        <v>0</v>
      </c>
      <c r="AU79">
        <f>(AT79-1)*100</f>
        <v>0</v>
      </c>
      <c r="AV79">
        <f>MAX(0,($B$15+$C$15*EE79)/(1+$D$15*EE79)*DX79/(DZ79+273)*$E$15)</f>
        <v>0</v>
      </c>
      <c r="AW79" t="s">
        <v>437</v>
      </c>
      <c r="AX79" t="s">
        <v>437</v>
      </c>
      <c r="AY79">
        <v>0</v>
      </c>
      <c r="AZ79">
        <v>0</v>
      </c>
      <c r="BA79">
        <f>1-AY79/AZ79</f>
        <v>0</v>
      </c>
      <c r="BB79">
        <v>0</v>
      </c>
      <c r="BC79" t="s">
        <v>437</v>
      </c>
      <c r="BD79" t="s">
        <v>437</v>
      </c>
      <c r="BE79">
        <v>0</v>
      </c>
      <c r="BF79">
        <v>0</v>
      </c>
      <c r="BG79">
        <f>1-BE79/BF79</f>
        <v>0</v>
      </c>
      <c r="BH79">
        <v>0.5</v>
      </c>
      <c r="BI79">
        <f>DH79</f>
        <v>0</v>
      </c>
      <c r="BJ79">
        <f>K79</f>
        <v>0</v>
      </c>
      <c r="BK79">
        <f>BG79*BH79*BI79</f>
        <v>0</v>
      </c>
      <c r="BL79">
        <f>(BJ79-BB79)/BI79</f>
        <v>0</v>
      </c>
      <c r="BM79">
        <f>(AZ79-BF79)/BF79</f>
        <v>0</v>
      </c>
      <c r="BN79">
        <f>AY79/(BA79+AY79/BF79)</f>
        <v>0</v>
      </c>
      <c r="BO79" t="s">
        <v>437</v>
      </c>
      <c r="BP79">
        <v>0</v>
      </c>
      <c r="BQ79">
        <f>IF(BP79&lt;&gt;0, BP79, BN79)</f>
        <v>0</v>
      </c>
      <c r="BR79">
        <f>1-BQ79/BF79</f>
        <v>0</v>
      </c>
      <c r="BS79">
        <f>(BF79-BE79)/(BF79-BQ79)</f>
        <v>0</v>
      </c>
      <c r="BT79">
        <f>(AZ79-BF79)/(AZ79-BQ79)</f>
        <v>0</v>
      </c>
      <c r="BU79">
        <f>(BF79-BE79)/(BF79-AY79)</f>
        <v>0</v>
      </c>
      <c r="BV79">
        <f>(AZ79-BF79)/(AZ79-AY79)</f>
        <v>0</v>
      </c>
      <c r="BW79">
        <f>(BS79*BQ79/BE79)</f>
        <v>0</v>
      </c>
      <c r="BX79">
        <f>(1-BW79)</f>
        <v>0</v>
      </c>
      <c r="DG79">
        <f>$B$13*EF79+$C$13*EG79+$F$13*ER79*(1-EU79)</f>
        <v>0</v>
      </c>
      <c r="DH79">
        <f>DG79*DI79</f>
        <v>0</v>
      </c>
      <c r="DI79">
        <f>($B$13*$D$11+$C$13*$D$11+$F$13*((FE79+EW79)/MAX(FE79+EW79+FF79, 0.1)*$I$11+FF79/MAX(FE79+EW79+FF79, 0.1)*$J$11))/($B$13+$C$13+$F$13)</f>
        <v>0</v>
      </c>
      <c r="DJ79">
        <f>($B$13*$K$11+$C$13*$K$11+$F$13*((FE79+EW79)/MAX(FE79+EW79+FF79, 0.1)*$P$11+FF79/MAX(FE79+EW79+FF79, 0.1)*$Q$11))/($B$13+$C$13+$F$13)</f>
        <v>0</v>
      </c>
      <c r="DK79">
        <v>2.44</v>
      </c>
      <c r="DL79">
        <v>0.5</v>
      </c>
      <c r="DM79" t="s">
        <v>438</v>
      </c>
      <c r="DN79">
        <v>2</v>
      </c>
      <c r="DO79" t="b">
        <v>1</v>
      </c>
      <c r="DP79">
        <v>1759161756.814285</v>
      </c>
      <c r="DQ79">
        <v>942.433</v>
      </c>
      <c r="DR79">
        <v>975.7289642857143</v>
      </c>
      <c r="DS79">
        <v>21.67513214285714</v>
      </c>
      <c r="DT79">
        <v>20.79860357142858</v>
      </c>
      <c r="DU79">
        <v>943.1889642857142</v>
      </c>
      <c r="DV79">
        <v>21.396775</v>
      </c>
      <c r="DW79">
        <v>500.0763928571428</v>
      </c>
      <c r="DX79">
        <v>90.88328571428572</v>
      </c>
      <c r="DY79">
        <v>0.063984075</v>
      </c>
      <c r="DZ79">
        <v>28.70831785714285</v>
      </c>
      <c r="EA79">
        <v>30.0027</v>
      </c>
      <c r="EB79">
        <v>999.9000000000002</v>
      </c>
      <c r="EC79">
        <v>0</v>
      </c>
      <c r="ED79">
        <v>0</v>
      </c>
      <c r="EE79">
        <v>10004.19535714286</v>
      </c>
      <c r="EF79">
        <v>0</v>
      </c>
      <c r="EG79">
        <v>8.370301785714284</v>
      </c>
      <c r="EH79">
        <v>-33.29595357142858</v>
      </c>
      <c r="EI79">
        <v>963.3128214285714</v>
      </c>
      <c r="EJ79">
        <v>996.4539999999998</v>
      </c>
      <c r="EK79">
        <v>0.8765235357142858</v>
      </c>
      <c r="EL79">
        <v>975.7289642857143</v>
      </c>
      <c r="EM79">
        <v>20.79860357142858</v>
      </c>
      <c r="EN79">
        <v>1.969906785714285</v>
      </c>
      <c r="EO79">
        <v>1.890245357142857</v>
      </c>
      <c r="EP79">
        <v>17.20450357142857</v>
      </c>
      <c r="EQ79">
        <v>16.55376071428572</v>
      </c>
      <c r="ER79">
        <v>2000.008928571429</v>
      </c>
      <c r="ES79">
        <v>0.9800059285714287</v>
      </c>
      <c r="ET79">
        <v>0.01999387142857143</v>
      </c>
      <c r="EU79">
        <v>0</v>
      </c>
      <c r="EV79">
        <v>287.3214642857143</v>
      </c>
      <c r="EW79">
        <v>5.00078</v>
      </c>
      <c r="EX79">
        <v>5746.538571428573</v>
      </c>
      <c r="EY79">
        <v>16379.74642857143</v>
      </c>
      <c r="EZ79">
        <v>39.83010714285713</v>
      </c>
      <c r="FA79">
        <v>40.65599999999999</v>
      </c>
      <c r="FB79">
        <v>39.98860714285713</v>
      </c>
      <c r="FC79">
        <v>40.377</v>
      </c>
      <c r="FD79">
        <v>40.84582142857142</v>
      </c>
      <c r="FE79">
        <v>1955.118928571429</v>
      </c>
      <c r="FF79">
        <v>39.89000000000001</v>
      </c>
      <c r="FG79">
        <v>0</v>
      </c>
      <c r="FH79">
        <v>1759161756.8</v>
      </c>
      <c r="FI79">
        <v>0</v>
      </c>
      <c r="FJ79">
        <v>287.2971153846154</v>
      </c>
      <c r="FK79">
        <v>-0.09712819850648306</v>
      </c>
      <c r="FL79">
        <v>-0.8505982720310725</v>
      </c>
      <c r="FM79">
        <v>5746.490000000001</v>
      </c>
      <c r="FN79">
        <v>15</v>
      </c>
      <c r="FO79">
        <v>0</v>
      </c>
      <c r="FP79" t="s">
        <v>439</v>
      </c>
      <c r="FQ79">
        <v>1746989605.5</v>
      </c>
      <c r="FR79">
        <v>1746989593.5</v>
      </c>
      <c r="FS79">
        <v>0</v>
      </c>
      <c r="FT79">
        <v>-0.274</v>
      </c>
      <c r="FU79">
        <v>-0.002</v>
      </c>
      <c r="FV79">
        <v>2.549</v>
      </c>
      <c r="FW79">
        <v>0.129</v>
      </c>
      <c r="FX79">
        <v>420</v>
      </c>
      <c r="FY79">
        <v>17</v>
      </c>
      <c r="FZ79">
        <v>0.02</v>
      </c>
      <c r="GA79">
        <v>0.04</v>
      </c>
      <c r="GB79">
        <v>-33.33702</v>
      </c>
      <c r="GC79">
        <v>0.713587992495341</v>
      </c>
      <c r="GD79">
        <v>0.08739280061881513</v>
      </c>
      <c r="GE79">
        <v>0</v>
      </c>
      <c r="GF79">
        <v>287.2841176470588</v>
      </c>
      <c r="GG79">
        <v>0.03798319644892095</v>
      </c>
      <c r="GH79">
        <v>0.2316697401736159</v>
      </c>
      <c r="GI79">
        <v>1</v>
      </c>
      <c r="GJ79">
        <v>0.8843137250000002</v>
      </c>
      <c r="GK79">
        <v>-0.1304795909943749</v>
      </c>
      <c r="GL79">
        <v>0.01260031187309961</v>
      </c>
      <c r="GM79">
        <v>0</v>
      </c>
      <c r="GN79">
        <v>1</v>
      </c>
      <c r="GO79">
        <v>3</v>
      </c>
      <c r="GP79" t="s">
        <v>459</v>
      </c>
      <c r="GQ79">
        <v>3.10223</v>
      </c>
      <c r="GR79">
        <v>2.72191</v>
      </c>
      <c r="GS79">
        <v>0.157859</v>
      </c>
      <c r="GT79">
        <v>0.161306</v>
      </c>
      <c r="GU79">
        <v>0.100546</v>
      </c>
      <c r="GV79">
        <v>0.0990689</v>
      </c>
      <c r="GW79">
        <v>21992.4</v>
      </c>
      <c r="GX79">
        <v>19900.8</v>
      </c>
      <c r="GY79">
        <v>26680.7</v>
      </c>
      <c r="GZ79">
        <v>23952.7</v>
      </c>
      <c r="HA79">
        <v>38406.9</v>
      </c>
      <c r="HB79">
        <v>31909.5</v>
      </c>
      <c r="HC79">
        <v>46586.2</v>
      </c>
      <c r="HD79">
        <v>37895.7</v>
      </c>
      <c r="HE79">
        <v>1.85847</v>
      </c>
      <c r="HF79">
        <v>1.86125</v>
      </c>
      <c r="HG79">
        <v>0.129081</v>
      </c>
      <c r="HH79">
        <v>0</v>
      </c>
      <c r="HI79">
        <v>27.9095</v>
      </c>
      <c r="HJ79">
        <v>999.9</v>
      </c>
      <c r="HK79">
        <v>49.8</v>
      </c>
      <c r="HL79">
        <v>31.2</v>
      </c>
      <c r="HM79">
        <v>25.0053</v>
      </c>
      <c r="HN79">
        <v>61.3038</v>
      </c>
      <c r="HO79">
        <v>21.859</v>
      </c>
      <c r="HP79">
        <v>1</v>
      </c>
      <c r="HQ79">
        <v>0.184324</v>
      </c>
      <c r="HR79">
        <v>0.323957</v>
      </c>
      <c r="HS79">
        <v>20.2793</v>
      </c>
      <c r="HT79">
        <v>5.21025</v>
      </c>
      <c r="HU79">
        <v>11.98</v>
      </c>
      <c r="HV79">
        <v>4.96355</v>
      </c>
      <c r="HW79">
        <v>3.2745</v>
      </c>
      <c r="HX79">
        <v>9999</v>
      </c>
      <c r="HY79">
        <v>9999</v>
      </c>
      <c r="HZ79">
        <v>9999</v>
      </c>
      <c r="IA79">
        <v>40.5</v>
      </c>
      <c r="IB79">
        <v>1.864</v>
      </c>
      <c r="IC79">
        <v>1.86017</v>
      </c>
      <c r="ID79">
        <v>1.85841</v>
      </c>
      <c r="IE79">
        <v>1.85977</v>
      </c>
      <c r="IF79">
        <v>1.85989</v>
      </c>
      <c r="IG79">
        <v>1.85842</v>
      </c>
      <c r="IH79">
        <v>1.85745</v>
      </c>
      <c r="II79">
        <v>1.85242</v>
      </c>
      <c r="IJ79">
        <v>0</v>
      </c>
      <c r="IK79">
        <v>0</v>
      </c>
      <c r="IL79">
        <v>0</v>
      </c>
      <c r="IM79">
        <v>0</v>
      </c>
      <c r="IN79" t="s">
        <v>441</v>
      </c>
      <c r="IO79" t="s">
        <v>442</v>
      </c>
      <c r="IP79" t="s">
        <v>443</v>
      </c>
      <c r="IQ79" t="s">
        <v>443</v>
      </c>
      <c r="IR79" t="s">
        <v>443</v>
      </c>
      <c r="IS79" t="s">
        <v>443</v>
      </c>
      <c r="IT79">
        <v>0</v>
      </c>
      <c r="IU79">
        <v>100</v>
      </c>
      <c r="IV79">
        <v>100</v>
      </c>
      <c r="IW79">
        <v>-0.73</v>
      </c>
      <c r="IX79">
        <v>0.2781</v>
      </c>
      <c r="IY79">
        <v>-0.9039269621244732</v>
      </c>
      <c r="IZ79">
        <v>-0.001239420960351069</v>
      </c>
      <c r="JA79">
        <v>2.054680153414315E-06</v>
      </c>
      <c r="JB79">
        <v>-6.090169633737798E-10</v>
      </c>
      <c r="JC79">
        <v>0.01286883109493677</v>
      </c>
      <c r="JD79">
        <v>0.003674261220633967</v>
      </c>
      <c r="JE79">
        <v>0.0003746991724086452</v>
      </c>
      <c r="JF79">
        <v>1.563836292469968E-06</v>
      </c>
      <c r="JG79">
        <v>1</v>
      </c>
      <c r="JH79">
        <v>2003</v>
      </c>
      <c r="JI79">
        <v>1</v>
      </c>
      <c r="JJ79">
        <v>24</v>
      </c>
      <c r="JK79">
        <v>202869.3</v>
      </c>
      <c r="JL79">
        <v>202869.5</v>
      </c>
      <c r="JM79">
        <v>2.32056</v>
      </c>
      <c r="JN79">
        <v>2.62207</v>
      </c>
      <c r="JO79">
        <v>1.49658</v>
      </c>
      <c r="JP79">
        <v>2.34375</v>
      </c>
      <c r="JQ79">
        <v>1.54907</v>
      </c>
      <c r="JR79">
        <v>2.33154</v>
      </c>
      <c r="JS79">
        <v>36.3871</v>
      </c>
      <c r="JT79">
        <v>24.1751</v>
      </c>
      <c r="JU79">
        <v>18</v>
      </c>
      <c r="JV79">
        <v>481.754</v>
      </c>
      <c r="JW79">
        <v>498.307</v>
      </c>
      <c r="JX79">
        <v>27.2878</v>
      </c>
      <c r="JY79">
        <v>29.6171</v>
      </c>
      <c r="JZ79">
        <v>29.9997</v>
      </c>
      <c r="KA79">
        <v>29.8739</v>
      </c>
      <c r="KB79">
        <v>29.8763</v>
      </c>
      <c r="KC79">
        <v>46.6126</v>
      </c>
      <c r="KD79">
        <v>19.9474</v>
      </c>
      <c r="KE79">
        <v>99.2581</v>
      </c>
      <c r="KF79">
        <v>27.2761</v>
      </c>
      <c r="KG79">
        <v>1022.32</v>
      </c>
      <c r="KH79">
        <v>20.8248</v>
      </c>
      <c r="KI79">
        <v>101.86</v>
      </c>
      <c r="KJ79">
        <v>91.3904</v>
      </c>
    </row>
    <row r="80" spans="1:296">
      <c r="A80">
        <v>62</v>
      </c>
      <c r="B80">
        <v>1759161769.6</v>
      </c>
      <c r="C80">
        <v>396.5</v>
      </c>
      <c r="D80" t="s">
        <v>567</v>
      </c>
      <c r="E80" t="s">
        <v>568</v>
      </c>
      <c r="F80">
        <v>5</v>
      </c>
      <c r="G80" t="s">
        <v>436</v>
      </c>
      <c r="H80">
        <v>1759161762.1</v>
      </c>
      <c r="I80">
        <f>(J80)/1000</f>
        <v>0</v>
      </c>
      <c r="J80">
        <f>IF(DO80, AM80, AG80)</f>
        <v>0</v>
      </c>
      <c r="K80">
        <f>IF(DO80, AH80, AF80)</f>
        <v>0</v>
      </c>
      <c r="L80">
        <f>DQ80 - IF(AT80&gt;1, K80*DK80*100.0/(AV80), 0)</f>
        <v>0</v>
      </c>
      <c r="M80">
        <f>((S80-I80/2)*L80-K80)/(S80+I80/2)</f>
        <v>0</v>
      </c>
      <c r="N80">
        <f>M80*(DX80+DY80)/1000.0</f>
        <v>0</v>
      </c>
      <c r="O80">
        <f>(DQ80 - IF(AT80&gt;1, K80*DK80*100.0/(AV80), 0))*(DX80+DY80)/1000.0</f>
        <v>0</v>
      </c>
      <c r="P80">
        <f>2.0/((1/R80-1/Q80)+SIGN(R80)*SQRT((1/R80-1/Q80)*(1/R80-1/Q80) + 4*DL80/((DL80+1)*(DL80+1))*(2*1/R80*1/Q80-1/Q80*1/Q80)))</f>
        <v>0</v>
      </c>
      <c r="Q80">
        <f>IF(LEFT(DM80,1)&lt;&gt;"0",IF(LEFT(DM80,1)="1",3.0,DN80),$D$5+$E$5*(EE80*DX80/($K$5*1000))+$F$5*(EE80*DX80/($K$5*1000))*MAX(MIN(DK80,$J$5),$I$5)*MAX(MIN(DK80,$J$5),$I$5)+$G$5*MAX(MIN(DK80,$J$5),$I$5)*(EE80*DX80/($K$5*1000))+$H$5*(EE80*DX80/($K$5*1000))*(EE80*DX80/($K$5*1000)))</f>
        <v>0</v>
      </c>
      <c r="R80">
        <f>I80*(1000-(1000*0.61365*exp(17.502*V80/(240.97+V80))/(DX80+DY80)+DS80)/2)/(1000*0.61365*exp(17.502*V80/(240.97+V80))/(DX80+DY80)-DS80)</f>
        <v>0</v>
      </c>
      <c r="S80">
        <f>1/((DL80+1)/(P80/1.6)+1/(Q80/1.37)) + DL80/((DL80+1)/(P80/1.6) + DL80/(Q80/1.37))</f>
        <v>0</v>
      </c>
      <c r="T80">
        <f>(DG80*DJ80)</f>
        <v>0</v>
      </c>
      <c r="U80">
        <f>(DZ80+(T80+2*0.95*5.67E-8*(((DZ80+$B$9)+273)^4-(DZ80+273)^4)-44100*I80)/(1.84*29.3*Q80+8*0.95*5.67E-8*(DZ80+273)^3))</f>
        <v>0</v>
      </c>
      <c r="V80">
        <f>($C$9*EA80+$D$9*EB80+$E$9*U80)</f>
        <v>0</v>
      </c>
      <c r="W80">
        <f>0.61365*exp(17.502*V80/(240.97+V80))</f>
        <v>0</v>
      </c>
      <c r="X80">
        <f>(Y80/Z80*100)</f>
        <v>0</v>
      </c>
      <c r="Y80">
        <f>DS80*(DX80+DY80)/1000</f>
        <v>0</v>
      </c>
      <c r="Z80">
        <f>0.61365*exp(17.502*DZ80/(240.97+DZ80))</f>
        <v>0</v>
      </c>
      <c r="AA80">
        <f>(W80-DS80*(DX80+DY80)/1000)</f>
        <v>0</v>
      </c>
      <c r="AB80">
        <f>(-I80*44100)</f>
        <v>0</v>
      </c>
      <c r="AC80">
        <f>2*29.3*Q80*0.92*(DZ80-V80)</f>
        <v>0</v>
      </c>
      <c r="AD80">
        <f>2*0.95*5.67E-8*(((DZ80+$B$9)+273)^4-(V80+273)^4)</f>
        <v>0</v>
      </c>
      <c r="AE80">
        <f>T80+AD80+AB80+AC80</f>
        <v>0</v>
      </c>
      <c r="AF80">
        <f>DW80*AT80*(DR80-DQ80*(1000-AT80*DT80)/(1000-AT80*DS80))/(100*DK80)</f>
        <v>0</v>
      </c>
      <c r="AG80">
        <f>1000*DW80*AT80*(DS80-DT80)/(100*DK80*(1000-AT80*DS80))</f>
        <v>0</v>
      </c>
      <c r="AH80">
        <f>(AI80 - AJ80 - DX80*1E3/(8.314*(DZ80+273.15)) * AL80/DW80 * AK80) * DW80/(100*DK80) * (1000 - DT80)/1000</f>
        <v>0</v>
      </c>
      <c r="AI80">
        <v>1029.708564774957</v>
      </c>
      <c r="AJ80">
        <v>1005.579254545454</v>
      </c>
      <c r="AK80">
        <v>3.445196725374562</v>
      </c>
      <c r="AL80">
        <v>65.02790065039247</v>
      </c>
      <c r="AM80">
        <f>(AO80 - AN80 + DX80*1E3/(8.314*(DZ80+273.15)) * AQ80/DW80 * AP80) * DW80/(100*DK80) * 1000/(1000 - AO80)</f>
        <v>0</v>
      </c>
      <c r="AN80">
        <v>20.80477154901286</v>
      </c>
      <c r="AO80">
        <v>21.65508303030303</v>
      </c>
      <c r="AP80">
        <v>-6.274153597849679E-05</v>
      </c>
      <c r="AQ80">
        <v>105.0017702959576</v>
      </c>
      <c r="AR80">
        <v>0</v>
      </c>
      <c r="AS80">
        <v>0</v>
      </c>
      <c r="AT80">
        <f>IF(AR80*$H$15&gt;=AV80,1.0,(AV80/(AV80-AR80*$H$15)))</f>
        <v>0</v>
      </c>
      <c r="AU80">
        <f>(AT80-1)*100</f>
        <v>0</v>
      </c>
      <c r="AV80">
        <f>MAX(0,($B$15+$C$15*EE80)/(1+$D$15*EE80)*DX80/(DZ80+273)*$E$15)</f>
        <v>0</v>
      </c>
      <c r="AW80" t="s">
        <v>437</v>
      </c>
      <c r="AX80" t="s">
        <v>437</v>
      </c>
      <c r="AY80">
        <v>0</v>
      </c>
      <c r="AZ80">
        <v>0</v>
      </c>
      <c r="BA80">
        <f>1-AY80/AZ80</f>
        <v>0</v>
      </c>
      <c r="BB80">
        <v>0</v>
      </c>
      <c r="BC80" t="s">
        <v>437</v>
      </c>
      <c r="BD80" t="s">
        <v>437</v>
      </c>
      <c r="BE80">
        <v>0</v>
      </c>
      <c r="BF80">
        <v>0</v>
      </c>
      <c r="BG80">
        <f>1-BE80/BF80</f>
        <v>0</v>
      </c>
      <c r="BH80">
        <v>0.5</v>
      </c>
      <c r="BI80">
        <f>DH80</f>
        <v>0</v>
      </c>
      <c r="BJ80">
        <f>K80</f>
        <v>0</v>
      </c>
      <c r="BK80">
        <f>BG80*BH80*BI80</f>
        <v>0</v>
      </c>
      <c r="BL80">
        <f>(BJ80-BB80)/BI80</f>
        <v>0</v>
      </c>
      <c r="BM80">
        <f>(AZ80-BF80)/BF80</f>
        <v>0</v>
      </c>
      <c r="BN80">
        <f>AY80/(BA80+AY80/BF80)</f>
        <v>0</v>
      </c>
      <c r="BO80" t="s">
        <v>437</v>
      </c>
      <c r="BP80">
        <v>0</v>
      </c>
      <c r="BQ80">
        <f>IF(BP80&lt;&gt;0, BP80, BN80)</f>
        <v>0</v>
      </c>
      <c r="BR80">
        <f>1-BQ80/BF80</f>
        <v>0</v>
      </c>
      <c r="BS80">
        <f>(BF80-BE80)/(BF80-BQ80)</f>
        <v>0</v>
      </c>
      <c r="BT80">
        <f>(AZ80-BF80)/(AZ80-BQ80)</f>
        <v>0</v>
      </c>
      <c r="BU80">
        <f>(BF80-BE80)/(BF80-AY80)</f>
        <v>0</v>
      </c>
      <c r="BV80">
        <f>(AZ80-BF80)/(AZ80-AY80)</f>
        <v>0</v>
      </c>
      <c r="BW80">
        <f>(BS80*BQ80/BE80)</f>
        <v>0</v>
      </c>
      <c r="BX80">
        <f>(1-BW80)</f>
        <v>0</v>
      </c>
      <c r="DG80">
        <f>$B$13*EF80+$C$13*EG80+$F$13*ER80*(1-EU80)</f>
        <v>0</v>
      </c>
      <c r="DH80">
        <f>DG80*DI80</f>
        <v>0</v>
      </c>
      <c r="DI80">
        <f>($B$13*$D$11+$C$13*$D$11+$F$13*((FE80+EW80)/MAX(FE80+EW80+FF80, 0.1)*$I$11+FF80/MAX(FE80+EW80+FF80, 0.1)*$J$11))/($B$13+$C$13+$F$13)</f>
        <v>0</v>
      </c>
      <c r="DJ80">
        <f>($B$13*$K$11+$C$13*$K$11+$F$13*((FE80+EW80)/MAX(FE80+EW80+FF80, 0.1)*$P$11+FF80/MAX(FE80+EW80+FF80, 0.1)*$Q$11))/($B$13+$C$13+$F$13)</f>
        <v>0</v>
      </c>
      <c r="DK80">
        <v>2.44</v>
      </c>
      <c r="DL80">
        <v>0.5</v>
      </c>
      <c r="DM80" t="s">
        <v>438</v>
      </c>
      <c r="DN80">
        <v>2</v>
      </c>
      <c r="DO80" t="b">
        <v>1</v>
      </c>
      <c r="DP80">
        <v>1759161762.1</v>
      </c>
      <c r="DQ80">
        <v>960.2235185185185</v>
      </c>
      <c r="DR80">
        <v>993.4882592592593</v>
      </c>
      <c r="DS80">
        <v>21.66681851851852</v>
      </c>
      <c r="DT80">
        <v>20.80155185185185</v>
      </c>
      <c r="DU80">
        <v>960.9614814814815</v>
      </c>
      <c r="DV80">
        <v>21.38863703703704</v>
      </c>
      <c r="DW80">
        <v>499.9895555555556</v>
      </c>
      <c r="DX80">
        <v>90.88263333333333</v>
      </c>
      <c r="DY80">
        <v>0.06399915555555556</v>
      </c>
      <c r="DZ80">
        <v>28.7074037037037</v>
      </c>
      <c r="EA80">
        <v>30.0077962962963</v>
      </c>
      <c r="EB80">
        <v>999.9000000000001</v>
      </c>
      <c r="EC80">
        <v>0</v>
      </c>
      <c r="ED80">
        <v>0</v>
      </c>
      <c r="EE80">
        <v>9996.47962962963</v>
      </c>
      <c r="EF80">
        <v>0</v>
      </c>
      <c r="EG80">
        <v>8.369996666666665</v>
      </c>
      <c r="EH80">
        <v>-33.26494074074075</v>
      </c>
      <c r="EI80">
        <v>981.4894074074074</v>
      </c>
      <c r="EJ80">
        <v>1014.59362962963</v>
      </c>
      <c r="EK80">
        <v>0.8652622592592593</v>
      </c>
      <c r="EL80">
        <v>993.4882592592593</v>
      </c>
      <c r="EM80">
        <v>20.80155185185185</v>
      </c>
      <c r="EN80">
        <v>1.969136296296296</v>
      </c>
      <c r="EO80">
        <v>1.890499259259259</v>
      </c>
      <c r="EP80">
        <v>17.19832222222222</v>
      </c>
      <c r="EQ80">
        <v>16.55587407407407</v>
      </c>
      <c r="ER80">
        <v>2000.008148148148</v>
      </c>
      <c r="ES80">
        <v>0.9800058888888888</v>
      </c>
      <c r="ET80">
        <v>0.01999391111111111</v>
      </c>
      <c r="EU80">
        <v>0</v>
      </c>
      <c r="EV80">
        <v>287.2952222222223</v>
      </c>
      <c r="EW80">
        <v>5.00078</v>
      </c>
      <c r="EX80">
        <v>5746.469259259258</v>
      </c>
      <c r="EY80">
        <v>16379.72222222222</v>
      </c>
      <c r="EZ80">
        <v>39.81455555555555</v>
      </c>
      <c r="FA80">
        <v>40.65951851851852</v>
      </c>
      <c r="FB80">
        <v>39.98114814814815</v>
      </c>
      <c r="FC80">
        <v>40.35629629629629</v>
      </c>
      <c r="FD80">
        <v>40.85851851851852</v>
      </c>
      <c r="FE80">
        <v>1955.118148148148</v>
      </c>
      <c r="FF80">
        <v>39.89000000000001</v>
      </c>
      <c r="FG80">
        <v>0</v>
      </c>
      <c r="FH80">
        <v>1759161761.6</v>
      </c>
      <c r="FI80">
        <v>0</v>
      </c>
      <c r="FJ80">
        <v>287.2619615384615</v>
      </c>
      <c r="FK80">
        <v>-0.01302563582071986</v>
      </c>
      <c r="FL80">
        <v>-0.4557264859096594</v>
      </c>
      <c r="FM80">
        <v>5746.433461538462</v>
      </c>
      <c r="FN80">
        <v>15</v>
      </c>
      <c r="FO80">
        <v>0</v>
      </c>
      <c r="FP80" t="s">
        <v>439</v>
      </c>
      <c r="FQ80">
        <v>1746989605.5</v>
      </c>
      <c r="FR80">
        <v>1746989593.5</v>
      </c>
      <c r="FS80">
        <v>0</v>
      </c>
      <c r="FT80">
        <v>-0.274</v>
      </c>
      <c r="FU80">
        <v>-0.002</v>
      </c>
      <c r="FV80">
        <v>2.549</v>
      </c>
      <c r="FW80">
        <v>0.129</v>
      </c>
      <c r="FX80">
        <v>420</v>
      </c>
      <c r="FY80">
        <v>17</v>
      </c>
      <c r="FZ80">
        <v>0.02</v>
      </c>
      <c r="GA80">
        <v>0.04</v>
      </c>
      <c r="GB80">
        <v>-33.27779</v>
      </c>
      <c r="GC80">
        <v>0.3893223264541418</v>
      </c>
      <c r="GD80">
        <v>0.05217862493397057</v>
      </c>
      <c r="GE80">
        <v>1</v>
      </c>
      <c r="GF80">
        <v>287.2914411764706</v>
      </c>
      <c r="GG80">
        <v>-0.01236057950693225</v>
      </c>
      <c r="GH80">
        <v>0.2263471034620827</v>
      </c>
      <c r="GI80">
        <v>1</v>
      </c>
      <c r="GJ80">
        <v>0.8709999249999999</v>
      </c>
      <c r="GK80">
        <v>-0.126271530956848</v>
      </c>
      <c r="GL80">
        <v>0.01217091035705115</v>
      </c>
      <c r="GM80">
        <v>0</v>
      </c>
      <c r="GN80">
        <v>2</v>
      </c>
      <c r="GO80">
        <v>3</v>
      </c>
      <c r="GP80" t="s">
        <v>446</v>
      </c>
      <c r="GQ80">
        <v>3.10244</v>
      </c>
      <c r="GR80">
        <v>2.72184</v>
      </c>
      <c r="GS80">
        <v>0.159621</v>
      </c>
      <c r="GT80">
        <v>0.16304</v>
      </c>
      <c r="GU80">
        <v>0.100517</v>
      </c>
      <c r="GV80">
        <v>0.099076</v>
      </c>
      <c r="GW80">
        <v>21946.6</v>
      </c>
      <c r="GX80">
        <v>19860.1</v>
      </c>
      <c r="GY80">
        <v>26680.9</v>
      </c>
      <c r="GZ80">
        <v>23953.2</v>
      </c>
      <c r="HA80">
        <v>38408.6</v>
      </c>
      <c r="HB80">
        <v>31909.5</v>
      </c>
      <c r="HC80">
        <v>46586.4</v>
      </c>
      <c r="HD80">
        <v>37895.7</v>
      </c>
      <c r="HE80">
        <v>1.859</v>
      </c>
      <c r="HF80">
        <v>1.86097</v>
      </c>
      <c r="HG80">
        <v>0.128873</v>
      </c>
      <c r="HH80">
        <v>0</v>
      </c>
      <c r="HI80">
        <v>27.9085</v>
      </c>
      <c r="HJ80">
        <v>999.9</v>
      </c>
      <c r="HK80">
        <v>49.8</v>
      </c>
      <c r="HL80">
        <v>31.2</v>
      </c>
      <c r="HM80">
        <v>25.0037</v>
      </c>
      <c r="HN80">
        <v>60.9838</v>
      </c>
      <c r="HO80">
        <v>21.871</v>
      </c>
      <c r="HP80">
        <v>1</v>
      </c>
      <c r="HQ80">
        <v>0.184207</v>
      </c>
      <c r="HR80">
        <v>0.359559</v>
      </c>
      <c r="HS80">
        <v>20.2792</v>
      </c>
      <c r="HT80">
        <v>5.2095</v>
      </c>
      <c r="HU80">
        <v>11.98</v>
      </c>
      <c r="HV80">
        <v>4.9634</v>
      </c>
      <c r="HW80">
        <v>3.27443</v>
      </c>
      <c r="HX80">
        <v>9999</v>
      </c>
      <c r="HY80">
        <v>9999</v>
      </c>
      <c r="HZ80">
        <v>9999</v>
      </c>
      <c r="IA80">
        <v>40.5</v>
      </c>
      <c r="IB80">
        <v>1.86401</v>
      </c>
      <c r="IC80">
        <v>1.86016</v>
      </c>
      <c r="ID80">
        <v>1.85844</v>
      </c>
      <c r="IE80">
        <v>1.85978</v>
      </c>
      <c r="IF80">
        <v>1.8599</v>
      </c>
      <c r="IG80">
        <v>1.85841</v>
      </c>
      <c r="IH80">
        <v>1.85745</v>
      </c>
      <c r="II80">
        <v>1.85242</v>
      </c>
      <c r="IJ80">
        <v>0</v>
      </c>
      <c r="IK80">
        <v>0</v>
      </c>
      <c r="IL80">
        <v>0</v>
      </c>
      <c r="IM80">
        <v>0</v>
      </c>
      <c r="IN80" t="s">
        <v>441</v>
      </c>
      <c r="IO80" t="s">
        <v>442</v>
      </c>
      <c r="IP80" t="s">
        <v>443</v>
      </c>
      <c r="IQ80" t="s">
        <v>443</v>
      </c>
      <c r="IR80" t="s">
        <v>443</v>
      </c>
      <c r="IS80" t="s">
        <v>443</v>
      </c>
      <c r="IT80">
        <v>0</v>
      </c>
      <c r="IU80">
        <v>100</v>
      </c>
      <c r="IV80">
        <v>100</v>
      </c>
      <c r="IW80">
        <v>-0.713</v>
      </c>
      <c r="IX80">
        <v>0.2779</v>
      </c>
      <c r="IY80">
        <v>-0.9039269621244732</v>
      </c>
      <c r="IZ80">
        <v>-0.001239420960351069</v>
      </c>
      <c r="JA80">
        <v>2.054680153414315E-06</v>
      </c>
      <c r="JB80">
        <v>-6.090169633737798E-10</v>
      </c>
      <c r="JC80">
        <v>0.01286883109493677</v>
      </c>
      <c r="JD80">
        <v>0.003674261220633967</v>
      </c>
      <c r="JE80">
        <v>0.0003746991724086452</v>
      </c>
      <c r="JF80">
        <v>1.563836292469968E-06</v>
      </c>
      <c r="JG80">
        <v>1</v>
      </c>
      <c r="JH80">
        <v>2003</v>
      </c>
      <c r="JI80">
        <v>1</v>
      </c>
      <c r="JJ80">
        <v>24</v>
      </c>
      <c r="JK80">
        <v>202869.4</v>
      </c>
      <c r="JL80">
        <v>202869.6</v>
      </c>
      <c r="JM80">
        <v>2.34985</v>
      </c>
      <c r="JN80">
        <v>2.61597</v>
      </c>
      <c r="JO80">
        <v>1.49658</v>
      </c>
      <c r="JP80">
        <v>2.34375</v>
      </c>
      <c r="JQ80">
        <v>1.54907</v>
      </c>
      <c r="JR80">
        <v>2.45605</v>
      </c>
      <c r="JS80">
        <v>36.3871</v>
      </c>
      <c r="JT80">
        <v>24.1751</v>
      </c>
      <c r="JU80">
        <v>18</v>
      </c>
      <c r="JV80">
        <v>482.043</v>
      </c>
      <c r="JW80">
        <v>498.102</v>
      </c>
      <c r="JX80">
        <v>27.2796</v>
      </c>
      <c r="JY80">
        <v>29.6146</v>
      </c>
      <c r="JZ80">
        <v>29.9999</v>
      </c>
      <c r="KA80">
        <v>29.8714</v>
      </c>
      <c r="KB80">
        <v>29.8737</v>
      </c>
      <c r="KC80">
        <v>47.2651</v>
      </c>
      <c r="KD80">
        <v>19.9474</v>
      </c>
      <c r="KE80">
        <v>99.2581</v>
      </c>
      <c r="KF80">
        <v>27.2675</v>
      </c>
      <c r="KG80">
        <v>1042.39</v>
      </c>
      <c r="KH80">
        <v>20.8479</v>
      </c>
      <c r="KI80">
        <v>101.861</v>
      </c>
      <c r="KJ80">
        <v>91.39100000000001</v>
      </c>
    </row>
    <row r="81" spans="1:296">
      <c r="A81">
        <v>63</v>
      </c>
      <c r="B81">
        <v>1759161774.6</v>
      </c>
      <c r="C81">
        <v>401.5</v>
      </c>
      <c r="D81" t="s">
        <v>569</v>
      </c>
      <c r="E81" t="s">
        <v>570</v>
      </c>
      <c r="F81">
        <v>5</v>
      </c>
      <c r="G81" t="s">
        <v>436</v>
      </c>
      <c r="H81">
        <v>1759161766.814285</v>
      </c>
      <c r="I81">
        <f>(J81)/1000</f>
        <v>0</v>
      </c>
      <c r="J81">
        <f>IF(DO81, AM81, AG81)</f>
        <v>0</v>
      </c>
      <c r="K81">
        <f>IF(DO81, AH81, AF81)</f>
        <v>0</v>
      </c>
      <c r="L81">
        <f>DQ81 - IF(AT81&gt;1, K81*DK81*100.0/(AV81), 0)</f>
        <v>0</v>
      </c>
      <c r="M81">
        <f>((S81-I81/2)*L81-K81)/(S81+I81/2)</f>
        <v>0</v>
      </c>
      <c r="N81">
        <f>M81*(DX81+DY81)/1000.0</f>
        <v>0</v>
      </c>
      <c r="O81">
        <f>(DQ81 - IF(AT81&gt;1, K81*DK81*100.0/(AV81), 0))*(DX81+DY81)/1000.0</f>
        <v>0</v>
      </c>
      <c r="P81">
        <f>2.0/((1/R81-1/Q81)+SIGN(R81)*SQRT((1/R81-1/Q81)*(1/R81-1/Q81) + 4*DL81/((DL81+1)*(DL81+1))*(2*1/R81*1/Q81-1/Q81*1/Q81)))</f>
        <v>0</v>
      </c>
      <c r="Q81">
        <f>IF(LEFT(DM81,1)&lt;&gt;"0",IF(LEFT(DM81,1)="1",3.0,DN81),$D$5+$E$5*(EE81*DX81/($K$5*1000))+$F$5*(EE81*DX81/($K$5*1000))*MAX(MIN(DK81,$J$5),$I$5)*MAX(MIN(DK81,$J$5),$I$5)+$G$5*MAX(MIN(DK81,$J$5),$I$5)*(EE81*DX81/($K$5*1000))+$H$5*(EE81*DX81/($K$5*1000))*(EE81*DX81/($K$5*1000)))</f>
        <v>0</v>
      </c>
      <c r="R81">
        <f>I81*(1000-(1000*0.61365*exp(17.502*V81/(240.97+V81))/(DX81+DY81)+DS81)/2)/(1000*0.61365*exp(17.502*V81/(240.97+V81))/(DX81+DY81)-DS81)</f>
        <v>0</v>
      </c>
      <c r="S81">
        <f>1/((DL81+1)/(P81/1.6)+1/(Q81/1.37)) + DL81/((DL81+1)/(P81/1.6) + DL81/(Q81/1.37))</f>
        <v>0</v>
      </c>
      <c r="T81">
        <f>(DG81*DJ81)</f>
        <v>0</v>
      </c>
      <c r="U81">
        <f>(DZ81+(T81+2*0.95*5.67E-8*(((DZ81+$B$9)+273)^4-(DZ81+273)^4)-44100*I81)/(1.84*29.3*Q81+8*0.95*5.67E-8*(DZ81+273)^3))</f>
        <v>0</v>
      </c>
      <c r="V81">
        <f>($C$9*EA81+$D$9*EB81+$E$9*U81)</f>
        <v>0</v>
      </c>
      <c r="W81">
        <f>0.61365*exp(17.502*V81/(240.97+V81))</f>
        <v>0</v>
      </c>
      <c r="X81">
        <f>(Y81/Z81*100)</f>
        <v>0</v>
      </c>
      <c r="Y81">
        <f>DS81*(DX81+DY81)/1000</f>
        <v>0</v>
      </c>
      <c r="Z81">
        <f>0.61365*exp(17.502*DZ81/(240.97+DZ81))</f>
        <v>0</v>
      </c>
      <c r="AA81">
        <f>(W81-DS81*(DX81+DY81)/1000)</f>
        <v>0</v>
      </c>
      <c r="AB81">
        <f>(-I81*44100)</f>
        <v>0</v>
      </c>
      <c r="AC81">
        <f>2*29.3*Q81*0.92*(DZ81-V81)</f>
        <v>0</v>
      </c>
      <c r="AD81">
        <f>2*0.95*5.67E-8*(((DZ81+$B$9)+273)^4-(V81+273)^4)</f>
        <v>0</v>
      </c>
      <c r="AE81">
        <f>T81+AD81+AB81+AC81</f>
        <v>0</v>
      </c>
      <c r="AF81">
        <f>DW81*AT81*(DR81-DQ81*(1000-AT81*DT81)/(1000-AT81*DS81))/(100*DK81)</f>
        <v>0</v>
      </c>
      <c r="AG81">
        <f>1000*DW81*AT81*(DS81-DT81)/(100*DK81*(1000-AT81*DS81))</f>
        <v>0</v>
      </c>
      <c r="AH81">
        <f>(AI81 - AJ81 - DX81*1E3/(8.314*(DZ81+273.15)) * AL81/DW81 * AK81) * DW81/(100*DK81) * (1000 - DT81)/1000</f>
        <v>0</v>
      </c>
      <c r="AI81">
        <v>1047.054068746268</v>
      </c>
      <c r="AJ81">
        <v>1022.748848484849</v>
      </c>
      <c r="AK81">
        <v>3.439564113556956</v>
      </c>
      <c r="AL81">
        <v>65.02790065039247</v>
      </c>
      <c r="AM81">
        <f>(AO81 - AN81 + DX81*1E3/(8.314*(DZ81+273.15)) * AQ81/DW81 * AP81) * DW81/(100*DK81) * 1000/(1000 - AO81)</f>
        <v>0</v>
      </c>
      <c r="AN81">
        <v>20.805669429172</v>
      </c>
      <c r="AO81">
        <v>21.64601272727273</v>
      </c>
      <c r="AP81">
        <v>-7.265885311769751E-05</v>
      </c>
      <c r="AQ81">
        <v>105.0017702959576</v>
      </c>
      <c r="AR81">
        <v>0</v>
      </c>
      <c r="AS81">
        <v>0</v>
      </c>
      <c r="AT81">
        <f>IF(AR81*$H$15&gt;=AV81,1.0,(AV81/(AV81-AR81*$H$15)))</f>
        <v>0</v>
      </c>
      <c r="AU81">
        <f>(AT81-1)*100</f>
        <v>0</v>
      </c>
      <c r="AV81">
        <f>MAX(0,($B$15+$C$15*EE81)/(1+$D$15*EE81)*DX81/(DZ81+273)*$E$15)</f>
        <v>0</v>
      </c>
      <c r="AW81" t="s">
        <v>437</v>
      </c>
      <c r="AX81" t="s">
        <v>437</v>
      </c>
      <c r="AY81">
        <v>0</v>
      </c>
      <c r="AZ81">
        <v>0</v>
      </c>
      <c r="BA81">
        <f>1-AY81/AZ81</f>
        <v>0</v>
      </c>
      <c r="BB81">
        <v>0</v>
      </c>
      <c r="BC81" t="s">
        <v>437</v>
      </c>
      <c r="BD81" t="s">
        <v>437</v>
      </c>
      <c r="BE81">
        <v>0</v>
      </c>
      <c r="BF81">
        <v>0</v>
      </c>
      <c r="BG81">
        <f>1-BE81/BF81</f>
        <v>0</v>
      </c>
      <c r="BH81">
        <v>0.5</v>
      </c>
      <c r="BI81">
        <f>DH81</f>
        <v>0</v>
      </c>
      <c r="BJ81">
        <f>K81</f>
        <v>0</v>
      </c>
      <c r="BK81">
        <f>BG81*BH81*BI81</f>
        <v>0</v>
      </c>
      <c r="BL81">
        <f>(BJ81-BB81)/BI81</f>
        <v>0</v>
      </c>
      <c r="BM81">
        <f>(AZ81-BF81)/BF81</f>
        <v>0</v>
      </c>
      <c r="BN81">
        <f>AY81/(BA81+AY81/BF81)</f>
        <v>0</v>
      </c>
      <c r="BO81" t="s">
        <v>437</v>
      </c>
      <c r="BP81">
        <v>0</v>
      </c>
      <c r="BQ81">
        <f>IF(BP81&lt;&gt;0, BP81, BN81)</f>
        <v>0</v>
      </c>
      <c r="BR81">
        <f>1-BQ81/BF81</f>
        <v>0</v>
      </c>
      <c r="BS81">
        <f>(BF81-BE81)/(BF81-BQ81)</f>
        <v>0</v>
      </c>
      <c r="BT81">
        <f>(AZ81-BF81)/(AZ81-BQ81)</f>
        <v>0</v>
      </c>
      <c r="BU81">
        <f>(BF81-BE81)/(BF81-AY81)</f>
        <v>0</v>
      </c>
      <c r="BV81">
        <f>(AZ81-BF81)/(AZ81-AY81)</f>
        <v>0</v>
      </c>
      <c r="BW81">
        <f>(BS81*BQ81/BE81)</f>
        <v>0</v>
      </c>
      <c r="BX81">
        <f>(1-BW81)</f>
        <v>0</v>
      </c>
      <c r="DG81">
        <f>$B$13*EF81+$C$13*EG81+$F$13*ER81*(1-EU81)</f>
        <v>0</v>
      </c>
      <c r="DH81">
        <f>DG81*DI81</f>
        <v>0</v>
      </c>
      <c r="DI81">
        <f>($B$13*$D$11+$C$13*$D$11+$F$13*((FE81+EW81)/MAX(FE81+EW81+FF81, 0.1)*$I$11+FF81/MAX(FE81+EW81+FF81, 0.1)*$J$11))/($B$13+$C$13+$F$13)</f>
        <v>0</v>
      </c>
      <c r="DJ81">
        <f>($B$13*$K$11+$C$13*$K$11+$F$13*((FE81+EW81)/MAX(FE81+EW81+FF81, 0.1)*$P$11+FF81/MAX(FE81+EW81+FF81, 0.1)*$Q$11))/($B$13+$C$13+$F$13)</f>
        <v>0</v>
      </c>
      <c r="DK81">
        <v>2.44</v>
      </c>
      <c r="DL81">
        <v>0.5</v>
      </c>
      <c r="DM81" t="s">
        <v>438</v>
      </c>
      <c r="DN81">
        <v>2</v>
      </c>
      <c r="DO81" t="b">
        <v>1</v>
      </c>
      <c r="DP81">
        <v>1759161766.814285</v>
      </c>
      <c r="DQ81">
        <v>976.0850357142856</v>
      </c>
      <c r="DR81">
        <v>1009.372107142857</v>
      </c>
      <c r="DS81">
        <v>21.65925714285714</v>
      </c>
      <c r="DT81">
        <v>20.80377142857143</v>
      </c>
      <c r="DU81">
        <v>976.8067857142859</v>
      </c>
      <c r="DV81">
        <v>21.38123928571429</v>
      </c>
      <c r="DW81">
        <v>499.984</v>
      </c>
      <c r="DX81">
        <v>90.88281071428572</v>
      </c>
      <c r="DY81">
        <v>0.06393108214285714</v>
      </c>
      <c r="DZ81">
        <v>28.70683928571429</v>
      </c>
      <c r="EA81">
        <v>30.01178214285714</v>
      </c>
      <c r="EB81">
        <v>999.9000000000002</v>
      </c>
      <c r="EC81">
        <v>0</v>
      </c>
      <c r="ED81">
        <v>0</v>
      </c>
      <c r="EE81">
        <v>9991.828928571429</v>
      </c>
      <c r="EF81">
        <v>0</v>
      </c>
      <c r="EG81">
        <v>8.363851785714285</v>
      </c>
      <c r="EH81">
        <v>-33.28745357142857</v>
      </c>
      <c r="EI81">
        <v>997.6942142857142</v>
      </c>
      <c r="EJ81">
        <v>1030.817142857143</v>
      </c>
      <c r="EK81">
        <v>0.8554865714285713</v>
      </c>
      <c r="EL81">
        <v>1009.372107142857</v>
      </c>
      <c r="EM81">
        <v>20.80377142857143</v>
      </c>
      <c r="EN81">
        <v>1.9684525</v>
      </c>
      <c r="EO81">
        <v>1.890704642857143</v>
      </c>
      <c r="EP81">
        <v>17.19283571428571</v>
      </c>
      <c r="EQ81">
        <v>16.55758214285714</v>
      </c>
      <c r="ER81">
        <v>2000.026071428571</v>
      </c>
      <c r="ES81">
        <v>0.9800060357142859</v>
      </c>
      <c r="ET81">
        <v>0.01999376428571429</v>
      </c>
      <c r="EU81">
        <v>0</v>
      </c>
      <c r="EV81">
        <v>287.2624285714286</v>
      </c>
      <c r="EW81">
        <v>5.00078</v>
      </c>
      <c r="EX81">
        <v>5746.373928571428</v>
      </c>
      <c r="EY81">
        <v>16379.86071428572</v>
      </c>
      <c r="EZ81">
        <v>39.80110714285713</v>
      </c>
      <c r="FA81">
        <v>40.66049999999999</v>
      </c>
      <c r="FB81">
        <v>39.97510714285714</v>
      </c>
      <c r="FC81">
        <v>40.36364285714286</v>
      </c>
      <c r="FD81">
        <v>40.85682142857142</v>
      </c>
      <c r="FE81">
        <v>1955.136071428571</v>
      </c>
      <c r="FF81">
        <v>39.89000000000001</v>
      </c>
      <c r="FG81">
        <v>0</v>
      </c>
      <c r="FH81">
        <v>1759161766.4</v>
      </c>
      <c r="FI81">
        <v>0</v>
      </c>
      <c r="FJ81">
        <v>287.2436923076923</v>
      </c>
      <c r="FK81">
        <v>0.03822222000276882</v>
      </c>
      <c r="FL81">
        <v>-3.813675203357039</v>
      </c>
      <c r="FM81">
        <v>5746.301923076923</v>
      </c>
      <c r="FN81">
        <v>15</v>
      </c>
      <c r="FO81">
        <v>0</v>
      </c>
      <c r="FP81" t="s">
        <v>439</v>
      </c>
      <c r="FQ81">
        <v>1746989605.5</v>
      </c>
      <c r="FR81">
        <v>1746989593.5</v>
      </c>
      <c r="FS81">
        <v>0</v>
      </c>
      <c r="FT81">
        <v>-0.274</v>
      </c>
      <c r="FU81">
        <v>-0.002</v>
      </c>
      <c r="FV81">
        <v>2.549</v>
      </c>
      <c r="FW81">
        <v>0.129</v>
      </c>
      <c r="FX81">
        <v>420</v>
      </c>
      <c r="FY81">
        <v>17</v>
      </c>
      <c r="FZ81">
        <v>0.02</v>
      </c>
      <c r="GA81">
        <v>0.04</v>
      </c>
      <c r="GB81">
        <v>-33.2915625</v>
      </c>
      <c r="GC81">
        <v>-0.1258615384614888</v>
      </c>
      <c r="GD81">
        <v>0.07231666712280087</v>
      </c>
      <c r="GE81">
        <v>1</v>
      </c>
      <c r="GF81">
        <v>287.2652058823529</v>
      </c>
      <c r="GG81">
        <v>-0.2666310140871379</v>
      </c>
      <c r="GH81">
        <v>0.2295932182094035</v>
      </c>
      <c r="GI81">
        <v>1</v>
      </c>
      <c r="GJ81">
        <v>0.8627102750000001</v>
      </c>
      <c r="GK81">
        <v>-0.1274446041275786</v>
      </c>
      <c r="GL81">
        <v>0.01228099349805931</v>
      </c>
      <c r="GM81">
        <v>0</v>
      </c>
      <c r="GN81">
        <v>2</v>
      </c>
      <c r="GO81">
        <v>3</v>
      </c>
      <c r="GP81" t="s">
        <v>446</v>
      </c>
      <c r="GQ81">
        <v>3.1021</v>
      </c>
      <c r="GR81">
        <v>2.72191</v>
      </c>
      <c r="GS81">
        <v>0.161355</v>
      </c>
      <c r="GT81">
        <v>0.164752</v>
      </c>
      <c r="GU81">
        <v>0.100486</v>
      </c>
      <c r="GV81">
        <v>0.0990804</v>
      </c>
      <c r="GW81">
        <v>21901.4</v>
      </c>
      <c r="GX81">
        <v>19819.4</v>
      </c>
      <c r="GY81">
        <v>26681.1</v>
      </c>
      <c r="GZ81">
        <v>23953.1</v>
      </c>
      <c r="HA81">
        <v>38410.3</v>
      </c>
      <c r="HB81">
        <v>31909.4</v>
      </c>
      <c r="HC81">
        <v>46586.6</v>
      </c>
      <c r="HD81">
        <v>37895.6</v>
      </c>
      <c r="HE81">
        <v>1.85807</v>
      </c>
      <c r="HF81">
        <v>1.8615</v>
      </c>
      <c r="HG81">
        <v>0.129417</v>
      </c>
      <c r="HH81">
        <v>0</v>
      </c>
      <c r="HI81">
        <v>27.9071</v>
      </c>
      <c r="HJ81">
        <v>999.9</v>
      </c>
      <c r="HK81">
        <v>49.8</v>
      </c>
      <c r="HL81">
        <v>31.2</v>
      </c>
      <c r="HM81">
        <v>25.0035</v>
      </c>
      <c r="HN81">
        <v>61.0838</v>
      </c>
      <c r="HO81">
        <v>21.8269</v>
      </c>
      <c r="HP81">
        <v>1</v>
      </c>
      <c r="HQ81">
        <v>0.184162</v>
      </c>
      <c r="HR81">
        <v>0.370945</v>
      </c>
      <c r="HS81">
        <v>20.2792</v>
      </c>
      <c r="HT81">
        <v>5.2098</v>
      </c>
      <c r="HU81">
        <v>11.98</v>
      </c>
      <c r="HV81">
        <v>4.9635</v>
      </c>
      <c r="HW81">
        <v>3.27445</v>
      </c>
      <c r="HX81">
        <v>9999</v>
      </c>
      <c r="HY81">
        <v>9999</v>
      </c>
      <c r="HZ81">
        <v>9999</v>
      </c>
      <c r="IA81">
        <v>40.5</v>
      </c>
      <c r="IB81">
        <v>1.86401</v>
      </c>
      <c r="IC81">
        <v>1.86019</v>
      </c>
      <c r="ID81">
        <v>1.85842</v>
      </c>
      <c r="IE81">
        <v>1.85983</v>
      </c>
      <c r="IF81">
        <v>1.8599</v>
      </c>
      <c r="IG81">
        <v>1.85841</v>
      </c>
      <c r="IH81">
        <v>1.85745</v>
      </c>
      <c r="II81">
        <v>1.85242</v>
      </c>
      <c r="IJ81">
        <v>0</v>
      </c>
      <c r="IK81">
        <v>0</v>
      </c>
      <c r="IL81">
        <v>0</v>
      </c>
      <c r="IM81">
        <v>0</v>
      </c>
      <c r="IN81" t="s">
        <v>441</v>
      </c>
      <c r="IO81" t="s">
        <v>442</v>
      </c>
      <c r="IP81" t="s">
        <v>443</v>
      </c>
      <c r="IQ81" t="s">
        <v>443</v>
      </c>
      <c r="IR81" t="s">
        <v>443</v>
      </c>
      <c r="IS81" t="s">
        <v>443</v>
      </c>
      <c r="IT81">
        <v>0</v>
      </c>
      <c r="IU81">
        <v>100</v>
      </c>
      <c r="IV81">
        <v>100</v>
      </c>
      <c r="IW81">
        <v>-0.7</v>
      </c>
      <c r="IX81">
        <v>0.2777</v>
      </c>
      <c r="IY81">
        <v>-0.9039269621244732</v>
      </c>
      <c r="IZ81">
        <v>-0.001239420960351069</v>
      </c>
      <c r="JA81">
        <v>2.054680153414315E-06</v>
      </c>
      <c r="JB81">
        <v>-6.090169633737798E-10</v>
      </c>
      <c r="JC81">
        <v>0.01286883109493677</v>
      </c>
      <c r="JD81">
        <v>0.003674261220633967</v>
      </c>
      <c r="JE81">
        <v>0.0003746991724086452</v>
      </c>
      <c r="JF81">
        <v>1.563836292469968E-06</v>
      </c>
      <c r="JG81">
        <v>1</v>
      </c>
      <c r="JH81">
        <v>2003</v>
      </c>
      <c r="JI81">
        <v>1</v>
      </c>
      <c r="JJ81">
        <v>24</v>
      </c>
      <c r="JK81">
        <v>202869.5</v>
      </c>
      <c r="JL81">
        <v>202869.7</v>
      </c>
      <c r="JM81">
        <v>2.38159</v>
      </c>
      <c r="JN81">
        <v>2.61597</v>
      </c>
      <c r="JO81">
        <v>1.49658</v>
      </c>
      <c r="JP81">
        <v>2.34375</v>
      </c>
      <c r="JQ81">
        <v>1.54907</v>
      </c>
      <c r="JR81">
        <v>2.39258</v>
      </c>
      <c r="JS81">
        <v>36.3871</v>
      </c>
      <c r="JT81">
        <v>24.1751</v>
      </c>
      <c r="JU81">
        <v>18</v>
      </c>
      <c r="JV81">
        <v>481.482</v>
      </c>
      <c r="JW81">
        <v>498.433</v>
      </c>
      <c r="JX81">
        <v>27.2685</v>
      </c>
      <c r="JY81">
        <v>29.6119</v>
      </c>
      <c r="JZ81">
        <v>29.9999</v>
      </c>
      <c r="KA81">
        <v>29.8688</v>
      </c>
      <c r="KB81">
        <v>29.8713</v>
      </c>
      <c r="KC81">
        <v>47.8572</v>
      </c>
      <c r="KD81">
        <v>19.9474</v>
      </c>
      <c r="KE81">
        <v>99.2581</v>
      </c>
      <c r="KF81">
        <v>27.2521</v>
      </c>
      <c r="KG81">
        <v>1055.77</v>
      </c>
      <c r="KH81">
        <v>20.8764</v>
      </c>
      <c r="KI81">
        <v>101.861</v>
      </c>
      <c r="KJ81">
        <v>91.3908</v>
      </c>
    </row>
    <row r="82" spans="1:296">
      <c r="A82">
        <v>64</v>
      </c>
      <c r="B82">
        <v>1759161779.6</v>
      </c>
      <c r="C82">
        <v>406.5</v>
      </c>
      <c r="D82" t="s">
        <v>571</v>
      </c>
      <c r="E82" t="s">
        <v>572</v>
      </c>
      <c r="F82">
        <v>5</v>
      </c>
      <c r="G82" t="s">
        <v>436</v>
      </c>
      <c r="H82">
        <v>1759161772.1</v>
      </c>
      <c r="I82">
        <f>(J82)/1000</f>
        <v>0</v>
      </c>
      <c r="J82">
        <f>IF(DO82, AM82, AG82)</f>
        <v>0</v>
      </c>
      <c r="K82">
        <f>IF(DO82, AH82, AF82)</f>
        <v>0</v>
      </c>
      <c r="L82">
        <f>DQ82 - IF(AT82&gt;1, K82*DK82*100.0/(AV82), 0)</f>
        <v>0</v>
      </c>
      <c r="M82">
        <f>((S82-I82/2)*L82-K82)/(S82+I82/2)</f>
        <v>0</v>
      </c>
      <c r="N82">
        <f>M82*(DX82+DY82)/1000.0</f>
        <v>0</v>
      </c>
      <c r="O82">
        <f>(DQ82 - IF(AT82&gt;1, K82*DK82*100.0/(AV82), 0))*(DX82+DY82)/1000.0</f>
        <v>0</v>
      </c>
      <c r="P82">
        <f>2.0/((1/R82-1/Q82)+SIGN(R82)*SQRT((1/R82-1/Q82)*(1/R82-1/Q82) + 4*DL82/((DL82+1)*(DL82+1))*(2*1/R82*1/Q82-1/Q82*1/Q82)))</f>
        <v>0</v>
      </c>
      <c r="Q82">
        <f>IF(LEFT(DM82,1)&lt;&gt;"0",IF(LEFT(DM82,1)="1",3.0,DN82),$D$5+$E$5*(EE82*DX82/($K$5*1000))+$F$5*(EE82*DX82/($K$5*1000))*MAX(MIN(DK82,$J$5),$I$5)*MAX(MIN(DK82,$J$5),$I$5)+$G$5*MAX(MIN(DK82,$J$5),$I$5)*(EE82*DX82/($K$5*1000))+$H$5*(EE82*DX82/($K$5*1000))*(EE82*DX82/($K$5*1000)))</f>
        <v>0</v>
      </c>
      <c r="R82">
        <f>I82*(1000-(1000*0.61365*exp(17.502*V82/(240.97+V82))/(DX82+DY82)+DS82)/2)/(1000*0.61365*exp(17.502*V82/(240.97+V82))/(DX82+DY82)-DS82)</f>
        <v>0</v>
      </c>
      <c r="S82">
        <f>1/((DL82+1)/(P82/1.6)+1/(Q82/1.37)) + DL82/((DL82+1)/(P82/1.6) + DL82/(Q82/1.37))</f>
        <v>0</v>
      </c>
      <c r="T82">
        <f>(DG82*DJ82)</f>
        <v>0</v>
      </c>
      <c r="U82">
        <f>(DZ82+(T82+2*0.95*5.67E-8*(((DZ82+$B$9)+273)^4-(DZ82+273)^4)-44100*I82)/(1.84*29.3*Q82+8*0.95*5.67E-8*(DZ82+273)^3))</f>
        <v>0</v>
      </c>
      <c r="V82">
        <f>($C$9*EA82+$D$9*EB82+$E$9*U82)</f>
        <v>0</v>
      </c>
      <c r="W82">
        <f>0.61365*exp(17.502*V82/(240.97+V82))</f>
        <v>0</v>
      </c>
      <c r="X82">
        <f>(Y82/Z82*100)</f>
        <v>0</v>
      </c>
      <c r="Y82">
        <f>DS82*(DX82+DY82)/1000</f>
        <v>0</v>
      </c>
      <c r="Z82">
        <f>0.61365*exp(17.502*DZ82/(240.97+DZ82))</f>
        <v>0</v>
      </c>
      <c r="AA82">
        <f>(W82-DS82*(DX82+DY82)/1000)</f>
        <v>0</v>
      </c>
      <c r="AB82">
        <f>(-I82*44100)</f>
        <v>0</v>
      </c>
      <c r="AC82">
        <f>2*29.3*Q82*0.92*(DZ82-V82)</f>
        <v>0</v>
      </c>
      <c r="AD82">
        <f>2*0.95*5.67E-8*(((DZ82+$B$9)+273)^4-(V82+273)^4)</f>
        <v>0</v>
      </c>
      <c r="AE82">
        <f>T82+AD82+AB82+AC82</f>
        <v>0</v>
      </c>
      <c r="AF82">
        <f>DW82*AT82*(DR82-DQ82*(1000-AT82*DT82)/(1000-AT82*DS82))/(100*DK82)</f>
        <v>0</v>
      </c>
      <c r="AG82">
        <f>1000*DW82*AT82*(DS82-DT82)/(100*DK82*(1000-AT82*DS82))</f>
        <v>0</v>
      </c>
      <c r="AH82">
        <f>(AI82 - AJ82 - DX82*1E3/(8.314*(DZ82+273.15)) * AL82/DW82 * AK82) * DW82/(100*DK82) * (1000 - DT82)/1000</f>
        <v>0</v>
      </c>
      <c r="AI82">
        <v>1064.087858351774</v>
      </c>
      <c r="AJ82">
        <v>1039.899151515152</v>
      </c>
      <c r="AK82">
        <v>3.427539604142968</v>
      </c>
      <c r="AL82">
        <v>65.02790065039247</v>
      </c>
      <c r="AM82">
        <f>(AO82 - AN82 + DX82*1E3/(8.314*(DZ82+273.15)) * AQ82/DW82 * AP82) * DW82/(100*DK82) * 1000/(1000 - AO82)</f>
        <v>0</v>
      </c>
      <c r="AN82">
        <v>20.80781038728317</v>
      </c>
      <c r="AO82">
        <v>21.63728848484847</v>
      </c>
      <c r="AP82">
        <v>-3.903785992685478E-05</v>
      </c>
      <c r="AQ82">
        <v>105.0017702959576</v>
      </c>
      <c r="AR82">
        <v>0</v>
      </c>
      <c r="AS82">
        <v>0</v>
      </c>
      <c r="AT82">
        <f>IF(AR82*$H$15&gt;=AV82,1.0,(AV82/(AV82-AR82*$H$15)))</f>
        <v>0</v>
      </c>
      <c r="AU82">
        <f>(AT82-1)*100</f>
        <v>0</v>
      </c>
      <c r="AV82">
        <f>MAX(0,($B$15+$C$15*EE82)/(1+$D$15*EE82)*DX82/(DZ82+273)*$E$15)</f>
        <v>0</v>
      </c>
      <c r="AW82" t="s">
        <v>437</v>
      </c>
      <c r="AX82" t="s">
        <v>437</v>
      </c>
      <c r="AY82">
        <v>0</v>
      </c>
      <c r="AZ82">
        <v>0</v>
      </c>
      <c r="BA82">
        <f>1-AY82/AZ82</f>
        <v>0</v>
      </c>
      <c r="BB82">
        <v>0</v>
      </c>
      <c r="BC82" t="s">
        <v>437</v>
      </c>
      <c r="BD82" t="s">
        <v>437</v>
      </c>
      <c r="BE82">
        <v>0</v>
      </c>
      <c r="BF82">
        <v>0</v>
      </c>
      <c r="BG82">
        <f>1-BE82/BF82</f>
        <v>0</v>
      </c>
      <c r="BH82">
        <v>0.5</v>
      </c>
      <c r="BI82">
        <f>DH82</f>
        <v>0</v>
      </c>
      <c r="BJ82">
        <f>K82</f>
        <v>0</v>
      </c>
      <c r="BK82">
        <f>BG82*BH82*BI82</f>
        <v>0</v>
      </c>
      <c r="BL82">
        <f>(BJ82-BB82)/BI82</f>
        <v>0</v>
      </c>
      <c r="BM82">
        <f>(AZ82-BF82)/BF82</f>
        <v>0</v>
      </c>
      <c r="BN82">
        <f>AY82/(BA82+AY82/BF82)</f>
        <v>0</v>
      </c>
      <c r="BO82" t="s">
        <v>437</v>
      </c>
      <c r="BP82">
        <v>0</v>
      </c>
      <c r="BQ82">
        <f>IF(BP82&lt;&gt;0, BP82, BN82)</f>
        <v>0</v>
      </c>
      <c r="BR82">
        <f>1-BQ82/BF82</f>
        <v>0</v>
      </c>
      <c r="BS82">
        <f>(BF82-BE82)/(BF82-BQ82)</f>
        <v>0</v>
      </c>
      <c r="BT82">
        <f>(AZ82-BF82)/(AZ82-BQ82)</f>
        <v>0</v>
      </c>
      <c r="BU82">
        <f>(BF82-BE82)/(BF82-AY82)</f>
        <v>0</v>
      </c>
      <c r="BV82">
        <f>(AZ82-BF82)/(AZ82-AY82)</f>
        <v>0</v>
      </c>
      <c r="BW82">
        <f>(BS82*BQ82/BE82)</f>
        <v>0</v>
      </c>
      <c r="BX82">
        <f>(1-BW82)</f>
        <v>0</v>
      </c>
      <c r="DG82">
        <f>$B$13*EF82+$C$13*EG82+$F$13*ER82*(1-EU82)</f>
        <v>0</v>
      </c>
      <c r="DH82">
        <f>DG82*DI82</f>
        <v>0</v>
      </c>
      <c r="DI82">
        <f>($B$13*$D$11+$C$13*$D$11+$F$13*((FE82+EW82)/MAX(FE82+EW82+FF82, 0.1)*$I$11+FF82/MAX(FE82+EW82+FF82, 0.1)*$J$11))/($B$13+$C$13+$F$13)</f>
        <v>0</v>
      </c>
      <c r="DJ82">
        <f>($B$13*$K$11+$C$13*$K$11+$F$13*((FE82+EW82)/MAX(FE82+EW82+FF82, 0.1)*$P$11+FF82/MAX(FE82+EW82+FF82, 0.1)*$Q$11))/($B$13+$C$13+$F$13)</f>
        <v>0</v>
      </c>
      <c r="DK82">
        <v>2.44</v>
      </c>
      <c r="DL82">
        <v>0.5</v>
      </c>
      <c r="DM82" t="s">
        <v>438</v>
      </c>
      <c r="DN82">
        <v>2</v>
      </c>
      <c r="DO82" t="b">
        <v>1</v>
      </c>
      <c r="DP82">
        <v>1759161772.1</v>
      </c>
      <c r="DQ82">
        <v>993.8726666666668</v>
      </c>
      <c r="DR82">
        <v>1027.165925925926</v>
      </c>
      <c r="DS82">
        <v>21.64957777777778</v>
      </c>
      <c r="DT82">
        <v>20.8058962962963</v>
      </c>
      <c r="DU82">
        <v>994.5767037037039</v>
      </c>
      <c r="DV82">
        <v>21.37176296296296</v>
      </c>
      <c r="DW82">
        <v>499.9907037037037</v>
      </c>
      <c r="DX82">
        <v>90.88311851851851</v>
      </c>
      <c r="DY82">
        <v>0.06382693333333334</v>
      </c>
      <c r="DZ82">
        <v>28.70664814814815</v>
      </c>
      <c r="EA82">
        <v>30.01247407407407</v>
      </c>
      <c r="EB82">
        <v>999.9000000000001</v>
      </c>
      <c r="EC82">
        <v>0</v>
      </c>
      <c r="ED82">
        <v>0</v>
      </c>
      <c r="EE82">
        <v>9997.731851851851</v>
      </c>
      <c r="EF82">
        <v>0</v>
      </c>
      <c r="EG82">
        <v>8.366904814814813</v>
      </c>
      <c r="EH82">
        <v>-33.29365925925926</v>
      </c>
      <c r="EI82">
        <v>1015.865444444444</v>
      </c>
      <c r="EJ82">
        <v>1048.991481481482</v>
      </c>
      <c r="EK82">
        <v>0.8436860740740741</v>
      </c>
      <c r="EL82">
        <v>1027.165925925926</v>
      </c>
      <c r="EM82">
        <v>20.8058962962963</v>
      </c>
      <c r="EN82">
        <v>1.96757962962963</v>
      </c>
      <c r="EO82">
        <v>1.890904074074075</v>
      </c>
      <c r="EP82">
        <v>17.18583703703704</v>
      </c>
      <c r="EQ82">
        <v>16.55923333333333</v>
      </c>
      <c r="ER82">
        <v>2000.00037037037</v>
      </c>
      <c r="ES82">
        <v>0.9800057777777776</v>
      </c>
      <c r="ET82">
        <v>0.01999402222222222</v>
      </c>
      <c r="EU82">
        <v>0</v>
      </c>
      <c r="EV82">
        <v>287.2579259259259</v>
      </c>
      <c r="EW82">
        <v>5.00078</v>
      </c>
      <c r="EX82">
        <v>5746.016666666666</v>
      </c>
      <c r="EY82">
        <v>16379.65925925926</v>
      </c>
      <c r="EZ82">
        <v>39.78214814814815</v>
      </c>
      <c r="FA82">
        <v>40.65951851851851</v>
      </c>
      <c r="FB82">
        <v>39.96262962962962</v>
      </c>
      <c r="FC82">
        <v>40.34699999999999</v>
      </c>
      <c r="FD82">
        <v>40.8445925925926</v>
      </c>
      <c r="FE82">
        <v>1955.11037037037</v>
      </c>
      <c r="FF82">
        <v>39.89000000000001</v>
      </c>
      <c r="FG82">
        <v>0</v>
      </c>
      <c r="FH82">
        <v>1759161771.8</v>
      </c>
      <c r="FI82">
        <v>0</v>
      </c>
      <c r="FJ82">
        <v>287.2550000000001</v>
      </c>
      <c r="FK82">
        <v>0.1046153923939844</v>
      </c>
      <c r="FL82">
        <v>-5.720769223240101</v>
      </c>
      <c r="FM82">
        <v>5745.922</v>
      </c>
      <c r="FN82">
        <v>15</v>
      </c>
      <c r="FO82">
        <v>0</v>
      </c>
      <c r="FP82" t="s">
        <v>439</v>
      </c>
      <c r="FQ82">
        <v>1746989605.5</v>
      </c>
      <c r="FR82">
        <v>1746989593.5</v>
      </c>
      <c r="FS82">
        <v>0</v>
      </c>
      <c r="FT82">
        <v>-0.274</v>
      </c>
      <c r="FU82">
        <v>-0.002</v>
      </c>
      <c r="FV82">
        <v>2.549</v>
      </c>
      <c r="FW82">
        <v>0.129</v>
      </c>
      <c r="FX82">
        <v>420</v>
      </c>
      <c r="FY82">
        <v>17</v>
      </c>
      <c r="FZ82">
        <v>0.02</v>
      </c>
      <c r="GA82">
        <v>0.04</v>
      </c>
      <c r="GB82">
        <v>-33.2793975</v>
      </c>
      <c r="GC82">
        <v>-0.2597842401499784</v>
      </c>
      <c r="GD82">
        <v>0.07295642359484136</v>
      </c>
      <c r="GE82">
        <v>1</v>
      </c>
      <c r="GF82">
        <v>287.2560294117648</v>
      </c>
      <c r="GG82">
        <v>0.1653323157418233</v>
      </c>
      <c r="GH82">
        <v>0.2014515684452853</v>
      </c>
      <c r="GI82">
        <v>1</v>
      </c>
      <c r="GJ82">
        <v>0.84981405</v>
      </c>
      <c r="GK82">
        <v>-0.1317550919324571</v>
      </c>
      <c r="GL82">
        <v>0.01269628685866462</v>
      </c>
      <c r="GM82">
        <v>0</v>
      </c>
      <c r="GN82">
        <v>2</v>
      </c>
      <c r="GO82">
        <v>3</v>
      </c>
      <c r="GP82" t="s">
        <v>446</v>
      </c>
      <c r="GQ82">
        <v>3.10228</v>
      </c>
      <c r="GR82">
        <v>2.72203</v>
      </c>
      <c r="GS82">
        <v>0.163075</v>
      </c>
      <c r="GT82">
        <v>0.166433</v>
      </c>
      <c r="GU82">
        <v>0.10046</v>
      </c>
      <c r="GV82">
        <v>0.099094</v>
      </c>
      <c r="GW82">
        <v>21856.6</v>
      </c>
      <c r="GX82">
        <v>19779.7</v>
      </c>
      <c r="GY82">
        <v>26681.2</v>
      </c>
      <c r="GZ82">
        <v>23953.3</v>
      </c>
      <c r="HA82">
        <v>38411.8</v>
      </c>
      <c r="HB82">
        <v>31909.4</v>
      </c>
      <c r="HC82">
        <v>46586.8</v>
      </c>
      <c r="HD82">
        <v>37896</v>
      </c>
      <c r="HE82">
        <v>1.8587</v>
      </c>
      <c r="HF82">
        <v>1.86117</v>
      </c>
      <c r="HG82">
        <v>0.129007</v>
      </c>
      <c r="HH82">
        <v>0</v>
      </c>
      <c r="HI82">
        <v>27.9071</v>
      </c>
      <c r="HJ82">
        <v>999.9</v>
      </c>
      <c r="HK82">
        <v>49.8</v>
      </c>
      <c r="HL82">
        <v>31.2</v>
      </c>
      <c r="HM82">
        <v>25.0058</v>
      </c>
      <c r="HN82">
        <v>60.9738</v>
      </c>
      <c r="HO82">
        <v>21.7508</v>
      </c>
      <c r="HP82">
        <v>1</v>
      </c>
      <c r="HQ82">
        <v>0.183895</v>
      </c>
      <c r="HR82">
        <v>0.392751</v>
      </c>
      <c r="HS82">
        <v>20.2791</v>
      </c>
      <c r="HT82">
        <v>5.2104</v>
      </c>
      <c r="HU82">
        <v>11.98</v>
      </c>
      <c r="HV82">
        <v>4.9637</v>
      </c>
      <c r="HW82">
        <v>3.27458</v>
      </c>
      <c r="HX82">
        <v>9999</v>
      </c>
      <c r="HY82">
        <v>9999</v>
      </c>
      <c r="HZ82">
        <v>9999</v>
      </c>
      <c r="IA82">
        <v>40.5</v>
      </c>
      <c r="IB82">
        <v>1.86401</v>
      </c>
      <c r="IC82">
        <v>1.86015</v>
      </c>
      <c r="ID82">
        <v>1.85842</v>
      </c>
      <c r="IE82">
        <v>1.8598</v>
      </c>
      <c r="IF82">
        <v>1.85989</v>
      </c>
      <c r="IG82">
        <v>1.85838</v>
      </c>
      <c r="IH82">
        <v>1.85745</v>
      </c>
      <c r="II82">
        <v>1.85242</v>
      </c>
      <c r="IJ82">
        <v>0</v>
      </c>
      <c r="IK82">
        <v>0</v>
      </c>
      <c r="IL82">
        <v>0</v>
      </c>
      <c r="IM82">
        <v>0</v>
      </c>
      <c r="IN82" t="s">
        <v>441</v>
      </c>
      <c r="IO82" t="s">
        <v>442</v>
      </c>
      <c r="IP82" t="s">
        <v>443</v>
      </c>
      <c r="IQ82" t="s">
        <v>443</v>
      </c>
      <c r="IR82" t="s">
        <v>443</v>
      </c>
      <c r="IS82" t="s">
        <v>443</v>
      </c>
      <c r="IT82">
        <v>0</v>
      </c>
      <c r="IU82">
        <v>100</v>
      </c>
      <c r="IV82">
        <v>100</v>
      </c>
      <c r="IW82">
        <v>-0.68</v>
      </c>
      <c r="IX82">
        <v>0.2775</v>
      </c>
      <c r="IY82">
        <v>-0.9039269621244732</v>
      </c>
      <c r="IZ82">
        <v>-0.001239420960351069</v>
      </c>
      <c r="JA82">
        <v>2.054680153414315E-06</v>
      </c>
      <c r="JB82">
        <v>-6.090169633737798E-10</v>
      </c>
      <c r="JC82">
        <v>0.01286883109493677</v>
      </c>
      <c r="JD82">
        <v>0.003674261220633967</v>
      </c>
      <c r="JE82">
        <v>0.0003746991724086452</v>
      </c>
      <c r="JF82">
        <v>1.563836292469968E-06</v>
      </c>
      <c r="JG82">
        <v>1</v>
      </c>
      <c r="JH82">
        <v>2003</v>
      </c>
      <c r="JI82">
        <v>1</v>
      </c>
      <c r="JJ82">
        <v>24</v>
      </c>
      <c r="JK82">
        <v>202869.6</v>
      </c>
      <c r="JL82">
        <v>202869.8</v>
      </c>
      <c r="JM82">
        <v>2.41211</v>
      </c>
      <c r="JN82">
        <v>2.61353</v>
      </c>
      <c r="JO82">
        <v>1.49658</v>
      </c>
      <c r="JP82">
        <v>2.34375</v>
      </c>
      <c r="JQ82">
        <v>1.54907</v>
      </c>
      <c r="JR82">
        <v>2.45483</v>
      </c>
      <c r="JS82">
        <v>36.3871</v>
      </c>
      <c r="JT82">
        <v>24.1751</v>
      </c>
      <c r="JU82">
        <v>18</v>
      </c>
      <c r="JV82">
        <v>481.833</v>
      </c>
      <c r="JW82">
        <v>498.194</v>
      </c>
      <c r="JX82">
        <v>27.2538</v>
      </c>
      <c r="JY82">
        <v>29.6102</v>
      </c>
      <c r="JZ82">
        <v>29.9999</v>
      </c>
      <c r="KA82">
        <v>29.8668</v>
      </c>
      <c r="KB82">
        <v>29.8686</v>
      </c>
      <c r="KC82">
        <v>48.5059</v>
      </c>
      <c r="KD82">
        <v>19.9474</v>
      </c>
      <c r="KE82">
        <v>99.2581</v>
      </c>
      <c r="KF82">
        <v>27.2385</v>
      </c>
      <c r="KG82">
        <v>1075.81</v>
      </c>
      <c r="KH82">
        <v>20.9012</v>
      </c>
      <c r="KI82">
        <v>101.862</v>
      </c>
      <c r="KJ82">
        <v>91.3918</v>
      </c>
    </row>
    <row r="83" spans="1:296">
      <c r="A83">
        <v>65</v>
      </c>
      <c r="B83">
        <v>1759161784.6</v>
      </c>
      <c r="C83">
        <v>411.5</v>
      </c>
      <c r="D83" t="s">
        <v>573</v>
      </c>
      <c r="E83" t="s">
        <v>574</v>
      </c>
      <c r="F83">
        <v>5</v>
      </c>
      <c r="G83" t="s">
        <v>436</v>
      </c>
      <c r="H83">
        <v>1759161776.814285</v>
      </c>
      <c r="I83">
        <f>(J83)/1000</f>
        <v>0</v>
      </c>
      <c r="J83">
        <f>IF(DO83, AM83, AG83)</f>
        <v>0</v>
      </c>
      <c r="K83">
        <f>IF(DO83, AH83, AF83)</f>
        <v>0</v>
      </c>
      <c r="L83">
        <f>DQ83 - IF(AT83&gt;1, K83*DK83*100.0/(AV83), 0)</f>
        <v>0</v>
      </c>
      <c r="M83">
        <f>((S83-I83/2)*L83-K83)/(S83+I83/2)</f>
        <v>0</v>
      </c>
      <c r="N83">
        <f>M83*(DX83+DY83)/1000.0</f>
        <v>0</v>
      </c>
      <c r="O83">
        <f>(DQ83 - IF(AT83&gt;1, K83*DK83*100.0/(AV83), 0))*(DX83+DY83)/1000.0</f>
        <v>0</v>
      </c>
      <c r="P83">
        <f>2.0/((1/R83-1/Q83)+SIGN(R83)*SQRT((1/R83-1/Q83)*(1/R83-1/Q83) + 4*DL83/((DL83+1)*(DL83+1))*(2*1/R83*1/Q83-1/Q83*1/Q83)))</f>
        <v>0</v>
      </c>
      <c r="Q83">
        <f>IF(LEFT(DM83,1)&lt;&gt;"0",IF(LEFT(DM83,1)="1",3.0,DN83),$D$5+$E$5*(EE83*DX83/($K$5*1000))+$F$5*(EE83*DX83/($K$5*1000))*MAX(MIN(DK83,$J$5),$I$5)*MAX(MIN(DK83,$J$5),$I$5)+$G$5*MAX(MIN(DK83,$J$5),$I$5)*(EE83*DX83/($K$5*1000))+$H$5*(EE83*DX83/($K$5*1000))*(EE83*DX83/($K$5*1000)))</f>
        <v>0</v>
      </c>
      <c r="R83">
        <f>I83*(1000-(1000*0.61365*exp(17.502*V83/(240.97+V83))/(DX83+DY83)+DS83)/2)/(1000*0.61365*exp(17.502*V83/(240.97+V83))/(DX83+DY83)-DS83)</f>
        <v>0</v>
      </c>
      <c r="S83">
        <f>1/((DL83+1)/(P83/1.6)+1/(Q83/1.37)) + DL83/((DL83+1)/(P83/1.6) + DL83/(Q83/1.37))</f>
        <v>0</v>
      </c>
      <c r="T83">
        <f>(DG83*DJ83)</f>
        <v>0</v>
      </c>
      <c r="U83">
        <f>(DZ83+(T83+2*0.95*5.67E-8*(((DZ83+$B$9)+273)^4-(DZ83+273)^4)-44100*I83)/(1.84*29.3*Q83+8*0.95*5.67E-8*(DZ83+273)^3))</f>
        <v>0</v>
      </c>
      <c r="V83">
        <f>($C$9*EA83+$D$9*EB83+$E$9*U83)</f>
        <v>0</v>
      </c>
      <c r="W83">
        <f>0.61365*exp(17.502*V83/(240.97+V83))</f>
        <v>0</v>
      </c>
      <c r="X83">
        <f>(Y83/Z83*100)</f>
        <v>0</v>
      </c>
      <c r="Y83">
        <f>DS83*(DX83+DY83)/1000</f>
        <v>0</v>
      </c>
      <c r="Z83">
        <f>0.61365*exp(17.502*DZ83/(240.97+DZ83))</f>
        <v>0</v>
      </c>
      <c r="AA83">
        <f>(W83-DS83*(DX83+DY83)/1000)</f>
        <v>0</v>
      </c>
      <c r="AB83">
        <f>(-I83*44100)</f>
        <v>0</v>
      </c>
      <c r="AC83">
        <f>2*29.3*Q83*0.92*(DZ83-V83)</f>
        <v>0</v>
      </c>
      <c r="AD83">
        <f>2*0.95*5.67E-8*(((DZ83+$B$9)+273)^4-(V83+273)^4)</f>
        <v>0</v>
      </c>
      <c r="AE83">
        <f>T83+AD83+AB83+AC83</f>
        <v>0</v>
      </c>
      <c r="AF83">
        <f>DW83*AT83*(DR83-DQ83*(1000-AT83*DT83)/(1000-AT83*DS83))/(100*DK83)</f>
        <v>0</v>
      </c>
      <c r="AG83">
        <f>1000*DW83*AT83*(DS83-DT83)/(100*DK83*(1000-AT83*DS83))</f>
        <v>0</v>
      </c>
      <c r="AH83">
        <f>(AI83 - AJ83 - DX83*1E3/(8.314*(DZ83+273.15)) * AL83/DW83 * AK83) * DW83/(100*DK83) * (1000 - DT83)/1000</f>
        <v>0</v>
      </c>
      <c r="AI83">
        <v>1081.210349568542</v>
      </c>
      <c r="AJ83">
        <v>1056.980363636364</v>
      </c>
      <c r="AK83">
        <v>3.416253500398115</v>
      </c>
      <c r="AL83">
        <v>65.02790065039247</v>
      </c>
      <c r="AM83">
        <f>(AO83 - AN83 + DX83*1E3/(8.314*(DZ83+273.15)) * AQ83/DW83 * AP83) * DW83/(100*DK83) * 1000/(1000 - AO83)</f>
        <v>0</v>
      </c>
      <c r="AN83">
        <v>20.81169870757321</v>
      </c>
      <c r="AO83">
        <v>21.62551636363636</v>
      </c>
      <c r="AP83">
        <v>-7.300461294110191E-05</v>
      </c>
      <c r="AQ83">
        <v>105.0017702959576</v>
      </c>
      <c r="AR83">
        <v>0</v>
      </c>
      <c r="AS83">
        <v>0</v>
      </c>
      <c r="AT83">
        <f>IF(AR83*$H$15&gt;=AV83,1.0,(AV83/(AV83-AR83*$H$15)))</f>
        <v>0</v>
      </c>
      <c r="AU83">
        <f>(AT83-1)*100</f>
        <v>0</v>
      </c>
      <c r="AV83">
        <f>MAX(0,($B$15+$C$15*EE83)/(1+$D$15*EE83)*DX83/(DZ83+273)*$E$15)</f>
        <v>0</v>
      </c>
      <c r="AW83" t="s">
        <v>437</v>
      </c>
      <c r="AX83" t="s">
        <v>437</v>
      </c>
      <c r="AY83">
        <v>0</v>
      </c>
      <c r="AZ83">
        <v>0</v>
      </c>
      <c r="BA83">
        <f>1-AY83/AZ83</f>
        <v>0</v>
      </c>
      <c r="BB83">
        <v>0</v>
      </c>
      <c r="BC83" t="s">
        <v>437</v>
      </c>
      <c r="BD83" t="s">
        <v>437</v>
      </c>
      <c r="BE83">
        <v>0</v>
      </c>
      <c r="BF83">
        <v>0</v>
      </c>
      <c r="BG83">
        <f>1-BE83/BF83</f>
        <v>0</v>
      </c>
      <c r="BH83">
        <v>0.5</v>
      </c>
      <c r="BI83">
        <f>DH83</f>
        <v>0</v>
      </c>
      <c r="BJ83">
        <f>K83</f>
        <v>0</v>
      </c>
      <c r="BK83">
        <f>BG83*BH83*BI83</f>
        <v>0</v>
      </c>
      <c r="BL83">
        <f>(BJ83-BB83)/BI83</f>
        <v>0</v>
      </c>
      <c r="BM83">
        <f>(AZ83-BF83)/BF83</f>
        <v>0</v>
      </c>
      <c r="BN83">
        <f>AY83/(BA83+AY83/BF83)</f>
        <v>0</v>
      </c>
      <c r="BO83" t="s">
        <v>437</v>
      </c>
      <c r="BP83">
        <v>0</v>
      </c>
      <c r="BQ83">
        <f>IF(BP83&lt;&gt;0, BP83, BN83)</f>
        <v>0</v>
      </c>
      <c r="BR83">
        <f>1-BQ83/BF83</f>
        <v>0</v>
      </c>
      <c r="BS83">
        <f>(BF83-BE83)/(BF83-BQ83)</f>
        <v>0</v>
      </c>
      <c r="BT83">
        <f>(AZ83-BF83)/(AZ83-BQ83)</f>
        <v>0</v>
      </c>
      <c r="BU83">
        <f>(BF83-BE83)/(BF83-AY83)</f>
        <v>0</v>
      </c>
      <c r="BV83">
        <f>(AZ83-BF83)/(AZ83-AY83)</f>
        <v>0</v>
      </c>
      <c r="BW83">
        <f>(BS83*BQ83/BE83)</f>
        <v>0</v>
      </c>
      <c r="BX83">
        <f>(1-BW83)</f>
        <v>0</v>
      </c>
      <c r="DG83">
        <f>$B$13*EF83+$C$13*EG83+$F$13*ER83*(1-EU83)</f>
        <v>0</v>
      </c>
      <c r="DH83">
        <f>DG83*DI83</f>
        <v>0</v>
      </c>
      <c r="DI83">
        <f>($B$13*$D$11+$C$13*$D$11+$F$13*((FE83+EW83)/MAX(FE83+EW83+FF83, 0.1)*$I$11+FF83/MAX(FE83+EW83+FF83, 0.1)*$J$11))/($B$13+$C$13+$F$13)</f>
        <v>0</v>
      </c>
      <c r="DJ83">
        <f>($B$13*$K$11+$C$13*$K$11+$F$13*((FE83+EW83)/MAX(FE83+EW83+FF83, 0.1)*$P$11+FF83/MAX(FE83+EW83+FF83, 0.1)*$Q$11))/($B$13+$C$13+$F$13)</f>
        <v>0</v>
      </c>
      <c r="DK83">
        <v>2.44</v>
      </c>
      <c r="DL83">
        <v>0.5</v>
      </c>
      <c r="DM83" t="s">
        <v>438</v>
      </c>
      <c r="DN83">
        <v>2</v>
      </c>
      <c r="DO83" t="b">
        <v>1</v>
      </c>
      <c r="DP83">
        <v>1759161776.814285</v>
      </c>
      <c r="DQ83">
        <v>1009.6945</v>
      </c>
      <c r="DR83">
        <v>1043.018571428571</v>
      </c>
      <c r="DS83">
        <v>21.64078571428572</v>
      </c>
      <c r="DT83">
        <v>20.80805</v>
      </c>
      <c r="DU83">
        <v>1010.38225</v>
      </c>
      <c r="DV83">
        <v>21.36316428571428</v>
      </c>
      <c r="DW83">
        <v>499.9791785714286</v>
      </c>
      <c r="DX83">
        <v>90.88400357142856</v>
      </c>
      <c r="DY83">
        <v>0.0639190642857143</v>
      </c>
      <c r="DZ83">
        <v>28.70435357142857</v>
      </c>
      <c r="EA83">
        <v>30.01649285714286</v>
      </c>
      <c r="EB83">
        <v>999.9000000000002</v>
      </c>
      <c r="EC83">
        <v>0</v>
      </c>
      <c r="ED83">
        <v>0</v>
      </c>
      <c r="EE83">
        <v>9994.239642857143</v>
      </c>
      <c r="EF83">
        <v>0</v>
      </c>
      <c r="EG83">
        <v>8.367320357142855</v>
      </c>
      <c r="EH83">
        <v>-33.32371071428572</v>
      </c>
      <c r="EI83">
        <v>1032.028928571429</v>
      </c>
      <c r="EJ83">
        <v>1065.183214285714</v>
      </c>
      <c r="EK83">
        <v>0.8327486071428574</v>
      </c>
      <c r="EL83">
        <v>1043.018571428571</v>
      </c>
      <c r="EM83">
        <v>20.80805</v>
      </c>
      <c r="EN83">
        <v>1.966801071428571</v>
      </c>
      <c r="EO83">
        <v>1.891118214285714</v>
      </c>
      <c r="EP83">
        <v>17.17957857142857</v>
      </c>
      <c r="EQ83">
        <v>16.56100714285714</v>
      </c>
      <c r="ER83">
        <v>2000.015714285714</v>
      </c>
      <c r="ES83">
        <v>0.9800059285714287</v>
      </c>
      <c r="ET83">
        <v>0.01999387142857143</v>
      </c>
      <c r="EU83">
        <v>0</v>
      </c>
      <c r="EV83">
        <v>287.3122857142857</v>
      </c>
      <c r="EW83">
        <v>5.00078</v>
      </c>
      <c r="EX83">
        <v>5745.685357142857</v>
      </c>
      <c r="EY83">
        <v>16379.8</v>
      </c>
      <c r="EZ83">
        <v>39.78989285714285</v>
      </c>
      <c r="FA83">
        <v>40.65157142857142</v>
      </c>
      <c r="FB83">
        <v>39.97514285714284</v>
      </c>
      <c r="FC83">
        <v>40.348</v>
      </c>
      <c r="FD83">
        <v>40.81446428571428</v>
      </c>
      <c r="FE83">
        <v>1955.125714285714</v>
      </c>
      <c r="FF83">
        <v>39.89000000000001</v>
      </c>
      <c r="FG83">
        <v>0</v>
      </c>
      <c r="FH83">
        <v>1759161776.6</v>
      </c>
      <c r="FI83">
        <v>0</v>
      </c>
      <c r="FJ83">
        <v>287.31376</v>
      </c>
      <c r="FK83">
        <v>0.8493077061887537</v>
      </c>
      <c r="FL83">
        <v>-2.582307701294793</v>
      </c>
      <c r="FM83">
        <v>5745.6496</v>
      </c>
      <c r="FN83">
        <v>15</v>
      </c>
      <c r="FO83">
        <v>0</v>
      </c>
      <c r="FP83" t="s">
        <v>439</v>
      </c>
      <c r="FQ83">
        <v>1746989605.5</v>
      </c>
      <c r="FR83">
        <v>1746989593.5</v>
      </c>
      <c r="FS83">
        <v>0</v>
      </c>
      <c r="FT83">
        <v>-0.274</v>
      </c>
      <c r="FU83">
        <v>-0.002</v>
      </c>
      <c r="FV83">
        <v>2.549</v>
      </c>
      <c r="FW83">
        <v>0.129</v>
      </c>
      <c r="FX83">
        <v>420</v>
      </c>
      <c r="FY83">
        <v>17</v>
      </c>
      <c r="FZ83">
        <v>0.02</v>
      </c>
      <c r="GA83">
        <v>0.04</v>
      </c>
      <c r="GB83">
        <v>-33.2986675</v>
      </c>
      <c r="GC83">
        <v>-0.19452945590993</v>
      </c>
      <c r="GD83">
        <v>0.08669997516579758</v>
      </c>
      <c r="GE83">
        <v>1</v>
      </c>
      <c r="GF83">
        <v>287.2943823529412</v>
      </c>
      <c r="GG83">
        <v>0.7262184915540568</v>
      </c>
      <c r="GH83">
        <v>0.206650317701733</v>
      </c>
      <c r="GI83">
        <v>1</v>
      </c>
      <c r="GJ83">
        <v>0.8381729750000002</v>
      </c>
      <c r="GK83">
        <v>-0.1383710431519714</v>
      </c>
      <c r="GL83">
        <v>0.0133520247275226</v>
      </c>
      <c r="GM83">
        <v>0</v>
      </c>
      <c r="GN83">
        <v>2</v>
      </c>
      <c r="GO83">
        <v>3</v>
      </c>
      <c r="GP83" t="s">
        <v>446</v>
      </c>
      <c r="GQ83">
        <v>3.10217</v>
      </c>
      <c r="GR83">
        <v>2.72243</v>
      </c>
      <c r="GS83">
        <v>0.164769</v>
      </c>
      <c r="GT83">
        <v>0.16812</v>
      </c>
      <c r="GU83">
        <v>0.100424</v>
      </c>
      <c r="GV83">
        <v>0.0990972</v>
      </c>
      <c r="GW83">
        <v>21812.5</v>
      </c>
      <c r="GX83">
        <v>19739.7</v>
      </c>
      <c r="GY83">
        <v>26681.3</v>
      </c>
      <c r="GZ83">
        <v>23953.3</v>
      </c>
      <c r="HA83">
        <v>38413.7</v>
      </c>
      <c r="HB83">
        <v>31909.3</v>
      </c>
      <c r="HC83">
        <v>46586.9</v>
      </c>
      <c r="HD83">
        <v>37895.8</v>
      </c>
      <c r="HE83">
        <v>1.85865</v>
      </c>
      <c r="HF83">
        <v>1.86178</v>
      </c>
      <c r="HG83">
        <v>0.130087</v>
      </c>
      <c r="HH83">
        <v>0</v>
      </c>
      <c r="HI83">
        <v>27.9048</v>
      </c>
      <c r="HJ83">
        <v>999.9</v>
      </c>
      <c r="HK83">
        <v>49.8</v>
      </c>
      <c r="HL83">
        <v>31.2</v>
      </c>
      <c r="HM83">
        <v>25.004</v>
      </c>
      <c r="HN83">
        <v>61.3138</v>
      </c>
      <c r="HO83">
        <v>21.7508</v>
      </c>
      <c r="HP83">
        <v>1</v>
      </c>
      <c r="HQ83">
        <v>0.183613</v>
      </c>
      <c r="HR83">
        <v>0.405697</v>
      </c>
      <c r="HS83">
        <v>20.2789</v>
      </c>
      <c r="HT83">
        <v>5.2113</v>
      </c>
      <c r="HU83">
        <v>11.98</v>
      </c>
      <c r="HV83">
        <v>4.9636</v>
      </c>
      <c r="HW83">
        <v>3.27465</v>
      </c>
      <c r="HX83">
        <v>9999</v>
      </c>
      <c r="HY83">
        <v>9999</v>
      </c>
      <c r="HZ83">
        <v>9999</v>
      </c>
      <c r="IA83">
        <v>40.5</v>
      </c>
      <c r="IB83">
        <v>1.864</v>
      </c>
      <c r="IC83">
        <v>1.86017</v>
      </c>
      <c r="ID83">
        <v>1.8584</v>
      </c>
      <c r="IE83">
        <v>1.85977</v>
      </c>
      <c r="IF83">
        <v>1.85989</v>
      </c>
      <c r="IG83">
        <v>1.8584</v>
      </c>
      <c r="IH83">
        <v>1.85745</v>
      </c>
      <c r="II83">
        <v>1.85242</v>
      </c>
      <c r="IJ83">
        <v>0</v>
      </c>
      <c r="IK83">
        <v>0</v>
      </c>
      <c r="IL83">
        <v>0</v>
      </c>
      <c r="IM83">
        <v>0</v>
      </c>
      <c r="IN83" t="s">
        <v>441</v>
      </c>
      <c r="IO83" t="s">
        <v>442</v>
      </c>
      <c r="IP83" t="s">
        <v>443</v>
      </c>
      <c r="IQ83" t="s">
        <v>443</v>
      </c>
      <c r="IR83" t="s">
        <v>443</v>
      </c>
      <c r="IS83" t="s">
        <v>443</v>
      </c>
      <c r="IT83">
        <v>0</v>
      </c>
      <c r="IU83">
        <v>100</v>
      </c>
      <c r="IV83">
        <v>100</v>
      </c>
      <c r="IW83">
        <v>-0.66</v>
      </c>
      <c r="IX83">
        <v>0.2773</v>
      </c>
      <c r="IY83">
        <v>-0.9039269621244732</v>
      </c>
      <c r="IZ83">
        <v>-0.001239420960351069</v>
      </c>
      <c r="JA83">
        <v>2.054680153414315E-06</v>
      </c>
      <c r="JB83">
        <v>-6.090169633737798E-10</v>
      </c>
      <c r="JC83">
        <v>0.01286883109493677</v>
      </c>
      <c r="JD83">
        <v>0.003674261220633967</v>
      </c>
      <c r="JE83">
        <v>0.0003746991724086452</v>
      </c>
      <c r="JF83">
        <v>1.563836292469968E-06</v>
      </c>
      <c r="JG83">
        <v>1</v>
      </c>
      <c r="JH83">
        <v>2003</v>
      </c>
      <c r="JI83">
        <v>1</v>
      </c>
      <c r="JJ83">
        <v>24</v>
      </c>
      <c r="JK83">
        <v>202869.7</v>
      </c>
      <c r="JL83">
        <v>202869.9</v>
      </c>
      <c r="JM83">
        <v>2.44385</v>
      </c>
      <c r="JN83">
        <v>2.60864</v>
      </c>
      <c r="JO83">
        <v>1.49658</v>
      </c>
      <c r="JP83">
        <v>2.34375</v>
      </c>
      <c r="JQ83">
        <v>1.54907</v>
      </c>
      <c r="JR83">
        <v>2.40601</v>
      </c>
      <c r="JS83">
        <v>36.3871</v>
      </c>
      <c r="JT83">
        <v>24.1751</v>
      </c>
      <c r="JU83">
        <v>18</v>
      </c>
      <c r="JV83">
        <v>481.785</v>
      </c>
      <c r="JW83">
        <v>498.575</v>
      </c>
      <c r="JX83">
        <v>27.2382</v>
      </c>
      <c r="JY83">
        <v>29.6075</v>
      </c>
      <c r="JZ83">
        <v>30</v>
      </c>
      <c r="KA83">
        <v>29.8642</v>
      </c>
      <c r="KB83">
        <v>29.8662</v>
      </c>
      <c r="KC83">
        <v>49.0916</v>
      </c>
      <c r="KD83">
        <v>19.672</v>
      </c>
      <c r="KE83">
        <v>99.2581</v>
      </c>
      <c r="KF83">
        <v>27.2186</v>
      </c>
      <c r="KG83">
        <v>1089.19</v>
      </c>
      <c r="KH83">
        <v>20.9347</v>
      </c>
      <c r="KI83">
        <v>101.862</v>
      </c>
      <c r="KJ83">
        <v>91.3913</v>
      </c>
    </row>
    <row r="84" spans="1:296">
      <c r="A84">
        <v>66</v>
      </c>
      <c r="B84">
        <v>1759161789.6</v>
      </c>
      <c r="C84">
        <v>416.5</v>
      </c>
      <c r="D84" t="s">
        <v>575</v>
      </c>
      <c r="E84" t="s">
        <v>576</v>
      </c>
      <c r="F84">
        <v>5</v>
      </c>
      <c r="G84" t="s">
        <v>436</v>
      </c>
      <c r="H84">
        <v>1759161782.1</v>
      </c>
      <c r="I84">
        <f>(J84)/1000</f>
        <v>0</v>
      </c>
      <c r="J84">
        <f>IF(DO84, AM84, AG84)</f>
        <v>0</v>
      </c>
      <c r="K84">
        <f>IF(DO84, AH84, AF84)</f>
        <v>0</v>
      </c>
      <c r="L84">
        <f>DQ84 - IF(AT84&gt;1, K84*DK84*100.0/(AV84), 0)</f>
        <v>0</v>
      </c>
      <c r="M84">
        <f>((S84-I84/2)*L84-K84)/(S84+I84/2)</f>
        <v>0</v>
      </c>
      <c r="N84">
        <f>M84*(DX84+DY84)/1000.0</f>
        <v>0</v>
      </c>
      <c r="O84">
        <f>(DQ84 - IF(AT84&gt;1, K84*DK84*100.0/(AV84), 0))*(DX84+DY84)/1000.0</f>
        <v>0</v>
      </c>
      <c r="P84">
        <f>2.0/((1/R84-1/Q84)+SIGN(R84)*SQRT((1/R84-1/Q84)*(1/R84-1/Q84) + 4*DL84/((DL84+1)*(DL84+1))*(2*1/R84*1/Q84-1/Q84*1/Q84)))</f>
        <v>0</v>
      </c>
      <c r="Q84">
        <f>IF(LEFT(DM84,1)&lt;&gt;"0",IF(LEFT(DM84,1)="1",3.0,DN84),$D$5+$E$5*(EE84*DX84/($K$5*1000))+$F$5*(EE84*DX84/($K$5*1000))*MAX(MIN(DK84,$J$5),$I$5)*MAX(MIN(DK84,$J$5),$I$5)+$G$5*MAX(MIN(DK84,$J$5),$I$5)*(EE84*DX84/($K$5*1000))+$H$5*(EE84*DX84/($K$5*1000))*(EE84*DX84/($K$5*1000)))</f>
        <v>0</v>
      </c>
      <c r="R84">
        <f>I84*(1000-(1000*0.61365*exp(17.502*V84/(240.97+V84))/(DX84+DY84)+DS84)/2)/(1000*0.61365*exp(17.502*V84/(240.97+V84))/(DX84+DY84)-DS84)</f>
        <v>0</v>
      </c>
      <c r="S84">
        <f>1/((DL84+1)/(P84/1.6)+1/(Q84/1.37)) + DL84/((DL84+1)/(P84/1.6) + DL84/(Q84/1.37))</f>
        <v>0</v>
      </c>
      <c r="T84">
        <f>(DG84*DJ84)</f>
        <v>0</v>
      </c>
      <c r="U84">
        <f>(DZ84+(T84+2*0.95*5.67E-8*(((DZ84+$B$9)+273)^4-(DZ84+273)^4)-44100*I84)/(1.84*29.3*Q84+8*0.95*5.67E-8*(DZ84+273)^3))</f>
        <v>0</v>
      </c>
      <c r="V84">
        <f>($C$9*EA84+$D$9*EB84+$E$9*U84)</f>
        <v>0</v>
      </c>
      <c r="W84">
        <f>0.61365*exp(17.502*V84/(240.97+V84))</f>
        <v>0</v>
      </c>
      <c r="X84">
        <f>(Y84/Z84*100)</f>
        <v>0</v>
      </c>
      <c r="Y84">
        <f>DS84*(DX84+DY84)/1000</f>
        <v>0</v>
      </c>
      <c r="Z84">
        <f>0.61365*exp(17.502*DZ84/(240.97+DZ84))</f>
        <v>0</v>
      </c>
      <c r="AA84">
        <f>(W84-DS84*(DX84+DY84)/1000)</f>
        <v>0</v>
      </c>
      <c r="AB84">
        <f>(-I84*44100)</f>
        <v>0</v>
      </c>
      <c r="AC84">
        <f>2*29.3*Q84*0.92*(DZ84-V84)</f>
        <v>0</v>
      </c>
      <c r="AD84">
        <f>2*0.95*5.67E-8*(((DZ84+$B$9)+273)^4-(V84+273)^4)</f>
        <v>0</v>
      </c>
      <c r="AE84">
        <f>T84+AD84+AB84+AC84</f>
        <v>0</v>
      </c>
      <c r="AF84">
        <f>DW84*AT84*(DR84-DQ84*(1000-AT84*DT84)/(1000-AT84*DS84))/(100*DK84)</f>
        <v>0</v>
      </c>
      <c r="AG84">
        <f>1000*DW84*AT84*(DS84-DT84)/(100*DK84*(1000-AT84*DS84))</f>
        <v>0</v>
      </c>
      <c r="AH84">
        <f>(AI84 - AJ84 - DX84*1E3/(8.314*(DZ84+273.15)) * AL84/DW84 * AK84) * DW84/(100*DK84) * (1000 - DT84)/1000</f>
        <v>0</v>
      </c>
      <c r="AI84">
        <v>1098.130441108698</v>
      </c>
      <c r="AJ84">
        <v>1074.01806060606</v>
      </c>
      <c r="AK84">
        <v>3.398924370193203</v>
      </c>
      <c r="AL84">
        <v>65.02790065039247</v>
      </c>
      <c r="AM84">
        <f>(AO84 - AN84 + DX84*1E3/(8.314*(DZ84+273.15)) * AQ84/DW84 * AP84) * DW84/(100*DK84) * 1000/(1000 - AO84)</f>
        <v>0</v>
      </c>
      <c r="AN84">
        <v>20.82471827136492</v>
      </c>
      <c r="AO84">
        <v>21.61983333333334</v>
      </c>
      <c r="AP84">
        <v>-1.705894973105564E-05</v>
      </c>
      <c r="AQ84">
        <v>105.0017702959576</v>
      </c>
      <c r="AR84">
        <v>0</v>
      </c>
      <c r="AS84">
        <v>0</v>
      </c>
      <c r="AT84">
        <f>IF(AR84*$H$15&gt;=AV84,1.0,(AV84/(AV84-AR84*$H$15)))</f>
        <v>0</v>
      </c>
      <c r="AU84">
        <f>(AT84-1)*100</f>
        <v>0</v>
      </c>
      <c r="AV84">
        <f>MAX(0,($B$15+$C$15*EE84)/(1+$D$15*EE84)*DX84/(DZ84+273)*$E$15)</f>
        <v>0</v>
      </c>
      <c r="AW84" t="s">
        <v>437</v>
      </c>
      <c r="AX84" t="s">
        <v>437</v>
      </c>
      <c r="AY84">
        <v>0</v>
      </c>
      <c r="AZ84">
        <v>0</v>
      </c>
      <c r="BA84">
        <f>1-AY84/AZ84</f>
        <v>0</v>
      </c>
      <c r="BB84">
        <v>0</v>
      </c>
      <c r="BC84" t="s">
        <v>437</v>
      </c>
      <c r="BD84" t="s">
        <v>437</v>
      </c>
      <c r="BE84">
        <v>0</v>
      </c>
      <c r="BF84">
        <v>0</v>
      </c>
      <c r="BG84">
        <f>1-BE84/BF84</f>
        <v>0</v>
      </c>
      <c r="BH84">
        <v>0.5</v>
      </c>
      <c r="BI84">
        <f>DH84</f>
        <v>0</v>
      </c>
      <c r="BJ84">
        <f>K84</f>
        <v>0</v>
      </c>
      <c r="BK84">
        <f>BG84*BH84*BI84</f>
        <v>0</v>
      </c>
      <c r="BL84">
        <f>(BJ84-BB84)/BI84</f>
        <v>0</v>
      </c>
      <c r="BM84">
        <f>(AZ84-BF84)/BF84</f>
        <v>0</v>
      </c>
      <c r="BN84">
        <f>AY84/(BA84+AY84/BF84)</f>
        <v>0</v>
      </c>
      <c r="BO84" t="s">
        <v>437</v>
      </c>
      <c r="BP84">
        <v>0</v>
      </c>
      <c r="BQ84">
        <f>IF(BP84&lt;&gt;0, BP84, BN84)</f>
        <v>0</v>
      </c>
      <c r="BR84">
        <f>1-BQ84/BF84</f>
        <v>0</v>
      </c>
      <c r="BS84">
        <f>(BF84-BE84)/(BF84-BQ84)</f>
        <v>0</v>
      </c>
      <c r="BT84">
        <f>(AZ84-BF84)/(AZ84-BQ84)</f>
        <v>0</v>
      </c>
      <c r="BU84">
        <f>(BF84-BE84)/(BF84-AY84)</f>
        <v>0</v>
      </c>
      <c r="BV84">
        <f>(AZ84-BF84)/(AZ84-AY84)</f>
        <v>0</v>
      </c>
      <c r="BW84">
        <f>(BS84*BQ84/BE84)</f>
        <v>0</v>
      </c>
      <c r="BX84">
        <f>(1-BW84)</f>
        <v>0</v>
      </c>
      <c r="DG84">
        <f>$B$13*EF84+$C$13*EG84+$F$13*ER84*(1-EU84)</f>
        <v>0</v>
      </c>
      <c r="DH84">
        <f>DG84*DI84</f>
        <v>0</v>
      </c>
      <c r="DI84">
        <f>($B$13*$D$11+$C$13*$D$11+$F$13*((FE84+EW84)/MAX(FE84+EW84+FF84, 0.1)*$I$11+FF84/MAX(FE84+EW84+FF84, 0.1)*$J$11))/($B$13+$C$13+$F$13)</f>
        <v>0</v>
      </c>
      <c r="DJ84">
        <f>($B$13*$K$11+$C$13*$K$11+$F$13*((FE84+EW84)/MAX(FE84+EW84+FF84, 0.1)*$P$11+FF84/MAX(FE84+EW84+FF84, 0.1)*$Q$11))/($B$13+$C$13+$F$13)</f>
        <v>0</v>
      </c>
      <c r="DK84">
        <v>2.44</v>
      </c>
      <c r="DL84">
        <v>0.5</v>
      </c>
      <c r="DM84" t="s">
        <v>438</v>
      </c>
      <c r="DN84">
        <v>2</v>
      </c>
      <c r="DO84" t="b">
        <v>1</v>
      </c>
      <c r="DP84">
        <v>1759161782.1</v>
      </c>
      <c r="DQ84">
        <v>1027.415925925926</v>
      </c>
      <c r="DR84">
        <v>1060.658518518519</v>
      </c>
      <c r="DS84">
        <v>21.63062592592592</v>
      </c>
      <c r="DT84">
        <v>20.8132037037037</v>
      </c>
      <c r="DU84">
        <v>1028.084814814815</v>
      </c>
      <c r="DV84">
        <v>21.35323333333333</v>
      </c>
      <c r="DW84">
        <v>499.9598888888889</v>
      </c>
      <c r="DX84">
        <v>90.8838777777778</v>
      </c>
      <c r="DY84">
        <v>0.06416561851851853</v>
      </c>
      <c r="DZ84">
        <v>28.7018</v>
      </c>
      <c r="EA84">
        <v>30.01917037037038</v>
      </c>
      <c r="EB84">
        <v>999.9000000000001</v>
      </c>
      <c r="EC84">
        <v>0</v>
      </c>
      <c r="ED84">
        <v>0</v>
      </c>
      <c r="EE84">
        <v>10000.06666666667</v>
      </c>
      <c r="EF84">
        <v>0</v>
      </c>
      <c r="EG84">
        <v>8.373593703703703</v>
      </c>
      <c r="EH84">
        <v>-33.24226666666667</v>
      </c>
      <c r="EI84">
        <v>1050.131851851852</v>
      </c>
      <c r="EJ84">
        <v>1083.203703703703</v>
      </c>
      <c r="EK84">
        <v>0.8174349999999999</v>
      </c>
      <c r="EL84">
        <v>1060.658518518519</v>
      </c>
      <c r="EM84">
        <v>20.8132037037037</v>
      </c>
      <c r="EN84">
        <v>1.965876296296296</v>
      </c>
      <c r="EO84">
        <v>1.891584444444444</v>
      </c>
      <c r="EP84">
        <v>17.17213703703704</v>
      </c>
      <c r="EQ84">
        <v>16.56487777777778</v>
      </c>
      <c r="ER84">
        <v>2000.01074074074</v>
      </c>
      <c r="ES84">
        <v>0.980005888888889</v>
      </c>
      <c r="ET84">
        <v>0.01999391111111111</v>
      </c>
      <c r="EU84">
        <v>0</v>
      </c>
      <c r="EV84">
        <v>287.3535555555555</v>
      </c>
      <c r="EW84">
        <v>5.00078</v>
      </c>
      <c r="EX84">
        <v>5745.401481481483</v>
      </c>
      <c r="EY84">
        <v>16379.76666666667</v>
      </c>
      <c r="EZ84">
        <v>39.79837037037037</v>
      </c>
      <c r="FA84">
        <v>40.65025925925925</v>
      </c>
      <c r="FB84">
        <v>39.96725925925925</v>
      </c>
      <c r="FC84">
        <v>40.3354074074074</v>
      </c>
      <c r="FD84">
        <v>40.82614814814815</v>
      </c>
      <c r="FE84">
        <v>1955.120740740741</v>
      </c>
      <c r="FF84">
        <v>39.89000000000001</v>
      </c>
      <c r="FG84">
        <v>0</v>
      </c>
      <c r="FH84">
        <v>1759161781.4</v>
      </c>
      <c r="FI84">
        <v>0</v>
      </c>
      <c r="FJ84">
        <v>287.3496</v>
      </c>
      <c r="FK84">
        <v>0.2950000093391378</v>
      </c>
      <c r="FL84">
        <v>-1.821538454807707</v>
      </c>
      <c r="FM84">
        <v>5745.433199999999</v>
      </c>
      <c r="FN84">
        <v>15</v>
      </c>
      <c r="FO84">
        <v>0</v>
      </c>
      <c r="FP84" t="s">
        <v>439</v>
      </c>
      <c r="FQ84">
        <v>1746989605.5</v>
      </c>
      <c r="FR84">
        <v>1746989593.5</v>
      </c>
      <c r="FS84">
        <v>0</v>
      </c>
      <c r="FT84">
        <v>-0.274</v>
      </c>
      <c r="FU84">
        <v>-0.002</v>
      </c>
      <c r="FV84">
        <v>2.549</v>
      </c>
      <c r="FW84">
        <v>0.129</v>
      </c>
      <c r="FX84">
        <v>420</v>
      </c>
      <c r="FY84">
        <v>17</v>
      </c>
      <c r="FZ84">
        <v>0.02</v>
      </c>
      <c r="GA84">
        <v>0.04</v>
      </c>
      <c r="GB84">
        <v>-33.28211219512195</v>
      </c>
      <c r="GC84">
        <v>0.5044515679442595</v>
      </c>
      <c r="GD84">
        <v>0.1120646529314433</v>
      </c>
      <c r="GE84">
        <v>0</v>
      </c>
      <c r="GF84">
        <v>287.3085882352941</v>
      </c>
      <c r="GG84">
        <v>0.4855920602225475</v>
      </c>
      <c r="GH84">
        <v>0.2233071108226133</v>
      </c>
      <c r="GI84">
        <v>1</v>
      </c>
      <c r="GJ84">
        <v>0.8273010975609758</v>
      </c>
      <c r="GK84">
        <v>-0.1622206202090591</v>
      </c>
      <c r="GL84">
        <v>0.01634631433628774</v>
      </c>
      <c r="GM84">
        <v>0</v>
      </c>
      <c r="GN84">
        <v>1</v>
      </c>
      <c r="GO84">
        <v>3</v>
      </c>
      <c r="GP84" t="s">
        <v>459</v>
      </c>
      <c r="GQ84">
        <v>3.10229</v>
      </c>
      <c r="GR84">
        <v>2.72274</v>
      </c>
      <c r="GS84">
        <v>0.166442</v>
      </c>
      <c r="GT84">
        <v>0.169759</v>
      </c>
      <c r="GU84">
        <v>0.100407</v>
      </c>
      <c r="GV84">
        <v>0.0992176</v>
      </c>
      <c r="GW84">
        <v>21768.8</v>
      </c>
      <c r="GX84">
        <v>19700.7</v>
      </c>
      <c r="GY84">
        <v>26681.4</v>
      </c>
      <c r="GZ84">
        <v>23953.1</v>
      </c>
      <c r="HA84">
        <v>38414.6</v>
      </c>
      <c r="HB84">
        <v>31905.3</v>
      </c>
      <c r="HC84">
        <v>46587</v>
      </c>
      <c r="HD84">
        <v>37895.9</v>
      </c>
      <c r="HE84">
        <v>1.85855</v>
      </c>
      <c r="HF84">
        <v>1.86145</v>
      </c>
      <c r="HG84">
        <v>0.130281</v>
      </c>
      <c r="HH84">
        <v>0</v>
      </c>
      <c r="HI84">
        <v>27.9023</v>
      </c>
      <c r="HJ84">
        <v>999.9</v>
      </c>
      <c r="HK84">
        <v>49.8</v>
      </c>
      <c r="HL84">
        <v>31.2</v>
      </c>
      <c r="HM84">
        <v>25.0048</v>
      </c>
      <c r="HN84">
        <v>61.2038</v>
      </c>
      <c r="HO84">
        <v>21.9151</v>
      </c>
      <c r="HP84">
        <v>1</v>
      </c>
      <c r="HQ84">
        <v>0.183554</v>
      </c>
      <c r="HR84">
        <v>0.437653</v>
      </c>
      <c r="HS84">
        <v>20.2791</v>
      </c>
      <c r="HT84">
        <v>5.2107</v>
      </c>
      <c r="HU84">
        <v>11.98</v>
      </c>
      <c r="HV84">
        <v>4.96365</v>
      </c>
      <c r="HW84">
        <v>3.27463</v>
      </c>
      <c r="HX84">
        <v>9999</v>
      </c>
      <c r="HY84">
        <v>9999</v>
      </c>
      <c r="HZ84">
        <v>9999</v>
      </c>
      <c r="IA84">
        <v>40.5</v>
      </c>
      <c r="IB84">
        <v>1.86401</v>
      </c>
      <c r="IC84">
        <v>1.86017</v>
      </c>
      <c r="ID84">
        <v>1.85842</v>
      </c>
      <c r="IE84">
        <v>1.85979</v>
      </c>
      <c r="IF84">
        <v>1.85989</v>
      </c>
      <c r="IG84">
        <v>1.8584</v>
      </c>
      <c r="IH84">
        <v>1.85745</v>
      </c>
      <c r="II84">
        <v>1.85242</v>
      </c>
      <c r="IJ84">
        <v>0</v>
      </c>
      <c r="IK84">
        <v>0</v>
      </c>
      <c r="IL84">
        <v>0</v>
      </c>
      <c r="IM84">
        <v>0</v>
      </c>
      <c r="IN84" t="s">
        <v>441</v>
      </c>
      <c r="IO84" t="s">
        <v>442</v>
      </c>
      <c r="IP84" t="s">
        <v>443</v>
      </c>
      <c r="IQ84" t="s">
        <v>443</v>
      </c>
      <c r="IR84" t="s">
        <v>443</v>
      </c>
      <c r="IS84" t="s">
        <v>443</v>
      </c>
      <c r="IT84">
        <v>0</v>
      </c>
      <c r="IU84">
        <v>100</v>
      </c>
      <c r="IV84">
        <v>100</v>
      </c>
      <c r="IW84">
        <v>-0.64</v>
      </c>
      <c r="IX84">
        <v>0.2772</v>
      </c>
      <c r="IY84">
        <v>-0.9039269621244732</v>
      </c>
      <c r="IZ84">
        <v>-0.001239420960351069</v>
      </c>
      <c r="JA84">
        <v>2.054680153414315E-06</v>
      </c>
      <c r="JB84">
        <v>-6.090169633737798E-10</v>
      </c>
      <c r="JC84">
        <v>0.01286883109493677</v>
      </c>
      <c r="JD84">
        <v>0.003674261220633967</v>
      </c>
      <c r="JE84">
        <v>0.0003746991724086452</v>
      </c>
      <c r="JF84">
        <v>1.563836292469968E-06</v>
      </c>
      <c r="JG84">
        <v>1</v>
      </c>
      <c r="JH84">
        <v>2003</v>
      </c>
      <c r="JI84">
        <v>1</v>
      </c>
      <c r="JJ84">
        <v>24</v>
      </c>
      <c r="JK84">
        <v>202869.7</v>
      </c>
      <c r="JL84">
        <v>202869.9</v>
      </c>
      <c r="JM84">
        <v>2.47314</v>
      </c>
      <c r="JN84">
        <v>2.61475</v>
      </c>
      <c r="JO84">
        <v>1.49658</v>
      </c>
      <c r="JP84">
        <v>2.34375</v>
      </c>
      <c r="JQ84">
        <v>1.54907</v>
      </c>
      <c r="JR84">
        <v>2.43408</v>
      </c>
      <c r="JS84">
        <v>36.3871</v>
      </c>
      <c r="JT84">
        <v>24.1751</v>
      </c>
      <c r="JU84">
        <v>18</v>
      </c>
      <c r="JV84">
        <v>481.707</v>
      </c>
      <c r="JW84">
        <v>498.338</v>
      </c>
      <c r="JX84">
        <v>27.2202</v>
      </c>
      <c r="JY84">
        <v>29.6056</v>
      </c>
      <c r="JZ84">
        <v>29.9999</v>
      </c>
      <c r="KA84">
        <v>29.8617</v>
      </c>
      <c r="KB84">
        <v>29.8638</v>
      </c>
      <c r="KC84">
        <v>49.7364</v>
      </c>
      <c r="KD84">
        <v>19.393</v>
      </c>
      <c r="KE84">
        <v>99.2581</v>
      </c>
      <c r="KF84">
        <v>27.1952</v>
      </c>
      <c r="KG84">
        <v>1109.23</v>
      </c>
      <c r="KH84">
        <v>20.9641</v>
      </c>
      <c r="KI84">
        <v>101.862</v>
      </c>
      <c r="KJ84">
        <v>91.3913</v>
      </c>
    </row>
    <row r="85" spans="1:296">
      <c r="A85">
        <v>67</v>
      </c>
      <c r="B85">
        <v>1759161794.6</v>
      </c>
      <c r="C85">
        <v>421.5</v>
      </c>
      <c r="D85" t="s">
        <v>577</v>
      </c>
      <c r="E85" t="s">
        <v>578</v>
      </c>
      <c r="F85">
        <v>5</v>
      </c>
      <c r="G85" t="s">
        <v>436</v>
      </c>
      <c r="H85">
        <v>1759161786.814285</v>
      </c>
      <c r="I85">
        <f>(J85)/1000</f>
        <v>0</v>
      </c>
      <c r="J85">
        <f>IF(DO85, AM85, AG85)</f>
        <v>0</v>
      </c>
      <c r="K85">
        <f>IF(DO85, AH85, AF85)</f>
        <v>0</v>
      </c>
      <c r="L85">
        <f>DQ85 - IF(AT85&gt;1, K85*DK85*100.0/(AV85), 0)</f>
        <v>0</v>
      </c>
      <c r="M85">
        <f>((S85-I85/2)*L85-K85)/(S85+I85/2)</f>
        <v>0</v>
      </c>
      <c r="N85">
        <f>M85*(DX85+DY85)/1000.0</f>
        <v>0</v>
      </c>
      <c r="O85">
        <f>(DQ85 - IF(AT85&gt;1, K85*DK85*100.0/(AV85), 0))*(DX85+DY85)/1000.0</f>
        <v>0</v>
      </c>
      <c r="P85">
        <f>2.0/((1/R85-1/Q85)+SIGN(R85)*SQRT((1/R85-1/Q85)*(1/R85-1/Q85) + 4*DL85/((DL85+1)*(DL85+1))*(2*1/R85*1/Q85-1/Q85*1/Q85)))</f>
        <v>0</v>
      </c>
      <c r="Q85">
        <f>IF(LEFT(DM85,1)&lt;&gt;"0",IF(LEFT(DM85,1)="1",3.0,DN85),$D$5+$E$5*(EE85*DX85/($K$5*1000))+$F$5*(EE85*DX85/($K$5*1000))*MAX(MIN(DK85,$J$5),$I$5)*MAX(MIN(DK85,$J$5),$I$5)+$G$5*MAX(MIN(DK85,$J$5),$I$5)*(EE85*DX85/($K$5*1000))+$H$5*(EE85*DX85/($K$5*1000))*(EE85*DX85/($K$5*1000)))</f>
        <v>0</v>
      </c>
      <c r="R85">
        <f>I85*(1000-(1000*0.61365*exp(17.502*V85/(240.97+V85))/(DX85+DY85)+DS85)/2)/(1000*0.61365*exp(17.502*V85/(240.97+V85))/(DX85+DY85)-DS85)</f>
        <v>0</v>
      </c>
      <c r="S85">
        <f>1/((DL85+1)/(P85/1.6)+1/(Q85/1.37)) + DL85/((DL85+1)/(P85/1.6) + DL85/(Q85/1.37))</f>
        <v>0</v>
      </c>
      <c r="T85">
        <f>(DG85*DJ85)</f>
        <v>0</v>
      </c>
      <c r="U85">
        <f>(DZ85+(T85+2*0.95*5.67E-8*(((DZ85+$B$9)+273)^4-(DZ85+273)^4)-44100*I85)/(1.84*29.3*Q85+8*0.95*5.67E-8*(DZ85+273)^3))</f>
        <v>0</v>
      </c>
      <c r="V85">
        <f>($C$9*EA85+$D$9*EB85+$E$9*U85)</f>
        <v>0</v>
      </c>
      <c r="W85">
        <f>0.61365*exp(17.502*V85/(240.97+V85))</f>
        <v>0</v>
      </c>
      <c r="X85">
        <f>(Y85/Z85*100)</f>
        <v>0</v>
      </c>
      <c r="Y85">
        <f>DS85*(DX85+DY85)/1000</f>
        <v>0</v>
      </c>
      <c r="Z85">
        <f>0.61365*exp(17.502*DZ85/(240.97+DZ85))</f>
        <v>0</v>
      </c>
      <c r="AA85">
        <f>(W85-DS85*(DX85+DY85)/1000)</f>
        <v>0</v>
      </c>
      <c r="AB85">
        <f>(-I85*44100)</f>
        <v>0</v>
      </c>
      <c r="AC85">
        <f>2*29.3*Q85*0.92*(DZ85-V85)</f>
        <v>0</v>
      </c>
      <c r="AD85">
        <f>2*0.95*5.67E-8*(((DZ85+$B$9)+273)^4-(V85+273)^4)</f>
        <v>0</v>
      </c>
      <c r="AE85">
        <f>T85+AD85+AB85+AC85</f>
        <v>0</v>
      </c>
      <c r="AF85">
        <f>DW85*AT85*(DR85-DQ85*(1000-AT85*DT85)/(1000-AT85*DS85))/(100*DK85)</f>
        <v>0</v>
      </c>
      <c r="AG85">
        <f>1000*DW85*AT85*(DS85-DT85)/(100*DK85*(1000-AT85*DS85))</f>
        <v>0</v>
      </c>
      <c r="AH85">
        <f>(AI85 - AJ85 - DX85*1E3/(8.314*(DZ85+273.15)) * AL85/DW85 * AK85) * DW85/(100*DK85) * (1000 - DT85)/1000</f>
        <v>0</v>
      </c>
      <c r="AI85">
        <v>1115.551180828699</v>
      </c>
      <c r="AJ85">
        <v>1091.177818181818</v>
      </c>
      <c r="AK85">
        <v>3.438956661215462</v>
      </c>
      <c r="AL85">
        <v>65.02790065039247</v>
      </c>
      <c r="AM85">
        <f>(AO85 - AN85 + DX85*1E3/(8.314*(DZ85+273.15)) * AQ85/DW85 * AP85) * DW85/(100*DK85) * 1000/(1000 - AO85)</f>
        <v>0</v>
      </c>
      <c r="AN85">
        <v>20.8772336962903</v>
      </c>
      <c r="AO85">
        <v>21.63023333333333</v>
      </c>
      <c r="AP85">
        <v>7.506691617671886E-05</v>
      </c>
      <c r="AQ85">
        <v>105.0017702959576</v>
      </c>
      <c r="AR85">
        <v>0</v>
      </c>
      <c r="AS85">
        <v>0</v>
      </c>
      <c r="AT85">
        <f>IF(AR85*$H$15&gt;=AV85,1.0,(AV85/(AV85-AR85*$H$15)))</f>
        <v>0</v>
      </c>
      <c r="AU85">
        <f>(AT85-1)*100</f>
        <v>0</v>
      </c>
      <c r="AV85">
        <f>MAX(0,($B$15+$C$15*EE85)/(1+$D$15*EE85)*DX85/(DZ85+273)*$E$15)</f>
        <v>0</v>
      </c>
      <c r="AW85" t="s">
        <v>437</v>
      </c>
      <c r="AX85" t="s">
        <v>437</v>
      </c>
      <c r="AY85">
        <v>0</v>
      </c>
      <c r="AZ85">
        <v>0</v>
      </c>
      <c r="BA85">
        <f>1-AY85/AZ85</f>
        <v>0</v>
      </c>
      <c r="BB85">
        <v>0</v>
      </c>
      <c r="BC85" t="s">
        <v>437</v>
      </c>
      <c r="BD85" t="s">
        <v>437</v>
      </c>
      <c r="BE85">
        <v>0</v>
      </c>
      <c r="BF85">
        <v>0</v>
      </c>
      <c r="BG85">
        <f>1-BE85/BF85</f>
        <v>0</v>
      </c>
      <c r="BH85">
        <v>0.5</v>
      </c>
      <c r="BI85">
        <f>DH85</f>
        <v>0</v>
      </c>
      <c r="BJ85">
        <f>K85</f>
        <v>0</v>
      </c>
      <c r="BK85">
        <f>BG85*BH85*BI85</f>
        <v>0</v>
      </c>
      <c r="BL85">
        <f>(BJ85-BB85)/BI85</f>
        <v>0</v>
      </c>
      <c r="BM85">
        <f>(AZ85-BF85)/BF85</f>
        <v>0</v>
      </c>
      <c r="BN85">
        <f>AY85/(BA85+AY85/BF85)</f>
        <v>0</v>
      </c>
      <c r="BO85" t="s">
        <v>437</v>
      </c>
      <c r="BP85">
        <v>0</v>
      </c>
      <c r="BQ85">
        <f>IF(BP85&lt;&gt;0, BP85, BN85)</f>
        <v>0</v>
      </c>
      <c r="BR85">
        <f>1-BQ85/BF85</f>
        <v>0</v>
      </c>
      <c r="BS85">
        <f>(BF85-BE85)/(BF85-BQ85)</f>
        <v>0</v>
      </c>
      <c r="BT85">
        <f>(AZ85-BF85)/(AZ85-BQ85)</f>
        <v>0</v>
      </c>
      <c r="BU85">
        <f>(BF85-BE85)/(BF85-AY85)</f>
        <v>0</v>
      </c>
      <c r="BV85">
        <f>(AZ85-BF85)/(AZ85-AY85)</f>
        <v>0</v>
      </c>
      <c r="BW85">
        <f>(BS85*BQ85/BE85)</f>
        <v>0</v>
      </c>
      <c r="BX85">
        <f>(1-BW85)</f>
        <v>0</v>
      </c>
      <c r="DG85">
        <f>$B$13*EF85+$C$13*EG85+$F$13*ER85*(1-EU85)</f>
        <v>0</v>
      </c>
      <c r="DH85">
        <f>DG85*DI85</f>
        <v>0</v>
      </c>
      <c r="DI85">
        <f>($B$13*$D$11+$C$13*$D$11+$F$13*((FE85+EW85)/MAX(FE85+EW85+FF85, 0.1)*$I$11+FF85/MAX(FE85+EW85+FF85, 0.1)*$J$11))/($B$13+$C$13+$F$13)</f>
        <v>0</v>
      </c>
      <c r="DJ85">
        <f>($B$13*$K$11+$C$13*$K$11+$F$13*((FE85+EW85)/MAX(FE85+EW85+FF85, 0.1)*$P$11+FF85/MAX(FE85+EW85+FF85, 0.1)*$Q$11))/($B$13+$C$13+$F$13)</f>
        <v>0</v>
      </c>
      <c r="DK85">
        <v>2.44</v>
      </c>
      <c r="DL85">
        <v>0.5</v>
      </c>
      <c r="DM85" t="s">
        <v>438</v>
      </c>
      <c r="DN85">
        <v>2</v>
      </c>
      <c r="DO85" t="b">
        <v>1</v>
      </c>
      <c r="DP85">
        <v>1759161786.814285</v>
      </c>
      <c r="DQ85">
        <v>1043.188214285714</v>
      </c>
      <c r="DR85">
        <v>1076.453571428571</v>
      </c>
      <c r="DS85">
        <v>21.62588571428572</v>
      </c>
      <c r="DT85">
        <v>20.833625</v>
      </c>
      <c r="DU85">
        <v>1043.840714285715</v>
      </c>
      <c r="DV85">
        <v>21.34859642857143</v>
      </c>
      <c r="DW85">
        <v>499.9472500000001</v>
      </c>
      <c r="DX85">
        <v>90.88302857142857</v>
      </c>
      <c r="DY85">
        <v>0.06436915</v>
      </c>
      <c r="DZ85">
        <v>28.69992857142857</v>
      </c>
      <c r="EA85">
        <v>30.01998214285714</v>
      </c>
      <c r="EB85">
        <v>999.9000000000002</v>
      </c>
      <c r="EC85">
        <v>0</v>
      </c>
      <c r="ED85">
        <v>0</v>
      </c>
      <c r="EE85">
        <v>10002.7625</v>
      </c>
      <c r="EF85">
        <v>0</v>
      </c>
      <c r="EG85">
        <v>8.378539999999997</v>
      </c>
      <c r="EH85">
        <v>-33.26506428571429</v>
      </c>
      <c r="EI85">
        <v>1066.247857142857</v>
      </c>
      <c r="EJ85">
        <v>1099.357857142857</v>
      </c>
      <c r="EK85">
        <v>0.7922662857142858</v>
      </c>
      <c r="EL85">
        <v>1076.453571428571</v>
      </c>
      <c r="EM85">
        <v>20.833625</v>
      </c>
      <c r="EN85">
        <v>1.9654275</v>
      </c>
      <c r="EO85">
        <v>1.893423214285714</v>
      </c>
      <c r="EP85">
        <v>17.168525</v>
      </c>
      <c r="EQ85">
        <v>16.58015357142857</v>
      </c>
      <c r="ER85">
        <v>2000.003928571429</v>
      </c>
      <c r="ES85">
        <v>0.9800058214285714</v>
      </c>
      <c r="ET85">
        <v>0.01999397857142857</v>
      </c>
      <c r="EU85">
        <v>0</v>
      </c>
      <c r="EV85">
        <v>287.3244285714285</v>
      </c>
      <c r="EW85">
        <v>5.00078</v>
      </c>
      <c r="EX85">
        <v>5745.170714285714</v>
      </c>
      <c r="EY85">
        <v>16379.70714285714</v>
      </c>
      <c r="EZ85">
        <v>39.80335714285713</v>
      </c>
      <c r="FA85">
        <v>40.65157142857142</v>
      </c>
      <c r="FB85">
        <v>39.95732142857143</v>
      </c>
      <c r="FC85">
        <v>40.35914285714285</v>
      </c>
      <c r="FD85">
        <v>40.84575</v>
      </c>
      <c r="FE85">
        <v>1955.113928571429</v>
      </c>
      <c r="FF85">
        <v>39.89000000000001</v>
      </c>
      <c r="FG85">
        <v>0</v>
      </c>
      <c r="FH85">
        <v>1759161786.8</v>
      </c>
      <c r="FI85">
        <v>0</v>
      </c>
      <c r="FJ85">
        <v>287.329076923077</v>
      </c>
      <c r="FK85">
        <v>-0.6728888814352849</v>
      </c>
      <c r="FL85">
        <v>-3.441025640972079</v>
      </c>
      <c r="FM85">
        <v>5745.181153846154</v>
      </c>
      <c r="FN85">
        <v>15</v>
      </c>
      <c r="FO85">
        <v>0</v>
      </c>
      <c r="FP85" t="s">
        <v>439</v>
      </c>
      <c r="FQ85">
        <v>1746989605.5</v>
      </c>
      <c r="FR85">
        <v>1746989593.5</v>
      </c>
      <c r="FS85">
        <v>0</v>
      </c>
      <c r="FT85">
        <v>-0.274</v>
      </c>
      <c r="FU85">
        <v>-0.002</v>
      </c>
      <c r="FV85">
        <v>2.549</v>
      </c>
      <c r="FW85">
        <v>0.129</v>
      </c>
      <c r="FX85">
        <v>420</v>
      </c>
      <c r="FY85">
        <v>17</v>
      </c>
      <c r="FZ85">
        <v>0.02</v>
      </c>
      <c r="GA85">
        <v>0.04</v>
      </c>
      <c r="GB85">
        <v>-33.27573658536586</v>
      </c>
      <c r="GC85">
        <v>0.01396933797899895</v>
      </c>
      <c r="GD85">
        <v>0.1105552962980956</v>
      </c>
      <c r="GE85">
        <v>1</v>
      </c>
      <c r="GF85">
        <v>287.3149117647059</v>
      </c>
      <c r="GG85">
        <v>-0.2755538517016668</v>
      </c>
      <c r="GH85">
        <v>0.2212280388099764</v>
      </c>
      <c r="GI85">
        <v>1</v>
      </c>
      <c r="GJ85">
        <v>0.8060771707317073</v>
      </c>
      <c r="GK85">
        <v>-0.281652522648083</v>
      </c>
      <c r="GL85">
        <v>0.02935358254189803</v>
      </c>
      <c r="GM85">
        <v>0</v>
      </c>
      <c r="GN85">
        <v>2</v>
      </c>
      <c r="GO85">
        <v>3</v>
      </c>
      <c r="GP85" t="s">
        <v>446</v>
      </c>
      <c r="GQ85">
        <v>3.10233</v>
      </c>
      <c r="GR85">
        <v>2.72268</v>
      </c>
      <c r="GS85">
        <v>0.168113</v>
      </c>
      <c r="GT85">
        <v>0.171397</v>
      </c>
      <c r="GU85">
        <v>0.100448</v>
      </c>
      <c r="GV85">
        <v>0.0994308</v>
      </c>
      <c r="GW85">
        <v>21725.3</v>
      </c>
      <c r="GX85">
        <v>19661.9</v>
      </c>
      <c r="GY85">
        <v>26681.5</v>
      </c>
      <c r="GZ85">
        <v>23953.2</v>
      </c>
      <c r="HA85">
        <v>38413.3</v>
      </c>
      <c r="HB85">
        <v>31897.9</v>
      </c>
      <c r="HC85">
        <v>46587.3</v>
      </c>
      <c r="HD85">
        <v>37895.9</v>
      </c>
      <c r="HE85">
        <v>1.85847</v>
      </c>
      <c r="HF85">
        <v>1.86203</v>
      </c>
      <c r="HG85">
        <v>0.12964</v>
      </c>
      <c r="HH85">
        <v>0</v>
      </c>
      <c r="HI85">
        <v>27.9023</v>
      </c>
      <c r="HJ85">
        <v>999.9</v>
      </c>
      <c r="HK85">
        <v>49.8</v>
      </c>
      <c r="HL85">
        <v>31.2</v>
      </c>
      <c r="HM85">
        <v>25.0059</v>
      </c>
      <c r="HN85">
        <v>61.3038</v>
      </c>
      <c r="HO85">
        <v>21.7188</v>
      </c>
      <c r="HP85">
        <v>1</v>
      </c>
      <c r="HQ85">
        <v>0.183356</v>
      </c>
      <c r="HR85">
        <v>0.461174</v>
      </c>
      <c r="HS85">
        <v>20.279</v>
      </c>
      <c r="HT85">
        <v>5.21055</v>
      </c>
      <c r="HU85">
        <v>11.98</v>
      </c>
      <c r="HV85">
        <v>4.96335</v>
      </c>
      <c r="HW85">
        <v>3.2745</v>
      </c>
      <c r="HX85">
        <v>9999</v>
      </c>
      <c r="HY85">
        <v>9999</v>
      </c>
      <c r="HZ85">
        <v>9999</v>
      </c>
      <c r="IA85">
        <v>40.5</v>
      </c>
      <c r="IB85">
        <v>1.86401</v>
      </c>
      <c r="IC85">
        <v>1.86014</v>
      </c>
      <c r="ID85">
        <v>1.85845</v>
      </c>
      <c r="IE85">
        <v>1.85979</v>
      </c>
      <c r="IF85">
        <v>1.85989</v>
      </c>
      <c r="IG85">
        <v>1.85841</v>
      </c>
      <c r="IH85">
        <v>1.85745</v>
      </c>
      <c r="II85">
        <v>1.85242</v>
      </c>
      <c r="IJ85">
        <v>0</v>
      </c>
      <c r="IK85">
        <v>0</v>
      </c>
      <c r="IL85">
        <v>0</v>
      </c>
      <c r="IM85">
        <v>0</v>
      </c>
      <c r="IN85" t="s">
        <v>441</v>
      </c>
      <c r="IO85" t="s">
        <v>442</v>
      </c>
      <c r="IP85" t="s">
        <v>443</v>
      </c>
      <c r="IQ85" t="s">
        <v>443</v>
      </c>
      <c r="IR85" t="s">
        <v>443</v>
      </c>
      <c r="IS85" t="s">
        <v>443</v>
      </c>
      <c r="IT85">
        <v>0</v>
      </c>
      <c r="IU85">
        <v>100</v>
      </c>
      <c r="IV85">
        <v>100</v>
      </c>
      <c r="IW85">
        <v>-0.63</v>
      </c>
      <c r="IX85">
        <v>0.2775</v>
      </c>
      <c r="IY85">
        <v>-0.9039269621244732</v>
      </c>
      <c r="IZ85">
        <v>-0.001239420960351069</v>
      </c>
      <c r="JA85">
        <v>2.054680153414315E-06</v>
      </c>
      <c r="JB85">
        <v>-6.090169633737798E-10</v>
      </c>
      <c r="JC85">
        <v>0.01286883109493677</v>
      </c>
      <c r="JD85">
        <v>0.003674261220633967</v>
      </c>
      <c r="JE85">
        <v>0.0003746991724086452</v>
      </c>
      <c r="JF85">
        <v>1.563836292469968E-06</v>
      </c>
      <c r="JG85">
        <v>1</v>
      </c>
      <c r="JH85">
        <v>2003</v>
      </c>
      <c r="JI85">
        <v>1</v>
      </c>
      <c r="JJ85">
        <v>24</v>
      </c>
      <c r="JK85">
        <v>202869.8</v>
      </c>
      <c r="JL85">
        <v>202870</v>
      </c>
      <c r="JM85">
        <v>2.5061</v>
      </c>
      <c r="JN85">
        <v>2.60742</v>
      </c>
      <c r="JO85">
        <v>1.49658</v>
      </c>
      <c r="JP85">
        <v>2.34375</v>
      </c>
      <c r="JQ85">
        <v>1.54907</v>
      </c>
      <c r="JR85">
        <v>2.44751</v>
      </c>
      <c r="JS85">
        <v>36.3871</v>
      </c>
      <c r="JT85">
        <v>24.1751</v>
      </c>
      <c r="JU85">
        <v>18</v>
      </c>
      <c r="JV85">
        <v>481.645</v>
      </c>
      <c r="JW85">
        <v>498.7</v>
      </c>
      <c r="JX85">
        <v>27.1956</v>
      </c>
      <c r="JY85">
        <v>29.603</v>
      </c>
      <c r="JZ85">
        <v>29.9999</v>
      </c>
      <c r="KA85">
        <v>29.8591</v>
      </c>
      <c r="KB85">
        <v>29.8611</v>
      </c>
      <c r="KC85">
        <v>50.3298</v>
      </c>
      <c r="KD85">
        <v>19.393</v>
      </c>
      <c r="KE85">
        <v>99.2581</v>
      </c>
      <c r="KF85">
        <v>27.1773</v>
      </c>
      <c r="KG85">
        <v>1122.67</v>
      </c>
      <c r="KH85">
        <v>20.9752</v>
      </c>
      <c r="KI85">
        <v>101.863</v>
      </c>
      <c r="KJ85">
        <v>91.3914</v>
      </c>
    </row>
    <row r="86" spans="1:296">
      <c r="A86">
        <v>68</v>
      </c>
      <c r="B86">
        <v>1759161799.6</v>
      </c>
      <c r="C86">
        <v>426.5</v>
      </c>
      <c r="D86" t="s">
        <v>579</v>
      </c>
      <c r="E86" t="s">
        <v>580</v>
      </c>
      <c r="F86">
        <v>5</v>
      </c>
      <c r="G86" t="s">
        <v>436</v>
      </c>
      <c r="H86">
        <v>1759161792.1</v>
      </c>
      <c r="I86">
        <f>(J86)/1000</f>
        <v>0</v>
      </c>
      <c r="J86">
        <f>IF(DO86, AM86, AG86)</f>
        <v>0</v>
      </c>
      <c r="K86">
        <f>IF(DO86, AH86, AF86)</f>
        <v>0</v>
      </c>
      <c r="L86">
        <f>DQ86 - IF(AT86&gt;1, K86*DK86*100.0/(AV86), 0)</f>
        <v>0</v>
      </c>
      <c r="M86">
        <f>((S86-I86/2)*L86-K86)/(S86+I86/2)</f>
        <v>0</v>
      </c>
      <c r="N86">
        <f>M86*(DX86+DY86)/1000.0</f>
        <v>0</v>
      </c>
      <c r="O86">
        <f>(DQ86 - IF(AT86&gt;1, K86*DK86*100.0/(AV86), 0))*(DX86+DY86)/1000.0</f>
        <v>0</v>
      </c>
      <c r="P86">
        <f>2.0/((1/R86-1/Q86)+SIGN(R86)*SQRT((1/R86-1/Q86)*(1/R86-1/Q86) + 4*DL86/((DL86+1)*(DL86+1))*(2*1/R86*1/Q86-1/Q86*1/Q86)))</f>
        <v>0</v>
      </c>
      <c r="Q86">
        <f>IF(LEFT(DM86,1)&lt;&gt;"0",IF(LEFT(DM86,1)="1",3.0,DN86),$D$5+$E$5*(EE86*DX86/($K$5*1000))+$F$5*(EE86*DX86/($K$5*1000))*MAX(MIN(DK86,$J$5),$I$5)*MAX(MIN(DK86,$J$5),$I$5)+$G$5*MAX(MIN(DK86,$J$5),$I$5)*(EE86*DX86/($K$5*1000))+$H$5*(EE86*DX86/($K$5*1000))*(EE86*DX86/($K$5*1000)))</f>
        <v>0</v>
      </c>
      <c r="R86">
        <f>I86*(1000-(1000*0.61365*exp(17.502*V86/(240.97+V86))/(DX86+DY86)+DS86)/2)/(1000*0.61365*exp(17.502*V86/(240.97+V86))/(DX86+DY86)-DS86)</f>
        <v>0</v>
      </c>
      <c r="S86">
        <f>1/((DL86+1)/(P86/1.6)+1/(Q86/1.37)) + DL86/((DL86+1)/(P86/1.6) + DL86/(Q86/1.37))</f>
        <v>0</v>
      </c>
      <c r="T86">
        <f>(DG86*DJ86)</f>
        <v>0</v>
      </c>
      <c r="U86">
        <f>(DZ86+(T86+2*0.95*5.67E-8*(((DZ86+$B$9)+273)^4-(DZ86+273)^4)-44100*I86)/(1.84*29.3*Q86+8*0.95*5.67E-8*(DZ86+273)^3))</f>
        <v>0</v>
      </c>
      <c r="V86">
        <f>($C$9*EA86+$D$9*EB86+$E$9*U86)</f>
        <v>0</v>
      </c>
      <c r="W86">
        <f>0.61365*exp(17.502*V86/(240.97+V86))</f>
        <v>0</v>
      </c>
      <c r="X86">
        <f>(Y86/Z86*100)</f>
        <v>0</v>
      </c>
      <c r="Y86">
        <f>DS86*(DX86+DY86)/1000</f>
        <v>0</v>
      </c>
      <c r="Z86">
        <f>0.61365*exp(17.502*DZ86/(240.97+DZ86))</f>
        <v>0</v>
      </c>
      <c r="AA86">
        <f>(W86-DS86*(DX86+DY86)/1000)</f>
        <v>0</v>
      </c>
      <c r="AB86">
        <f>(-I86*44100)</f>
        <v>0</v>
      </c>
      <c r="AC86">
        <f>2*29.3*Q86*0.92*(DZ86-V86)</f>
        <v>0</v>
      </c>
      <c r="AD86">
        <f>2*0.95*5.67E-8*(((DZ86+$B$9)+273)^4-(V86+273)^4)</f>
        <v>0</v>
      </c>
      <c r="AE86">
        <f>T86+AD86+AB86+AC86</f>
        <v>0</v>
      </c>
      <c r="AF86">
        <f>DW86*AT86*(DR86-DQ86*(1000-AT86*DT86)/(1000-AT86*DS86))/(100*DK86)</f>
        <v>0</v>
      </c>
      <c r="AG86">
        <f>1000*DW86*AT86*(DS86-DT86)/(100*DK86*(1000-AT86*DS86))</f>
        <v>0</v>
      </c>
      <c r="AH86">
        <f>(AI86 - AJ86 - DX86*1E3/(8.314*(DZ86+273.15)) * AL86/DW86 * AK86) * DW86/(100*DK86) * (1000 - DT86)/1000</f>
        <v>0</v>
      </c>
      <c r="AI86">
        <v>1132.542296991212</v>
      </c>
      <c r="AJ86">
        <v>1108.31309090909</v>
      </c>
      <c r="AK86">
        <v>3.435969498217348</v>
      </c>
      <c r="AL86">
        <v>65.02790065039247</v>
      </c>
      <c r="AM86">
        <f>(AO86 - AN86 + DX86*1E3/(8.314*(DZ86+273.15)) * AQ86/DW86 * AP86) * DW86/(100*DK86) * 1000/(1000 - AO86)</f>
        <v>0</v>
      </c>
      <c r="AN86">
        <v>20.97360332057853</v>
      </c>
      <c r="AO86">
        <v>21.66533515151515</v>
      </c>
      <c r="AP86">
        <v>0.008367160353587881</v>
      </c>
      <c r="AQ86">
        <v>105.0017702959576</v>
      </c>
      <c r="AR86">
        <v>0</v>
      </c>
      <c r="AS86">
        <v>0</v>
      </c>
      <c r="AT86">
        <f>IF(AR86*$H$15&gt;=AV86,1.0,(AV86/(AV86-AR86*$H$15)))</f>
        <v>0</v>
      </c>
      <c r="AU86">
        <f>(AT86-1)*100</f>
        <v>0</v>
      </c>
      <c r="AV86">
        <f>MAX(0,($B$15+$C$15*EE86)/(1+$D$15*EE86)*DX86/(DZ86+273)*$E$15)</f>
        <v>0</v>
      </c>
      <c r="AW86" t="s">
        <v>437</v>
      </c>
      <c r="AX86" t="s">
        <v>437</v>
      </c>
      <c r="AY86">
        <v>0</v>
      </c>
      <c r="AZ86">
        <v>0</v>
      </c>
      <c r="BA86">
        <f>1-AY86/AZ86</f>
        <v>0</v>
      </c>
      <c r="BB86">
        <v>0</v>
      </c>
      <c r="BC86" t="s">
        <v>437</v>
      </c>
      <c r="BD86" t="s">
        <v>437</v>
      </c>
      <c r="BE86">
        <v>0</v>
      </c>
      <c r="BF86">
        <v>0</v>
      </c>
      <c r="BG86">
        <f>1-BE86/BF86</f>
        <v>0</v>
      </c>
      <c r="BH86">
        <v>0.5</v>
      </c>
      <c r="BI86">
        <f>DH86</f>
        <v>0</v>
      </c>
      <c r="BJ86">
        <f>K86</f>
        <v>0</v>
      </c>
      <c r="BK86">
        <f>BG86*BH86*BI86</f>
        <v>0</v>
      </c>
      <c r="BL86">
        <f>(BJ86-BB86)/BI86</f>
        <v>0</v>
      </c>
      <c r="BM86">
        <f>(AZ86-BF86)/BF86</f>
        <v>0</v>
      </c>
      <c r="BN86">
        <f>AY86/(BA86+AY86/BF86)</f>
        <v>0</v>
      </c>
      <c r="BO86" t="s">
        <v>437</v>
      </c>
      <c r="BP86">
        <v>0</v>
      </c>
      <c r="BQ86">
        <f>IF(BP86&lt;&gt;0, BP86, BN86)</f>
        <v>0</v>
      </c>
      <c r="BR86">
        <f>1-BQ86/BF86</f>
        <v>0</v>
      </c>
      <c r="BS86">
        <f>(BF86-BE86)/(BF86-BQ86)</f>
        <v>0</v>
      </c>
      <c r="BT86">
        <f>(AZ86-BF86)/(AZ86-BQ86)</f>
        <v>0</v>
      </c>
      <c r="BU86">
        <f>(BF86-BE86)/(BF86-AY86)</f>
        <v>0</v>
      </c>
      <c r="BV86">
        <f>(AZ86-BF86)/(AZ86-AY86)</f>
        <v>0</v>
      </c>
      <c r="BW86">
        <f>(BS86*BQ86/BE86)</f>
        <v>0</v>
      </c>
      <c r="BX86">
        <f>(1-BW86)</f>
        <v>0</v>
      </c>
      <c r="DG86">
        <f>$B$13*EF86+$C$13*EG86+$F$13*ER86*(1-EU86)</f>
        <v>0</v>
      </c>
      <c r="DH86">
        <f>DG86*DI86</f>
        <v>0</v>
      </c>
      <c r="DI86">
        <f>($B$13*$D$11+$C$13*$D$11+$F$13*((FE86+EW86)/MAX(FE86+EW86+FF86, 0.1)*$I$11+FF86/MAX(FE86+EW86+FF86, 0.1)*$J$11))/($B$13+$C$13+$F$13)</f>
        <v>0</v>
      </c>
      <c r="DJ86">
        <f>($B$13*$K$11+$C$13*$K$11+$F$13*((FE86+EW86)/MAX(FE86+EW86+FF86, 0.1)*$P$11+FF86/MAX(FE86+EW86+FF86, 0.1)*$Q$11))/($B$13+$C$13+$F$13)</f>
        <v>0</v>
      </c>
      <c r="DK86">
        <v>2.44</v>
      </c>
      <c r="DL86">
        <v>0.5</v>
      </c>
      <c r="DM86" t="s">
        <v>438</v>
      </c>
      <c r="DN86">
        <v>2</v>
      </c>
      <c r="DO86" t="b">
        <v>1</v>
      </c>
      <c r="DP86">
        <v>1759161792.1</v>
      </c>
      <c r="DQ86">
        <v>1060.867037037037</v>
      </c>
      <c r="DR86">
        <v>1094.116666666667</v>
      </c>
      <c r="DS86">
        <v>21.63159629629629</v>
      </c>
      <c r="DT86">
        <v>20.88360740740741</v>
      </c>
      <c r="DU86">
        <v>1061.501111111111</v>
      </c>
      <c r="DV86">
        <v>21.35417777777777</v>
      </c>
      <c r="DW86">
        <v>499.9547037037038</v>
      </c>
      <c r="DX86">
        <v>90.88257407407409</v>
      </c>
      <c r="DY86">
        <v>0.06448845555555555</v>
      </c>
      <c r="DZ86">
        <v>28.69826296296296</v>
      </c>
      <c r="EA86">
        <v>30.02216666666667</v>
      </c>
      <c r="EB86">
        <v>999.9000000000001</v>
      </c>
      <c r="EC86">
        <v>0</v>
      </c>
      <c r="ED86">
        <v>0</v>
      </c>
      <c r="EE86">
        <v>10007.46851851852</v>
      </c>
      <c r="EF86">
        <v>0</v>
      </c>
      <c r="EG86">
        <v>8.378539999999997</v>
      </c>
      <c r="EH86">
        <v>-33.24943703703703</v>
      </c>
      <c r="EI86">
        <v>1084.322962962963</v>
      </c>
      <c r="EJ86">
        <v>1117.454814814815</v>
      </c>
      <c r="EK86">
        <v>0.7479851481481482</v>
      </c>
      <c r="EL86">
        <v>1094.116666666667</v>
      </c>
      <c r="EM86">
        <v>20.88360740740741</v>
      </c>
      <c r="EN86">
        <v>1.965935185185185</v>
      </c>
      <c r="EO86">
        <v>1.897956666666667</v>
      </c>
      <c r="EP86">
        <v>17.17261111111111</v>
      </c>
      <c r="EQ86">
        <v>16.61773333333333</v>
      </c>
      <c r="ER86">
        <v>2000.011111111111</v>
      </c>
      <c r="ES86">
        <v>0.980005888888889</v>
      </c>
      <c r="ET86">
        <v>0.01999391111111111</v>
      </c>
      <c r="EU86">
        <v>0</v>
      </c>
      <c r="EV86">
        <v>287.2937777777778</v>
      </c>
      <c r="EW86">
        <v>5.00078</v>
      </c>
      <c r="EX86">
        <v>5744.920740740741</v>
      </c>
      <c r="EY86">
        <v>16379.75925925926</v>
      </c>
      <c r="EZ86">
        <v>39.79148148148148</v>
      </c>
      <c r="FA86">
        <v>40.65485185185185</v>
      </c>
      <c r="FB86">
        <v>39.94422222222222</v>
      </c>
      <c r="FC86">
        <v>40.36322222222221</v>
      </c>
      <c r="FD86">
        <v>40.877</v>
      </c>
      <c r="FE86">
        <v>1955.121111111111</v>
      </c>
      <c r="FF86">
        <v>39.89000000000001</v>
      </c>
      <c r="FG86">
        <v>0</v>
      </c>
      <c r="FH86">
        <v>1759161791.6</v>
      </c>
      <c r="FI86">
        <v>0</v>
      </c>
      <c r="FJ86">
        <v>287.2821153846153</v>
      </c>
      <c r="FK86">
        <v>0.01247862788270732</v>
      </c>
      <c r="FL86">
        <v>-4.751794857781884</v>
      </c>
      <c r="FM86">
        <v>5744.921153846153</v>
      </c>
      <c r="FN86">
        <v>15</v>
      </c>
      <c r="FO86">
        <v>0</v>
      </c>
      <c r="FP86" t="s">
        <v>439</v>
      </c>
      <c r="FQ86">
        <v>1746989605.5</v>
      </c>
      <c r="FR86">
        <v>1746989593.5</v>
      </c>
      <c r="FS86">
        <v>0</v>
      </c>
      <c r="FT86">
        <v>-0.274</v>
      </c>
      <c r="FU86">
        <v>-0.002</v>
      </c>
      <c r="FV86">
        <v>2.549</v>
      </c>
      <c r="FW86">
        <v>0.129</v>
      </c>
      <c r="FX86">
        <v>420</v>
      </c>
      <c r="FY86">
        <v>17</v>
      </c>
      <c r="FZ86">
        <v>0.02</v>
      </c>
      <c r="GA86">
        <v>0.04</v>
      </c>
      <c r="GB86">
        <v>-33.26707</v>
      </c>
      <c r="GC86">
        <v>-0.04315722326450087</v>
      </c>
      <c r="GD86">
        <v>0.1227538903660492</v>
      </c>
      <c r="GE86">
        <v>1</v>
      </c>
      <c r="GF86">
        <v>287.3092058823529</v>
      </c>
      <c r="GG86">
        <v>-0.4574942706196203</v>
      </c>
      <c r="GH86">
        <v>0.2115900280386525</v>
      </c>
      <c r="GI86">
        <v>1</v>
      </c>
      <c r="GJ86">
        <v>0.7676327000000001</v>
      </c>
      <c r="GK86">
        <v>-0.5035590619137</v>
      </c>
      <c r="GL86">
        <v>0.05002360646095001</v>
      </c>
      <c r="GM86">
        <v>0</v>
      </c>
      <c r="GN86">
        <v>2</v>
      </c>
      <c r="GO86">
        <v>3</v>
      </c>
      <c r="GP86" t="s">
        <v>446</v>
      </c>
      <c r="GQ86">
        <v>3.10237</v>
      </c>
      <c r="GR86">
        <v>2.72269</v>
      </c>
      <c r="GS86">
        <v>0.169771</v>
      </c>
      <c r="GT86">
        <v>0.173055</v>
      </c>
      <c r="GU86">
        <v>0.100569</v>
      </c>
      <c r="GV86">
        <v>0.0996634</v>
      </c>
      <c r="GW86">
        <v>21682.1</v>
      </c>
      <c r="GX86">
        <v>19622.4</v>
      </c>
      <c r="GY86">
        <v>26681.6</v>
      </c>
      <c r="GZ86">
        <v>23953.1</v>
      </c>
      <c r="HA86">
        <v>38408.4</v>
      </c>
      <c r="HB86">
        <v>31889.9</v>
      </c>
      <c r="HC86">
        <v>46587.3</v>
      </c>
      <c r="HD86">
        <v>37896.1</v>
      </c>
      <c r="HE86">
        <v>1.85855</v>
      </c>
      <c r="HF86">
        <v>1.86225</v>
      </c>
      <c r="HG86">
        <v>0.130378</v>
      </c>
      <c r="HH86">
        <v>0</v>
      </c>
      <c r="HI86">
        <v>27.9023</v>
      </c>
      <c r="HJ86">
        <v>999.9</v>
      </c>
      <c r="HK86">
        <v>49.8</v>
      </c>
      <c r="HL86">
        <v>31.2</v>
      </c>
      <c r="HM86">
        <v>25.0024</v>
      </c>
      <c r="HN86">
        <v>61.3138</v>
      </c>
      <c r="HO86">
        <v>21.7468</v>
      </c>
      <c r="HP86">
        <v>1</v>
      </c>
      <c r="HQ86">
        <v>0.183044</v>
      </c>
      <c r="HR86">
        <v>0.474725</v>
      </c>
      <c r="HS86">
        <v>20.279</v>
      </c>
      <c r="HT86">
        <v>5.21025</v>
      </c>
      <c r="HU86">
        <v>11.98</v>
      </c>
      <c r="HV86">
        <v>4.9632</v>
      </c>
      <c r="HW86">
        <v>3.2745</v>
      </c>
      <c r="HX86">
        <v>9999</v>
      </c>
      <c r="HY86">
        <v>9999</v>
      </c>
      <c r="HZ86">
        <v>9999</v>
      </c>
      <c r="IA86">
        <v>40.5</v>
      </c>
      <c r="IB86">
        <v>1.86401</v>
      </c>
      <c r="IC86">
        <v>1.86019</v>
      </c>
      <c r="ID86">
        <v>1.85846</v>
      </c>
      <c r="IE86">
        <v>1.85981</v>
      </c>
      <c r="IF86">
        <v>1.85989</v>
      </c>
      <c r="IG86">
        <v>1.85843</v>
      </c>
      <c r="IH86">
        <v>1.85745</v>
      </c>
      <c r="II86">
        <v>1.85243</v>
      </c>
      <c r="IJ86">
        <v>0</v>
      </c>
      <c r="IK86">
        <v>0</v>
      </c>
      <c r="IL86">
        <v>0</v>
      </c>
      <c r="IM86">
        <v>0</v>
      </c>
      <c r="IN86" t="s">
        <v>441</v>
      </c>
      <c r="IO86" t="s">
        <v>442</v>
      </c>
      <c r="IP86" t="s">
        <v>443</v>
      </c>
      <c r="IQ86" t="s">
        <v>443</v>
      </c>
      <c r="IR86" t="s">
        <v>443</v>
      </c>
      <c r="IS86" t="s">
        <v>443</v>
      </c>
      <c r="IT86">
        <v>0</v>
      </c>
      <c r="IU86">
        <v>100</v>
      </c>
      <c r="IV86">
        <v>100</v>
      </c>
      <c r="IW86">
        <v>-0.61</v>
      </c>
      <c r="IX86">
        <v>0.2783</v>
      </c>
      <c r="IY86">
        <v>-0.9039269621244732</v>
      </c>
      <c r="IZ86">
        <v>-0.001239420960351069</v>
      </c>
      <c r="JA86">
        <v>2.054680153414315E-06</v>
      </c>
      <c r="JB86">
        <v>-6.090169633737798E-10</v>
      </c>
      <c r="JC86">
        <v>0.01286883109493677</v>
      </c>
      <c r="JD86">
        <v>0.003674261220633967</v>
      </c>
      <c r="JE86">
        <v>0.0003746991724086452</v>
      </c>
      <c r="JF86">
        <v>1.563836292469968E-06</v>
      </c>
      <c r="JG86">
        <v>1</v>
      </c>
      <c r="JH86">
        <v>2003</v>
      </c>
      <c r="JI86">
        <v>1</v>
      </c>
      <c r="JJ86">
        <v>24</v>
      </c>
      <c r="JK86">
        <v>202869.9</v>
      </c>
      <c r="JL86">
        <v>202870.1</v>
      </c>
      <c r="JM86">
        <v>2.53418</v>
      </c>
      <c r="JN86">
        <v>2.61719</v>
      </c>
      <c r="JO86">
        <v>1.49658</v>
      </c>
      <c r="JP86">
        <v>2.34375</v>
      </c>
      <c r="JQ86">
        <v>1.54907</v>
      </c>
      <c r="JR86">
        <v>2.38037</v>
      </c>
      <c r="JS86">
        <v>36.3871</v>
      </c>
      <c r="JT86">
        <v>24.1663</v>
      </c>
      <c r="JU86">
        <v>18</v>
      </c>
      <c r="JV86">
        <v>481.671</v>
      </c>
      <c r="JW86">
        <v>498.835</v>
      </c>
      <c r="JX86">
        <v>27.1753</v>
      </c>
      <c r="JY86">
        <v>29.6005</v>
      </c>
      <c r="JZ86">
        <v>30</v>
      </c>
      <c r="KA86">
        <v>29.8566</v>
      </c>
      <c r="KB86">
        <v>29.8592</v>
      </c>
      <c r="KC86">
        <v>50.9756</v>
      </c>
      <c r="KD86">
        <v>19.393</v>
      </c>
      <c r="KE86">
        <v>99.2581</v>
      </c>
      <c r="KF86">
        <v>27.152</v>
      </c>
      <c r="KG86">
        <v>1142.7</v>
      </c>
      <c r="KH86">
        <v>20.9594</v>
      </c>
      <c r="KI86">
        <v>101.863</v>
      </c>
      <c r="KJ86">
        <v>91.3914</v>
      </c>
    </row>
    <row r="87" spans="1:296">
      <c r="A87">
        <v>69</v>
      </c>
      <c r="B87">
        <v>1759161804.6</v>
      </c>
      <c r="C87">
        <v>431.5</v>
      </c>
      <c r="D87" t="s">
        <v>581</v>
      </c>
      <c r="E87" t="s">
        <v>582</v>
      </c>
      <c r="F87">
        <v>5</v>
      </c>
      <c r="G87" t="s">
        <v>436</v>
      </c>
      <c r="H87">
        <v>1759161796.814285</v>
      </c>
      <c r="I87">
        <f>(J87)/1000</f>
        <v>0</v>
      </c>
      <c r="J87">
        <f>IF(DO87, AM87, AG87)</f>
        <v>0</v>
      </c>
      <c r="K87">
        <f>IF(DO87, AH87, AF87)</f>
        <v>0</v>
      </c>
      <c r="L87">
        <f>DQ87 - IF(AT87&gt;1, K87*DK87*100.0/(AV87), 0)</f>
        <v>0</v>
      </c>
      <c r="M87">
        <f>((S87-I87/2)*L87-K87)/(S87+I87/2)</f>
        <v>0</v>
      </c>
      <c r="N87">
        <f>M87*(DX87+DY87)/1000.0</f>
        <v>0</v>
      </c>
      <c r="O87">
        <f>(DQ87 - IF(AT87&gt;1, K87*DK87*100.0/(AV87), 0))*(DX87+DY87)/1000.0</f>
        <v>0</v>
      </c>
      <c r="P87">
        <f>2.0/((1/R87-1/Q87)+SIGN(R87)*SQRT((1/R87-1/Q87)*(1/R87-1/Q87) + 4*DL87/((DL87+1)*(DL87+1))*(2*1/R87*1/Q87-1/Q87*1/Q87)))</f>
        <v>0</v>
      </c>
      <c r="Q87">
        <f>IF(LEFT(DM87,1)&lt;&gt;"0",IF(LEFT(DM87,1)="1",3.0,DN87),$D$5+$E$5*(EE87*DX87/($K$5*1000))+$F$5*(EE87*DX87/($K$5*1000))*MAX(MIN(DK87,$J$5),$I$5)*MAX(MIN(DK87,$J$5),$I$5)+$G$5*MAX(MIN(DK87,$J$5),$I$5)*(EE87*DX87/($K$5*1000))+$H$5*(EE87*DX87/($K$5*1000))*(EE87*DX87/($K$5*1000)))</f>
        <v>0</v>
      </c>
      <c r="R87">
        <f>I87*(1000-(1000*0.61365*exp(17.502*V87/(240.97+V87))/(DX87+DY87)+DS87)/2)/(1000*0.61365*exp(17.502*V87/(240.97+V87))/(DX87+DY87)-DS87)</f>
        <v>0</v>
      </c>
      <c r="S87">
        <f>1/((DL87+1)/(P87/1.6)+1/(Q87/1.37)) + DL87/((DL87+1)/(P87/1.6) + DL87/(Q87/1.37))</f>
        <v>0</v>
      </c>
      <c r="T87">
        <f>(DG87*DJ87)</f>
        <v>0</v>
      </c>
      <c r="U87">
        <f>(DZ87+(T87+2*0.95*5.67E-8*(((DZ87+$B$9)+273)^4-(DZ87+273)^4)-44100*I87)/(1.84*29.3*Q87+8*0.95*5.67E-8*(DZ87+273)^3))</f>
        <v>0</v>
      </c>
      <c r="V87">
        <f>($C$9*EA87+$D$9*EB87+$E$9*U87)</f>
        <v>0</v>
      </c>
      <c r="W87">
        <f>0.61365*exp(17.502*V87/(240.97+V87))</f>
        <v>0</v>
      </c>
      <c r="X87">
        <f>(Y87/Z87*100)</f>
        <v>0</v>
      </c>
      <c r="Y87">
        <f>DS87*(DX87+DY87)/1000</f>
        <v>0</v>
      </c>
      <c r="Z87">
        <f>0.61365*exp(17.502*DZ87/(240.97+DZ87))</f>
        <v>0</v>
      </c>
      <c r="AA87">
        <f>(W87-DS87*(DX87+DY87)/1000)</f>
        <v>0</v>
      </c>
      <c r="AB87">
        <f>(-I87*44100)</f>
        <v>0</v>
      </c>
      <c r="AC87">
        <f>2*29.3*Q87*0.92*(DZ87-V87)</f>
        <v>0</v>
      </c>
      <c r="AD87">
        <f>2*0.95*5.67E-8*(((DZ87+$B$9)+273)^4-(V87+273)^4)</f>
        <v>0</v>
      </c>
      <c r="AE87">
        <f>T87+AD87+AB87+AC87</f>
        <v>0</v>
      </c>
      <c r="AF87">
        <f>DW87*AT87*(DR87-DQ87*(1000-AT87*DT87)/(1000-AT87*DS87))/(100*DK87)</f>
        <v>0</v>
      </c>
      <c r="AG87">
        <f>1000*DW87*AT87*(DS87-DT87)/(100*DK87*(1000-AT87*DS87))</f>
        <v>0</v>
      </c>
      <c r="AH87">
        <f>(AI87 - AJ87 - DX87*1E3/(8.314*(DZ87+273.15)) * AL87/DW87 * AK87) * DW87/(100*DK87) * (1000 - DT87)/1000</f>
        <v>0</v>
      </c>
      <c r="AI87">
        <v>1149.944712658536</v>
      </c>
      <c r="AJ87">
        <v>1125.675575757575</v>
      </c>
      <c r="AK87">
        <v>3.471155150416832</v>
      </c>
      <c r="AL87">
        <v>65.02790065039247</v>
      </c>
      <c r="AM87">
        <f>(AO87 - AN87 + DX87*1E3/(8.314*(DZ87+273.15)) * AQ87/DW87 * AP87) * DW87/(100*DK87) * 1000/(1000 - AO87)</f>
        <v>0</v>
      </c>
      <c r="AN87">
        <v>20.98273067098825</v>
      </c>
      <c r="AO87">
        <v>21.69474484848486</v>
      </c>
      <c r="AP87">
        <v>0.003971754803044099</v>
      </c>
      <c r="AQ87">
        <v>105.0017702959576</v>
      </c>
      <c r="AR87">
        <v>0</v>
      </c>
      <c r="AS87">
        <v>0</v>
      </c>
      <c r="AT87">
        <f>IF(AR87*$H$15&gt;=AV87,1.0,(AV87/(AV87-AR87*$H$15)))</f>
        <v>0</v>
      </c>
      <c r="AU87">
        <f>(AT87-1)*100</f>
        <v>0</v>
      </c>
      <c r="AV87">
        <f>MAX(0,($B$15+$C$15*EE87)/(1+$D$15*EE87)*DX87/(DZ87+273)*$E$15)</f>
        <v>0</v>
      </c>
      <c r="AW87" t="s">
        <v>437</v>
      </c>
      <c r="AX87" t="s">
        <v>437</v>
      </c>
      <c r="AY87">
        <v>0</v>
      </c>
      <c r="AZ87">
        <v>0</v>
      </c>
      <c r="BA87">
        <f>1-AY87/AZ87</f>
        <v>0</v>
      </c>
      <c r="BB87">
        <v>0</v>
      </c>
      <c r="BC87" t="s">
        <v>437</v>
      </c>
      <c r="BD87" t="s">
        <v>437</v>
      </c>
      <c r="BE87">
        <v>0</v>
      </c>
      <c r="BF87">
        <v>0</v>
      </c>
      <c r="BG87">
        <f>1-BE87/BF87</f>
        <v>0</v>
      </c>
      <c r="BH87">
        <v>0.5</v>
      </c>
      <c r="BI87">
        <f>DH87</f>
        <v>0</v>
      </c>
      <c r="BJ87">
        <f>K87</f>
        <v>0</v>
      </c>
      <c r="BK87">
        <f>BG87*BH87*BI87</f>
        <v>0</v>
      </c>
      <c r="BL87">
        <f>(BJ87-BB87)/BI87</f>
        <v>0</v>
      </c>
      <c r="BM87">
        <f>(AZ87-BF87)/BF87</f>
        <v>0</v>
      </c>
      <c r="BN87">
        <f>AY87/(BA87+AY87/BF87)</f>
        <v>0</v>
      </c>
      <c r="BO87" t="s">
        <v>437</v>
      </c>
      <c r="BP87">
        <v>0</v>
      </c>
      <c r="BQ87">
        <f>IF(BP87&lt;&gt;0, BP87, BN87)</f>
        <v>0</v>
      </c>
      <c r="BR87">
        <f>1-BQ87/BF87</f>
        <v>0</v>
      </c>
      <c r="BS87">
        <f>(BF87-BE87)/(BF87-BQ87)</f>
        <v>0</v>
      </c>
      <c r="BT87">
        <f>(AZ87-BF87)/(AZ87-BQ87)</f>
        <v>0</v>
      </c>
      <c r="BU87">
        <f>(BF87-BE87)/(BF87-AY87)</f>
        <v>0</v>
      </c>
      <c r="BV87">
        <f>(AZ87-BF87)/(AZ87-AY87)</f>
        <v>0</v>
      </c>
      <c r="BW87">
        <f>(BS87*BQ87/BE87)</f>
        <v>0</v>
      </c>
      <c r="BX87">
        <f>(1-BW87)</f>
        <v>0</v>
      </c>
      <c r="DG87">
        <f>$B$13*EF87+$C$13*EG87+$F$13*ER87*(1-EU87)</f>
        <v>0</v>
      </c>
      <c r="DH87">
        <f>DG87*DI87</f>
        <v>0</v>
      </c>
      <c r="DI87">
        <f>($B$13*$D$11+$C$13*$D$11+$F$13*((FE87+EW87)/MAX(FE87+EW87+FF87, 0.1)*$I$11+FF87/MAX(FE87+EW87+FF87, 0.1)*$J$11))/($B$13+$C$13+$F$13)</f>
        <v>0</v>
      </c>
      <c r="DJ87">
        <f>($B$13*$K$11+$C$13*$K$11+$F$13*((FE87+EW87)/MAX(FE87+EW87+FF87, 0.1)*$P$11+FF87/MAX(FE87+EW87+FF87, 0.1)*$Q$11))/($B$13+$C$13+$F$13)</f>
        <v>0</v>
      </c>
      <c r="DK87">
        <v>2.44</v>
      </c>
      <c r="DL87">
        <v>0.5</v>
      </c>
      <c r="DM87" t="s">
        <v>438</v>
      </c>
      <c r="DN87">
        <v>2</v>
      </c>
      <c r="DO87" t="b">
        <v>1</v>
      </c>
      <c r="DP87">
        <v>1759161796.814285</v>
      </c>
      <c r="DQ87">
        <v>1076.680357142857</v>
      </c>
      <c r="DR87">
        <v>1109.987857142857</v>
      </c>
      <c r="DS87">
        <v>21.651475</v>
      </c>
      <c r="DT87">
        <v>20.93385</v>
      </c>
      <c r="DU87">
        <v>1077.2975</v>
      </c>
      <c r="DV87">
        <v>21.37362142857143</v>
      </c>
      <c r="DW87">
        <v>499.9957857142857</v>
      </c>
      <c r="DX87">
        <v>90.88266071428572</v>
      </c>
      <c r="DY87">
        <v>0.06449479642857144</v>
      </c>
      <c r="DZ87">
        <v>28.69627142857143</v>
      </c>
      <c r="EA87">
        <v>30.02650357142857</v>
      </c>
      <c r="EB87">
        <v>999.9000000000002</v>
      </c>
      <c r="EC87">
        <v>0</v>
      </c>
      <c r="ED87">
        <v>0</v>
      </c>
      <c r="EE87">
        <v>10010.6375</v>
      </c>
      <c r="EF87">
        <v>0</v>
      </c>
      <c r="EG87">
        <v>8.378539999999997</v>
      </c>
      <c r="EH87">
        <v>-33.30699285714285</v>
      </c>
      <c r="EI87">
        <v>1100.508571428571</v>
      </c>
      <c r="EJ87">
        <v>1133.721428571429</v>
      </c>
      <c r="EK87">
        <v>0.7176161071428571</v>
      </c>
      <c r="EL87">
        <v>1109.987857142857</v>
      </c>
      <c r="EM87">
        <v>20.93385</v>
      </c>
      <c r="EN87">
        <v>1.967743214285714</v>
      </c>
      <c r="EO87">
        <v>1.902525357142857</v>
      </c>
      <c r="EP87">
        <v>17.18713214285714</v>
      </c>
      <c r="EQ87">
        <v>16.65556785714285</v>
      </c>
      <c r="ER87">
        <v>2000.003214285714</v>
      </c>
      <c r="ES87">
        <v>0.9800058214285714</v>
      </c>
      <c r="ET87">
        <v>0.01999398214285714</v>
      </c>
      <c r="EU87">
        <v>0</v>
      </c>
      <c r="EV87">
        <v>287.2722857142857</v>
      </c>
      <c r="EW87">
        <v>5.00078</v>
      </c>
      <c r="EX87">
        <v>5744.702499999999</v>
      </c>
      <c r="EY87">
        <v>16379.69285714286</v>
      </c>
      <c r="EZ87">
        <v>39.78992857142856</v>
      </c>
      <c r="FA87">
        <v>40.65157142857142</v>
      </c>
      <c r="FB87">
        <v>39.94846428571429</v>
      </c>
      <c r="FC87">
        <v>40.36142857142857</v>
      </c>
      <c r="FD87">
        <v>40.83899999999999</v>
      </c>
      <c r="FE87">
        <v>1955.113214285714</v>
      </c>
      <c r="FF87">
        <v>39.89000000000001</v>
      </c>
      <c r="FG87">
        <v>0</v>
      </c>
      <c r="FH87">
        <v>1759161796.4</v>
      </c>
      <c r="FI87">
        <v>0</v>
      </c>
      <c r="FJ87">
        <v>287.2616153846153</v>
      </c>
      <c r="FK87">
        <v>-0.2726837686346413</v>
      </c>
      <c r="FL87">
        <v>-2.469059809154267</v>
      </c>
      <c r="FM87">
        <v>5744.693846153846</v>
      </c>
      <c r="FN87">
        <v>15</v>
      </c>
      <c r="FO87">
        <v>0</v>
      </c>
      <c r="FP87" t="s">
        <v>439</v>
      </c>
      <c r="FQ87">
        <v>1746989605.5</v>
      </c>
      <c r="FR87">
        <v>1746989593.5</v>
      </c>
      <c r="FS87">
        <v>0</v>
      </c>
      <c r="FT87">
        <v>-0.274</v>
      </c>
      <c r="FU87">
        <v>-0.002</v>
      </c>
      <c r="FV87">
        <v>2.549</v>
      </c>
      <c r="FW87">
        <v>0.129</v>
      </c>
      <c r="FX87">
        <v>420</v>
      </c>
      <c r="FY87">
        <v>17</v>
      </c>
      <c r="FZ87">
        <v>0.02</v>
      </c>
      <c r="GA87">
        <v>0.04</v>
      </c>
      <c r="GB87">
        <v>-33.2736025</v>
      </c>
      <c r="GC87">
        <v>-0.4319448405252938</v>
      </c>
      <c r="GD87">
        <v>0.1231135887859256</v>
      </c>
      <c r="GE87">
        <v>1</v>
      </c>
      <c r="GF87">
        <v>287.2853235294118</v>
      </c>
      <c r="GG87">
        <v>-0.26837280679295</v>
      </c>
      <c r="GH87">
        <v>0.1922448990508557</v>
      </c>
      <c r="GI87">
        <v>1</v>
      </c>
      <c r="GJ87">
        <v>0.737911675</v>
      </c>
      <c r="GK87">
        <v>-0.4266698273921209</v>
      </c>
      <c r="GL87">
        <v>0.04521589763367941</v>
      </c>
      <c r="GM87">
        <v>0</v>
      </c>
      <c r="GN87">
        <v>2</v>
      </c>
      <c r="GO87">
        <v>3</v>
      </c>
      <c r="GP87" t="s">
        <v>446</v>
      </c>
      <c r="GQ87">
        <v>3.1023</v>
      </c>
      <c r="GR87">
        <v>2.72272</v>
      </c>
      <c r="GS87">
        <v>0.171428</v>
      </c>
      <c r="GT87">
        <v>0.174663</v>
      </c>
      <c r="GU87">
        <v>0.100661</v>
      </c>
      <c r="GV87">
        <v>0.0996872</v>
      </c>
      <c r="GW87">
        <v>21638.8</v>
      </c>
      <c r="GX87">
        <v>19584.2</v>
      </c>
      <c r="GY87">
        <v>26681.6</v>
      </c>
      <c r="GZ87">
        <v>23952.9</v>
      </c>
      <c r="HA87">
        <v>38404.5</v>
      </c>
      <c r="HB87">
        <v>31888.9</v>
      </c>
      <c r="HC87">
        <v>46587.3</v>
      </c>
      <c r="HD87">
        <v>37895.8</v>
      </c>
      <c r="HE87">
        <v>1.8587</v>
      </c>
      <c r="HF87">
        <v>1.86215</v>
      </c>
      <c r="HG87">
        <v>0.130683</v>
      </c>
      <c r="HH87">
        <v>0</v>
      </c>
      <c r="HI87">
        <v>27.9023</v>
      </c>
      <c r="HJ87">
        <v>999.9</v>
      </c>
      <c r="HK87">
        <v>49.7</v>
      </c>
      <c r="HL87">
        <v>31.2</v>
      </c>
      <c r="HM87">
        <v>24.9543</v>
      </c>
      <c r="HN87">
        <v>61.5038</v>
      </c>
      <c r="HO87">
        <v>21.7909</v>
      </c>
      <c r="HP87">
        <v>1</v>
      </c>
      <c r="HQ87">
        <v>0.18294</v>
      </c>
      <c r="HR87">
        <v>0.5051060000000001</v>
      </c>
      <c r="HS87">
        <v>20.2788</v>
      </c>
      <c r="HT87">
        <v>5.2101</v>
      </c>
      <c r="HU87">
        <v>11.98</v>
      </c>
      <c r="HV87">
        <v>4.96275</v>
      </c>
      <c r="HW87">
        <v>3.27445</v>
      </c>
      <c r="HX87">
        <v>9999</v>
      </c>
      <c r="HY87">
        <v>9999</v>
      </c>
      <c r="HZ87">
        <v>9999</v>
      </c>
      <c r="IA87">
        <v>40.5</v>
      </c>
      <c r="IB87">
        <v>1.86401</v>
      </c>
      <c r="IC87">
        <v>1.86018</v>
      </c>
      <c r="ID87">
        <v>1.85847</v>
      </c>
      <c r="IE87">
        <v>1.85981</v>
      </c>
      <c r="IF87">
        <v>1.8599</v>
      </c>
      <c r="IG87">
        <v>1.85838</v>
      </c>
      <c r="IH87">
        <v>1.85745</v>
      </c>
      <c r="II87">
        <v>1.85242</v>
      </c>
      <c r="IJ87">
        <v>0</v>
      </c>
      <c r="IK87">
        <v>0</v>
      </c>
      <c r="IL87">
        <v>0</v>
      </c>
      <c r="IM87">
        <v>0</v>
      </c>
      <c r="IN87" t="s">
        <v>441</v>
      </c>
      <c r="IO87" t="s">
        <v>442</v>
      </c>
      <c r="IP87" t="s">
        <v>443</v>
      </c>
      <c r="IQ87" t="s">
        <v>443</v>
      </c>
      <c r="IR87" t="s">
        <v>443</v>
      </c>
      <c r="IS87" t="s">
        <v>443</v>
      </c>
      <c r="IT87">
        <v>0</v>
      </c>
      <c r="IU87">
        <v>100</v>
      </c>
      <c r="IV87">
        <v>100</v>
      </c>
      <c r="IW87">
        <v>-0.59</v>
      </c>
      <c r="IX87">
        <v>0.2788</v>
      </c>
      <c r="IY87">
        <v>-0.9039269621244732</v>
      </c>
      <c r="IZ87">
        <v>-0.001239420960351069</v>
      </c>
      <c r="JA87">
        <v>2.054680153414315E-06</v>
      </c>
      <c r="JB87">
        <v>-6.090169633737798E-10</v>
      </c>
      <c r="JC87">
        <v>0.01286883109493677</v>
      </c>
      <c r="JD87">
        <v>0.003674261220633967</v>
      </c>
      <c r="JE87">
        <v>0.0003746991724086452</v>
      </c>
      <c r="JF87">
        <v>1.563836292469968E-06</v>
      </c>
      <c r="JG87">
        <v>1</v>
      </c>
      <c r="JH87">
        <v>2003</v>
      </c>
      <c r="JI87">
        <v>1</v>
      </c>
      <c r="JJ87">
        <v>24</v>
      </c>
      <c r="JK87">
        <v>202870</v>
      </c>
      <c r="JL87">
        <v>202870.2</v>
      </c>
      <c r="JM87">
        <v>2.56592</v>
      </c>
      <c r="JN87">
        <v>2.60498</v>
      </c>
      <c r="JO87">
        <v>1.49658</v>
      </c>
      <c r="JP87">
        <v>2.34375</v>
      </c>
      <c r="JQ87">
        <v>1.54907</v>
      </c>
      <c r="JR87">
        <v>2.45483</v>
      </c>
      <c r="JS87">
        <v>36.3871</v>
      </c>
      <c r="JT87">
        <v>24.1751</v>
      </c>
      <c r="JU87">
        <v>18</v>
      </c>
      <c r="JV87">
        <v>481.739</v>
      </c>
      <c r="JW87">
        <v>498.746</v>
      </c>
      <c r="JX87">
        <v>27.1513</v>
      </c>
      <c r="JY87">
        <v>29.5979</v>
      </c>
      <c r="JZ87">
        <v>29.9999</v>
      </c>
      <c r="KA87">
        <v>29.854</v>
      </c>
      <c r="KB87">
        <v>29.8566</v>
      </c>
      <c r="KC87">
        <v>51.5282</v>
      </c>
      <c r="KD87">
        <v>19.393</v>
      </c>
      <c r="KE87">
        <v>99.2581</v>
      </c>
      <c r="KF87">
        <v>27.1166</v>
      </c>
      <c r="KG87">
        <v>1156.08</v>
      </c>
      <c r="KH87">
        <v>20.9462</v>
      </c>
      <c r="KI87">
        <v>101.863</v>
      </c>
      <c r="KJ87">
        <v>91.3908</v>
      </c>
    </row>
    <row r="88" spans="1:296">
      <c r="A88">
        <v>70</v>
      </c>
      <c r="B88">
        <v>1759161809.6</v>
      </c>
      <c r="C88">
        <v>436.5</v>
      </c>
      <c r="D88" t="s">
        <v>583</v>
      </c>
      <c r="E88" t="s">
        <v>584</v>
      </c>
      <c r="F88">
        <v>5</v>
      </c>
      <c r="G88" t="s">
        <v>436</v>
      </c>
      <c r="H88">
        <v>1759161802.1</v>
      </c>
      <c r="I88">
        <f>(J88)/1000</f>
        <v>0</v>
      </c>
      <c r="J88">
        <f>IF(DO88, AM88, AG88)</f>
        <v>0</v>
      </c>
      <c r="K88">
        <f>IF(DO88, AH88, AF88)</f>
        <v>0</v>
      </c>
      <c r="L88">
        <f>DQ88 - IF(AT88&gt;1, K88*DK88*100.0/(AV88), 0)</f>
        <v>0</v>
      </c>
      <c r="M88">
        <f>((S88-I88/2)*L88-K88)/(S88+I88/2)</f>
        <v>0</v>
      </c>
      <c r="N88">
        <f>M88*(DX88+DY88)/1000.0</f>
        <v>0</v>
      </c>
      <c r="O88">
        <f>(DQ88 - IF(AT88&gt;1, K88*DK88*100.0/(AV88), 0))*(DX88+DY88)/1000.0</f>
        <v>0</v>
      </c>
      <c r="P88">
        <f>2.0/((1/R88-1/Q88)+SIGN(R88)*SQRT((1/R88-1/Q88)*(1/R88-1/Q88) + 4*DL88/((DL88+1)*(DL88+1))*(2*1/R88*1/Q88-1/Q88*1/Q88)))</f>
        <v>0</v>
      </c>
      <c r="Q88">
        <f>IF(LEFT(DM88,1)&lt;&gt;"0",IF(LEFT(DM88,1)="1",3.0,DN88),$D$5+$E$5*(EE88*DX88/($K$5*1000))+$F$5*(EE88*DX88/($K$5*1000))*MAX(MIN(DK88,$J$5),$I$5)*MAX(MIN(DK88,$J$5),$I$5)+$G$5*MAX(MIN(DK88,$J$5),$I$5)*(EE88*DX88/($K$5*1000))+$H$5*(EE88*DX88/($K$5*1000))*(EE88*DX88/($K$5*1000)))</f>
        <v>0</v>
      </c>
      <c r="R88">
        <f>I88*(1000-(1000*0.61365*exp(17.502*V88/(240.97+V88))/(DX88+DY88)+DS88)/2)/(1000*0.61365*exp(17.502*V88/(240.97+V88))/(DX88+DY88)-DS88)</f>
        <v>0</v>
      </c>
      <c r="S88">
        <f>1/((DL88+1)/(P88/1.6)+1/(Q88/1.37)) + DL88/((DL88+1)/(P88/1.6) + DL88/(Q88/1.37))</f>
        <v>0</v>
      </c>
      <c r="T88">
        <f>(DG88*DJ88)</f>
        <v>0</v>
      </c>
      <c r="U88">
        <f>(DZ88+(T88+2*0.95*5.67E-8*(((DZ88+$B$9)+273)^4-(DZ88+273)^4)-44100*I88)/(1.84*29.3*Q88+8*0.95*5.67E-8*(DZ88+273)^3))</f>
        <v>0</v>
      </c>
      <c r="V88">
        <f>($C$9*EA88+$D$9*EB88+$E$9*U88)</f>
        <v>0</v>
      </c>
      <c r="W88">
        <f>0.61365*exp(17.502*V88/(240.97+V88))</f>
        <v>0</v>
      </c>
      <c r="X88">
        <f>(Y88/Z88*100)</f>
        <v>0</v>
      </c>
      <c r="Y88">
        <f>DS88*(DX88+DY88)/1000</f>
        <v>0</v>
      </c>
      <c r="Z88">
        <f>0.61365*exp(17.502*DZ88/(240.97+DZ88))</f>
        <v>0</v>
      </c>
      <c r="AA88">
        <f>(W88-DS88*(DX88+DY88)/1000)</f>
        <v>0</v>
      </c>
      <c r="AB88">
        <f>(-I88*44100)</f>
        <v>0</v>
      </c>
      <c r="AC88">
        <f>2*29.3*Q88*0.92*(DZ88-V88)</f>
        <v>0</v>
      </c>
      <c r="AD88">
        <f>2*0.95*5.67E-8*(((DZ88+$B$9)+273)^4-(V88+273)^4)</f>
        <v>0</v>
      </c>
      <c r="AE88">
        <f>T88+AD88+AB88+AC88</f>
        <v>0</v>
      </c>
      <c r="AF88">
        <f>DW88*AT88*(DR88-DQ88*(1000-AT88*DT88)/(1000-AT88*DS88))/(100*DK88)</f>
        <v>0</v>
      </c>
      <c r="AG88">
        <f>1000*DW88*AT88*(DS88-DT88)/(100*DK88*(1000-AT88*DS88))</f>
        <v>0</v>
      </c>
      <c r="AH88">
        <f>(AI88 - AJ88 - DX88*1E3/(8.314*(DZ88+273.15)) * AL88/DW88 * AK88) * DW88/(100*DK88) * (1000 - DT88)/1000</f>
        <v>0</v>
      </c>
      <c r="AI88">
        <v>1166.856183331103</v>
      </c>
      <c r="AJ88">
        <v>1142.708848484848</v>
      </c>
      <c r="AK88">
        <v>3.400898071539763</v>
      </c>
      <c r="AL88">
        <v>65.02790065039247</v>
      </c>
      <c r="AM88">
        <f>(AO88 - AN88 + DX88*1E3/(8.314*(DZ88+273.15)) * AQ88/DW88 * AP88) * DW88/(100*DK88) * 1000/(1000 - AO88)</f>
        <v>0</v>
      </c>
      <c r="AN88">
        <v>20.98800539618956</v>
      </c>
      <c r="AO88">
        <v>21.70874909090909</v>
      </c>
      <c r="AP88">
        <v>0.0004907411751153761</v>
      </c>
      <c r="AQ88">
        <v>105.0017702959576</v>
      </c>
      <c r="AR88">
        <v>0</v>
      </c>
      <c r="AS88">
        <v>0</v>
      </c>
      <c r="AT88">
        <f>IF(AR88*$H$15&gt;=AV88,1.0,(AV88/(AV88-AR88*$H$15)))</f>
        <v>0</v>
      </c>
      <c r="AU88">
        <f>(AT88-1)*100</f>
        <v>0</v>
      </c>
      <c r="AV88">
        <f>MAX(0,($B$15+$C$15*EE88)/(1+$D$15*EE88)*DX88/(DZ88+273)*$E$15)</f>
        <v>0</v>
      </c>
      <c r="AW88" t="s">
        <v>437</v>
      </c>
      <c r="AX88" t="s">
        <v>437</v>
      </c>
      <c r="AY88">
        <v>0</v>
      </c>
      <c r="AZ88">
        <v>0</v>
      </c>
      <c r="BA88">
        <f>1-AY88/AZ88</f>
        <v>0</v>
      </c>
      <c r="BB88">
        <v>0</v>
      </c>
      <c r="BC88" t="s">
        <v>437</v>
      </c>
      <c r="BD88" t="s">
        <v>437</v>
      </c>
      <c r="BE88">
        <v>0</v>
      </c>
      <c r="BF88">
        <v>0</v>
      </c>
      <c r="BG88">
        <f>1-BE88/BF88</f>
        <v>0</v>
      </c>
      <c r="BH88">
        <v>0.5</v>
      </c>
      <c r="BI88">
        <f>DH88</f>
        <v>0</v>
      </c>
      <c r="BJ88">
        <f>K88</f>
        <v>0</v>
      </c>
      <c r="BK88">
        <f>BG88*BH88*BI88</f>
        <v>0</v>
      </c>
      <c r="BL88">
        <f>(BJ88-BB88)/BI88</f>
        <v>0</v>
      </c>
      <c r="BM88">
        <f>(AZ88-BF88)/BF88</f>
        <v>0</v>
      </c>
      <c r="BN88">
        <f>AY88/(BA88+AY88/BF88)</f>
        <v>0</v>
      </c>
      <c r="BO88" t="s">
        <v>437</v>
      </c>
      <c r="BP88">
        <v>0</v>
      </c>
      <c r="BQ88">
        <f>IF(BP88&lt;&gt;0, BP88, BN88)</f>
        <v>0</v>
      </c>
      <c r="BR88">
        <f>1-BQ88/BF88</f>
        <v>0</v>
      </c>
      <c r="BS88">
        <f>(BF88-BE88)/(BF88-BQ88)</f>
        <v>0</v>
      </c>
      <c r="BT88">
        <f>(AZ88-BF88)/(AZ88-BQ88)</f>
        <v>0</v>
      </c>
      <c r="BU88">
        <f>(BF88-BE88)/(BF88-AY88)</f>
        <v>0</v>
      </c>
      <c r="BV88">
        <f>(AZ88-BF88)/(AZ88-AY88)</f>
        <v>0</v>
      </c>
      <c r="BW88">
        <f>(BS88*BQ88/BE88)</f>
        <v>0</v>
      </c>
      <c r="BX88">
        <f>(1-BW88)</f>
        <v>0</v>
      </c>
      <c r="DG88">
        <f>$B$13*EF88+$C$13*EG88+$F$13*ER88*(1-EU88)</f>
        <v>0</v>
      </c>
      <c r="DH88">
        <f>DG88*DI88</f>
        <v>0</v>
      </c>
      <c r="DI88">
        <f>($B$13*$D$11+$C$13*$D$11+$F$13*((FE88+EW88)/MAX(FE88+EW88+FF88, 0.1)*$I$11+FF88/MAX(FE88+EW88+FF88, 0.1)*$J$11))/($B$13+$C$13+$F$13)</f>
        <v>0</v>
      </c>
      <c r="DJ88">
        <f>($B$13*$K$11+$C$13*$K$11+$F$13*((FE88+EW88)/MAX(FE88+EW88+FF88, 0.1)*$P$11+FF88/MAX(FE88+EW88+FF88, 0.1)*$Q$11))/($B$13+$C$13+$F$13)</f>
        <v>0</v>
      </c>
      <c r="DK88">
        <v>2.44</v>
      </c>
      <c r="DL88">
        <v>0.5</v>
      </c>
      <c r="DM88" t="s">
        <v>438</v>
      </c>
      <c r="DN88">
        <v>2</v>
      </c>
      <c r="DO88" t="b">
        <v>1</v>
      </c>
      <c r="DP88">
        <v>1759161802.1</v>
      </c>
      <c r="DQ88">
        <v>1094.441111111111</v>
      </c>
      <c r="DR88">
        <v>1127.633333333333</v>
      </c>
      <c r="DS88">
        <v>21.67934074074074</v>
      </c>
      <c r="DT88">
        <v>20.9761</v>
      </c>
      <c r="DU88">
        <v>1095.038518518518</v>
      </c>
      <c r="DV88">
        <v>21.4008962962963</v>
      </c>
      <c r="DW88">
        <v>499.9951111111111</v>
      </c>
      <c r="DX88">
        <v>90.88335185185187</v>
      </c>
      <c r="DY88">
        <v>0.06459249629629629</v>
      </c>
      <c r="DZ88">
        <v>28.69113333333334</v>
      </c>
      <c r="EA88">
        <v>30.03218888888889</v>
      </c>
      <c r="EB88">
        <v>999.9000000000001</v>
      </c>
      <c r="EC88">
        <v>0</v>
      </c>
      <c r="ED88">
        <v>0</v>
      </c>
      <c r="EE88">
        <v>9999.456296296297</v>
      </c>
      <c r="EF88">
        <v>0</v>
      </c>
      <c r="EG88">
        <v>8.378539999999997</v>
      </c>
      <c r="EH88">
        <v>-33.19169259259259</v>
      </c>
      <c r="EI88">
        <v>1118.693703703704</v>
      </c>
      <c r="EJ88">
        <v>1151.792222222222</v>
      </c>
      <c r="EK88">
        <v>0.7032401481481482</v>
      </c>
      <c r="EL88">
        <v>1127.633333333333</v>
      </c>
      <c r="EM88">
        <v>20.9761</v>
      </c>
      <c r="EN88">
        <v>1.970291481481481</v>
      </c>
      <c r="EO88">
        <v>1.906379259259259</v>
      </c>
      <c r="EP88">
        <v>17.20757777777778</v>
      </c>
      <c r="EQ88">
        <v>16.68745185185185</v>
      </c>
      <c r="ER88">
        <v>2000.027777777778</v>
      </c>
      <c r="ES88">
        <v>0.9800061111111111</v>
      </c>
      <c r="ET88">
        <v>0.0199936925925926</v>
      </c>
      <c r="EU88">
        <v>0</v>
      </c>
      <c r="EV88">
        <v>287.2228148148148</v>
      </c>
      <c r="EW88">
        <v>5.00078</v>
      </c>
      <c r="EX88">
        <v>5744.476666666666</v>
      </c>
      <c r="EY88">
        <v>16379.89629629629</v>
      </c>
      <c r="EZ88">
        <v>39.78444444444444</v>
      </c>
      <c r="FA88">
        <v>40.64566666666666</v>
      </c>
      <c r="FB88">
        <v>39.95114814814814</v>
      </c>
      <c r="FC88">
        <v>40.34011111111111</v>
      </c>
      <c r="FD88">
        <v>40.82374074074074</v>
      </c>
      <c r="FE88">
        <v>1955.137777777778</v>
      </c>
      <c r="FF88">
        <v>39.89000000000001</v>
      </c>
      <c r="FG88">
        <v>0</v>
      </c>
      <c r="FH88">
        <v>1759161801.8</v>
      </c>
      <c r="FI88">
        <v>0</v>
      </c>
      <c r="FJ88">
        <v>287.22004</v>
      </c>
      <c r="FK88">
        <v>-0.549615407397722</v>
      </c>
      <c r="FL88">
        <v>-3.111538456370293</v>
      </c>
      <c r="FM88">
        <v>5744.396</v>
      </c>
      <c r="FN88">
        <v>15</v>
      </c>
      <c r="FO88">
        <v>0</v>
      </c>
      <c r="FP88" t="s">
        <v>439</v>
      </c>
      <c r="FQ88">
        <v>1746989605.5</v>
      </c>
      <c r="FR88">
        <v>1746989593.5</v>
      </c>
      <c r="FS88">
        <v>0</v>
      </c>
      <c r="FT88">
        <v>-0.274</v>
      </c>
      <c r="FU88">
        <v>-0.002</v>
      </c>
      <c r="FV88">
        <v>2.549</v>
      </c>
      <c r="FW88">
        <v>0.129</v>
      </c>
      <c r="FX88">
        <v>420</v>
      </c>
      <c r="FY88">
        <v>17</v>
      </c>
      <c r="FZ88">
        <v>0.02</v>
      </c>
      <c r="GA88">
        <v>0.04</v>
      </c>
      <c r="GB88">
        <v>-33.249145</v>
      </c>
      <c r="GC88">
        <v>0.6267602251407686</v>
      </c>
      <c r="GD88">
        <v>0.1486074929974934</v>
      </c>
      <c r="GE88">
        <v>0</v>
      </c>
      <c r="GF88">
        <v>287.2356470588235</v>
      </c>
      <c r="GG88">
        <v>-0.8007028333097372</v>
      </c>
      <c r="GH88">
        <v>0.2057967132809289</v>
      </c>
      <c r="GI88">
        <v>1</v>
      </c>
      <c r="GJ88">
        <v>0.719599525</v>
      </c>
      <c r="GK88">
        <v>-0.1920532570356506</v>
      </c>
      <c r="GL88">
        <v>0.02939309574371803</v>
      </c>
      <c r="GM88">
        <v>0</v>
      </c>
      <c r="GN88">
        <v>1</v>
      </c>
      <c r="GO88">
        <v>3</v>
      </c>
      <c r="GP88" t="s">
        <v>459</v>
      </c>
      <c r="GQ88">
        <v>3.10244</v>
      </c>
      <c r="GR88">
        <v>2.72255</v>
      </c>
      <c r="GS88">
        <v>0.173046</v>
      </c>
      <c r="GT88">
        <v>0.176206</v>
      </c>
      <c r="GU88">
        <v>0.100702</v>
      </c>
      <c r="GV88">
        <v>0.099694</v>
      </c>
      <c r="GW88">
        <v>21596.7</v>
      </c>
      <c r="GX88">
        <v>19547.9</v>
      </c>
      <c r="GY88">
        <v>26681.8</v>
      </c>
      <c r="GZ88">
        <v>23953.3</v>
      </c>
      <c r="HA88">
        <v>38403.3</v>
      </c>
      <c r="HB88">
        <v>31888.7</v>
      </c>
      <c r="HC88">
        <v>46587.7</v>
      </c>
      <c r="HD88">
        <v>37895.6</v>
      </c>
      <c r="HE88">
        <v>1.8587</v>
      </c>
      <c r="HF88">
        <v>1.86192</v>
      </c>
      <c r="HG88">
        <v>0.130799</v>
      </c>
      <c r="HH88">
        <v>0</v>
      </c>
      <c r="HI88">
        <v>27.9002</v>
      </c>
      <c r="HJ88">
        <v>999.9</v>
      </c>
      <c r="HK88">
        <v>49.7</v>
      </c>
      <c r="HL88">
        <v>31.2</v>
      </c>
      <c r="HM88">
        <v>24.9528</v>
      </c>
      <c r="HN88">
        <v>61.3938</v>
      </c>
      <c r="HO88">
        <v>21.9591</v>
      </c>
      <c r="HP88">
        <v>1</v>
      </c>
      <c r="HQ88">
        <v>0.18283</v>
      </c>
      <c r="HR88">
        <v>0.552497</v>
      </c>
      <c r="HS88">
        <v>20.2786</v>
      </c>
      <c r="HT88">
        <v>5.2104</v>
      </c>
      <c r="HU88">
        <v>11.98</v>
      </c>
      <c r="HV88">
        <v>4.9627</v>
      </c>
      <c r="HW88">
        <v>3.2744</v>
      </c>
      <c r="HX88">
        <v>9999</v>
      </c>
      <c r="HY88">
        <v>9999</v>
      </c>
      <c r="HZ88">
        <v>9999</v>
      </c>
      <c r="IA88">
        <v>40.5</v>
      </c>
      <c r="IB88">
        <v>1.86401</v>
      </c>
      <c r="IC88">
        <v>1.86015</v>
      </c>
      <c r="ID88">
        <v>1.85844</v>
      </c>
      <c r="IE88">
        <v>1.8598</v>
      </c>
      <c r="IF88">
        <v>1.85989</v>
      </c>
      <c r="IG88">
        <v>1.85838</v>
      </c>
      <c r="IH88">
        <v>1.85745</v>
      </c>
      <c r="II88">
        <v>1.85242</v>
      </c>
      <c r="IJ88">
        <v>0</v>
      </c>
      <c r="IK88">
        <v>0</v>
      </c>
      <c r="IL88">
        <v>0</v>
      </c>
      <c r="IM88">
        <v>0</v>
      </c>
      <c r="IN88" t="s">
        <v>441</v>
      </c>
      <c r="IO88" t="s">
        <v>442</v>
      </c>
      <c r="IP88" t="s">
        <v>443</v>
      </c>
      <c r="IQ88" t="s">
        <v>443</v>
      </c>
      <c r="IR88" t="s">
        <v>443</v>
      </c>
      <c r="IS88" t="s">
        <v>443</v>
      </c>
      <c r="IT88">
        <v>0</v>
      </c>
      <c r="IU88">
        <v>100</v>
      </c>
      <c r="IV88">
        <v>100</v>
      </c>
      <c r="IW88">
        <v>-0.57</v>
      </c>
      <c r="IX88">
        <v>0.279</v>
      </c>
      <c r="IY88">
        <v>-0.9039269621244732</v>
      </c>
      <c r="IZ88">
        <v>-0.001239420960351069</v>
      </c>
      <c r="JA88">
        <v>2.054680153414315E-06</v>
      </c>
      <c r="JB88">
        <v>-6.090169633737798E-10</v>
      </c>
      <c r="JC88">
        <v>0.01286883109493677</v>
      </c>
      <c r="JD88">
        <v>0.003674261220633967</v>
      </c>
      <c r="JE88">
        <v>0.0003746991724086452</v>
      </c>
      <c r="JF88">
        <v>1.563836292469968E-06</v>
      </c>
      <c r="JG88">
        <v>1</v>
      </c>
      <c r="JH88">
        <v>2003</v>
      </c>
      <c r="JI88">
        <v>1</v>
      </c>
      <c r="JJ88">
        <v>24</v>
      </c>
      <c r="JK88">
        <v>202870.1</v>
      </c>
      <c r="JL88">
        <v>202870.3</v>
      </c>
      <c r="JM88">
        <v>2.59399</v>
      </c>
      <c r="JN88">
        <v>2.60864</v>
      </c>
      <c r="JO88">
        <v>1.49658</v>
      </c>
      <c r="JP88">
        <v>2.34375</v>
      </c>
      <c r="JQ88">
        <v>1.54907</v>
      </c>
      <c r="JR88">
        <v>2.46094</v>
      </c>
      <c r="JS88">
        <v>36.3871</v>
      </c>
      <c r="JT88">
        <v>24.1838</v>
      </c>
      <c r="JU88">
        <v>18</v>
      </c>
      <c r="JV88">
        <v>481.72</v>
      </c>
      <c r="JW88">
        <v>498.57</v>
      </c>
      <c r="JX88">
        <v>27.1183</v>
      </c>
      <c r="JY88">
        <v>29.5954</v>
      </c>
      <c r="JZ88">
        <v>29.9998</v>
      </c>
      <c r="KA88">
        <v>29.8515</v>
      </c>
      <c r="KB88">
        <v>29.8535</v>
      </c>
      <c r="KC88">
        <v>52.0666</v>
      </c>
      <c r="KD88">
        <v>19.393</v>
      </c>
      <c r="KE88">
        <v>99.2581</v>
      </c>
      <c r="KF88">
        <v>27.0827</v>
      </c>
      <c r="KG88">
        <v>1176.11</v>
      </c>
      <c r="KH88">
        <v>20.9462</v>
      </c>
      <c r="KI88">
        <v>101.864</v>
      </c>
      <c r="KJ88">
        <v>91.39109999999999</v>
      </c>
    </row>
    <row r="89" spans="1:296">
      <c r="A89">
        <v>71</v>
      </c>
      <c r="B89">
        <v>1759161814.6</v>
      </c>
      <c r="C89">
        <v>441.5</v>
      </c>
      <c r="D89" t="s">
        <v>585</v>
      </c>
      <c r="E89" t="s">
        <v>586</v>
      </c>
      <c r="F89">
        <v>5</v>
      </c>
      <c r="G89" t="s">
        <v>436</v>
      </c>
      <c r="H89">
        <v>1759161806.814285</v>
      </c>
      <c r="I89">
        <f>(J89)/1000</f>
        <v>0</v>
      </c>
      <c r="J89">
        <f>IF(DO89, AM89, AG89)</f>
        <v>0</v>
      </c>
      <c r="K89">
        <f>IF(DO89, AH89, AF89)</f>
        <v>0</v>
      </c>
      <c r="L89">
        <f>DQ89 - IF(AT89&gt;1, K89*DK89*100.0/(AV89), 0)</f>
        <v>0</v>
      </c>
      <c r="M89">
        <f>((S89-I89/2)*L89-K89)/(S89+I89/2)</f>
        <v>0</v>
      </c>
      <c r="N89">
        <f>M89*(DX89+DY89)/1000.0</f>
        <v>0</v>
      </c>
      <c r="O89">
        <f>(DQ89 - IF(AT89&gt;1, K89*DK89*100.0/(AV89), 0))*(DX89+DY89)/1000.0</f>
        <v>0</v>
      </c>
      <c r="P89">
        <f>2.0/((1/R89-1/Q89)+SIGN(R89)*SQRT((1/R89-1/Q89)*(1/R89-1/Q89) + 4*DL89/((DL89+1)*(DL89+1))*(2*1/R89*1/Q89-1/Q89*1/Q89)))</f>
        <v>0</v>
      </c>
      <c r="Q89">
        <f>IF(LEFT(DM89,1)&lt;&gt;"0",IF(LEFT(DM89,1)="1",3.0,DN89),$D$5+$E$5*(EE89*DX89/($K$5*1000))+$F$5*(EE89*DX89/($K$5*1000))*MAX(MIN(DK89,$J$5),$I$5)*MAX(MIN(DK89,$J$5),$I$5)+$G$5*MAX(MIN(DK89,$J$5),$I$5)*(EE89*DX89/($K$5*1000))+$H$5*(EE89*DX89/($K$5*1000))*(EE89*DX89/($K$5*1000)))</f>
        <v>0</v>
      </c>
      <c r="R89">
        <f>I89*(1000-(1000*0.61365*exp(17.502*V89/(240.97+V89))/(DX89+DY89)+DS89)/2)/(1000*0.61365*exp(17.502*V89/(240.97+V89))/(DX89+DY89)-DS89)</f>
        <v>0</v>
      </c>
      <c r="S89">
        <f>1/((DL89+1)/(P89/1.6)+1/(Q89/1.37)) + DL89/((DL89+1)/(P89/1.6) + DL89/(Q89/1.37))</f>
        <v>0</v>
      </c>
      <c r="T89">
        <f>(DG89*DJ89)</f>
        <v>0</v>
      </c>
      <c r="U89">
        <f>(DZ89+(T89+2*0.95*5.67E-8*(((DZ89+$B$9)+273)^4-(DZ89+273)^4)-44100*I89)/(1.84*29.3*Q89+8*0.95*5.67E-8*(DZ89+273)^3))</f>
        <v>0</v>
      </c>
      <c r="V89">
        <f>($C$9*EA89+$D$9*EB89+$E$9*U89)</f>
        <v>0</v>
      </c>
      <c r="W89">
        <f>0.61365*exp(17.502*V89/(240.97+V89))</f>
        <v>0</v>
      </c>
      <c r="X89">
        <f>(Y89/Z89*100)</f>
        <v>0</v>
      </c>
      <c r="Y89">
        <f>DS89*(DX89+DY89)/1000</f>
        <v>0</v>
      </c>
      <c r="Z89">
        <f>0.61365*exp(17.502*DZ89/(240.97+DZ89))</f>
        <v>0</v>
      </c>
      <c r="AA89">
        <f>(W89-DS89*(DX89+DY89)/1000)</f>
        <v>0</v>
      </c>
      <c r="AB89">
        <f>(-I89*44100)</f>
        <v>0</v>
      </c>
      <c r="AC89">
        <f>2*29.3*Q89*0.92*(DZ89-V89)</f>
        <v>0</v>
      </c>
      <c r="AD89">
        <f>2*0.95*5.67E-8*(((DZ89+$B$9)+273)^4-(V89+273)^4)</f>
        <v>0</v>
      </c>
      <c r="AE89">
        <f>T89+AD89+AB89+AC89</f>
        <v>0</v>
      </c>
      <c r="AF89">
        <f>DW89*AT89*(DR89-DQ89*(1000-AT89*DT89)/(1000-AT89*DS89))/(100*DK89)</f>
        <v>0</v>
      </c>
      <c r="AG89">
        <f>1000*DW89*AT89*(DS89-DT89)/(100*DK89*(1000-AT89*DS89))</f>
        <v>0</v>
      </c>
      <c r="AH89">
        <f>(AI89 - AJ89 - DX89*1E3/(8.314*(DZ89+273.15)) * AL89/DW89 * AK89) * DW89/(100*DK89) * (1000 - DT89)/1000</f>
        <v>0</v>
      </c>
      <c r="AI89">
        <v>1183.005359667723</v>
      </c>
      <c r="AJ89">
        <v>1159.303696969697</v>
      </c>
      <c r="AK89">
        <v>3.308712107015491</v>
      </c>
      <c r="AL89">
        <v>65.02790065039247</v>
      </c>
      <c r="AM89">
        <f>(AO89 - AN89 + DX89*1E3/(8.314*(DZ89+273.15)) * AQ89/DW89 * AP89) * DW89/(100*DK89) * 1000/(1000 - AO89)</f>
        <v>0</v>
      </c>
      <c r="AN89">
        <v>20.99007960737214</v>
      </c>
      <c r="AO89">
        <v>21.71246303030303</v>
      </c>
      <c r="AP89">
        <v>0.0001529512599702116</v>
      </c>
      <c r="AQ89">
        <v>105.0017702959576</v>
      </c>
      <c r="AR89">
        <v>0</v>
      </c>
      <c r="AS89">
        <v>0</v>
      </c>
      <c r="AT89">
        <f>IF(AR89*$H$15&gt;=AV89,1.0,(AV89/(AV89-AR89*$H$15)))</f>
        <v>0</v>
      </c>
      <c r="AU89">
        <f>(AT89-1)*100</f>
        <v>0</v>
      </c>
      <c r="AV89">
        <f>MAX(0,($B$15+$C$15*EE89)/(1+$D$15*EE89)*DX89/(DZ89+273)*$E$15)</f>
        <v>0</v>
      </c>
      <c r="AW89" t="s">
        <v>437</v>
      </c>
      <c r="AX89" t="s">
        <v>437</v>
      </c>
      <c r="AY89">
        <v>0</v>
      </c>
      <c r="AZ89">
        <v>0</v>
      </c>
      <c r="BA89">
        <f>1-AY89/AZ89</f>
        <v>0</v>
      </c>
      <c r="BB89">
        <v>0</v>
      </c>
      <c r="BC89" t="s">
        <v>437</v>
      </c>
      <c r="BD89" t="s">
        <v>437</v>
      </c>
      <c r="BE89">
        <v>0</v>
      </c>
      <c r="BF89">
        <v>0</v>
      </c>
      <c r="BG89">
        <f>1-BE89/BF89</f>
        <v>0</v>
      </c>
      <c r="BH89">
        <v>0.5</v>
      </c>
      <c r="BI89">
        <f>DH89</f>
        <v>0</v>
      </c>
      <c r="BJ89">
        <f>K89</f>
        <v>0</v>
      </c>
      <c r="BK89">
        <f>BG89*BH89*BI89</f>
        <v>0</v>
      </c>
      <c r="BL89">
        <f>(BJ89-BB89)/BI89</f>
        <v>0</v>
      </c>
      <c r="BM89">
        <f>(AZ89-BF89)/BF89</f>
        <v>0</v>
      </c>
      <c r="BN89">
        <f>AY89/(BA89+AY89/BF89)</f>
        <v>0</v>
      </c>
      <c r="BO89" t="s">
        <v>437</v>
      </c>
      <c r="BP89">
        <v>0</v>
      </c>
      <c r="BQ89">
        <f>IF(BP89&lt;&gt;0, BP89, BN89)</f>
        <v>0</v>
      </c>
      <c r="BR89">
        <f>1-BQ89/BF89</f>
        <v>0</v>
      </c>
      <c r="BS89">
        <f>(BF89-BE89)/(BF89-BQ89)</f>
        <v>0</v>
      </c>
      <c r="BT89">
        <f>(AZ89-BF89)/(AZ89-BQ89)</f>
        <v>0</v>
      </c>
      <c r="BU89">
        <f>(BF89-BE89)/(BF89-AY89)</f>
        <v>0</v>
      </c>
      <c r="BV89">
        <f>(AZ89-BF89)/(AZ89-AY89)</f>
        <v>0</v>
      </c>
      <c r="BW89">
        <f>(BS89*BQ89/BE89)</f>
        <v>0</v>
      </c>
      <c r="BX89">
        <f>(1-BW89)</f>
        <v>0</v>
      </c>
      <c r="DG89">
        <f>$B$13*EF89+$C$13*EG89+$F$13*ER89*(1-EU89)</f>
        <v>0</v>
      </c>
      <c r="DH89">
        <f>DG89*DI89</f>
        <v>0</v>
      </c>
      <c r="DI89">
        <f>($B$13*$D$11+$C$13*$D$11+$F$13*((FE89+EW89)/MAX(FE89+EW89+FF89, 0.1)*$I$11+FF89/MAX(FE89+EW89+FF89, 0.1)*$J$11))/($B$13+$C$13+$F$13)</f>
        <v>0</v>
      </c>
      <c r="DJ89">
        <f>($B$13*$K$11+$C$13*$K$11+$F$13*((FE89+EW89)/MAX(FE89+EW89+FF89, 0.1)*$P$11+FF89/MAX(FE89+EW89+FF89, 0.1)*$Q$11))/($B$13+$C$13+$F$13)</f>
        <v>0</v>
      </c>
      <c r="DK89">
        <v>2.44</v>
      </c>
      <c r="DL89">
        <v>0.5</v>
      </c>
      <c r="DM89" t="s">
        <v>438</v>
      </c>
      <c r="DN89">
        <v>2</v>
      </c>
      <c r="DO89" t="b">
        <v>1</v>
      </c>
      <c r="DP89">
        <v>1759161806.814285</v>
      </c>
      <c r="DQ89">
        <v>1110.174285714286</v>
      </c>
      <c r="DR89">
        <v>1143.105</v>
      </c>
      <c r="DS89">
        <v>21.69866428571428</v>
      </c>
      <c r="DT89">
        <v>20.98602857142857</v>
      </c>
      <c r="DU89">
        <v>1110.753214285714</v>
      </c>
      <c r="DV89">
        <v>21.41980714285714</v>
      </c>
      <c r="DW89">
        <v>500.0095357142856</v>
      </c>
      <c r="DX89">
        <v>90.8837</v>
      </c>
      <c r="DY89">
        <v>0.06458821428571428</v>
      </c>
      <c r="DZ89">
        <v>28.68516785714286</v>
      </c>
      <c r="EA89">
        <v>30.03226071428572</v>
      </c>
      <c r="EB89">
        <v>999.9000000000002</v>
      </c>
      <c r="EC89">
        <v>0</v>
      </c>
      <c r="ED89">
        <v>0</v>
      </c>
      <c r="EE89">
        <v>10001.48285714286</v>
      </c>
      <c r="EF89">
        <v>0</v>
      </c>
      <c r="EG89">
        <v>8.378539999999997</v>
      </c>
      <c r="EH89">
        <v>-32.93105714285714</v>
      </c>
      <c r="EI89">
        <v>1134.7975</v>
      </c>
      <c r="EJ89">
        <v>1167.606785714286</v>
      </c>
      <c r="EK89">
        <v>0.7126370714285715</v>
      </c>
      <c r="EL89">
        <v>1143.105</v>
      </c>
      <c r="EM89">
        <v>20.98602857142857</v>
      </c>
      <c r="EN89">
        <v>1.972056071428571</v>
      </c>
      <c r="EO89">
        <v>1.907288214285714</v>
      </c>
      <c r="EP89">
        <v>17.22172142857143</v>
      </c>
      <c r="EQ89">
        <v>16.69496785714286</v>
      </c>
      <c r="ER89">
        <v>2000.011785714286</v>
      </c>
      <c r="ES89">
        <v>0.9800060357142859</v>
      </c>
      <c r="ET89">
        <v>0.01999376785714286</v>
      </c>
      <c r="EU89">
        <v>0</v>
      </c>
      <c r="EV89">
        <v>287.1773571428571</v>
      </c>
      <c r="EW89">
        <v>5.00078</v>
      </c>
      <c r="EX89">
        <v>5744.084642857143</v>
      </c>
      <c r="EY89">
        <v>16379.76071428572</v>
      </c>
      <c r="EZ89">
        <v>39.78539285714285</v>
      </c>
      <c r="FA89">
        <v>40.64271428571427</v>
      </c>
      <c r="FB89">
        <v>39.94389285714284</v>
      </c>
      <c r="FC89">
        <v>40.33907142857142</v>
      </c>
      <c r="FD89">
        <v>40.79207142857143</v>
      </c>
      <c r="FE89">
        <v>1955.121785714286</v>
      </c>
      <c r="FF89">
        <v>39.89000000000001</v>
      </c>
      <c r="FG89">
        <v>0</v>
      </c>
      <c r="FH89">
        <v>1759161806.6</v>
      </c>
      <c r="FI89">
        <v>0</v>
      </c>
      <c r="FJ89">
        <v>287.1648</v>
      </c>
      <c r="FK89">
        <v>-0.6901538592732874</v>
      </c>
      <c r="FL89">
        <v>-4.749230781390755</v>
      </c>
      <c r="FM89">
        <v>5744.107199999999</v>
      </c>
      <c r="FN89">
        <v>15</v>
      </c>
      <c r="FO89">
        <v>0</v>
      </c>
      <c r="FP89" t="s">
        <v>439</v>
      </c>
      <c r="FQ89">
        <v>1746989605.5</v>
      </c>
      <c r="FR89">
        <v>1746989593.5</v>
      </c>
      <c r="FS89">
        <v>0</v>
      </c>
      <c r="FT89">
        <v>-0.274</v>
      </c>
      <c r="FU89">
        <v>-0.002</v>
      </c>
      <c r="FV89">
        <v>2.549</v>
      </c>
      <c r="FW89">
        <v>0.129</v>
      </c>
      <c r="FX89">
        <v>420</v>
      </c>
      <c r="FY89">
        <v>17</v>
      </c>
      <c r="FZ89">
        <v>0.02</v>
      </c>
      <c r="GA89">
        <v>0.04</v>
      </c>
      <c r="GB89">
        <v>-33.03272195121951</v>
      </c>
      <c r="GC89">
        <v>2.856311498257834</v>
      </c>
      <c r="GD89">
        <v>0.3473772543434835</v>
      </c>
      <c r="GE89">
        <v>0</v>
      </c>
      <c r="GF89">
        <v>287.2170294117647</v>
      </c>
      <c r="GG89">
        <v>-0.6010542503152037</v>
      </c>
      <c r="GH89">
        <v>0.2093779983517178</v>
      </c>
      <c r="GI89">
        <v>1</v>
      </c>
      <c r="GJ89">
        <v>0.709186512195122</v>
      </c>
      <c r="GK89">
        <v>0.07292414634146506</v>
      </c>
      <c r="GL89">
        <v>0.01469269260073209</v>
      </c>
      <c r="GM89">
        <v>1</v>
      </c>
      <c r="GN89">
        <v>2</v>
      </c>
      <c r="GO89">
        <v>3</v>
      </c>
      <c r="GP89" t="s">
        <v>446</v>
      </c>
      <c r="GQ89">
        <v>3.10236</v>
      </c>
      <c r="GR89">
        <v>2.72265</v>
      </c>
      <c r="GS89">
        <v>0.174608</v>
      </c>
      <c r="GT89">
        <v>0.177726</v>
      </c>
      <c r="GU89">
        <v>0.100713</v>
      </c>
      <c r="GV89">
        <v>0.0997067</v>
      </c>
      <c r="GW89">
        <v>21556.1</v>
      </c>
      <c r="GX89">
        <v>19511.8</v>
      </c>
      <c r="GY89">
        <v>26682</v>
      </c>
      <c r="GZ89">
        <v>23953.3</v>
      </c>
      <c r="HA89">
        <v>38403.4</v>
      </c>
      <c r="HB89">
        <v>31888.7</v>
      </c>
      <c r="HC89">
        <v>46588.1</v>
      </c>
      <c r="HD89">
        <v>37896</v>
      </c>
      <c r="HE89">
        <v>1.85868</v>
      </c>
      <c r="HF89">
        <v>1.86213</v>
      </c>
      <c r="HG89">
        <v>0.130273</v>
      </c>
      <c r="HH89">
        <v>0</v>
      </c>
      <c r="HI89">
        <v>27.8983</v>
      </c>
      <c r="HJ89">
        <v>999.9</v>
      </c>
      <c r="HK89">
        <v>49.8</v>
      </c>
      <c r="HL89">
        <v>31.2</v>
      </c>
      <c r="HM89">
        <v>25.0031</v>
      </c>
      <c r="HN89">
        <v>61.4638</v>
      </c>
      <c r="HO89">
        <v>21.863</v>
      </c>
      <c r="HP89">
        <v>1</v>
      </c>
      <c r="HQ89">
        <v>0.182238</v>
      </c>
      <c r="HR89">
        <v>0.586993</v>
      </c>
      <c r="HS89">
        <v>20.2784</v>
      </c>
      <c r="HT89">
        <v>5.21115</v>
      </c>
      <c r="HU89">
        <v>11.98</v>
      </c>
      <c r="HV89">
        <v>4.96305</v>
      </c>
      <c r="HW89">
        <v>3.27463</v>
      </c>
      <c r="HX89">
        <v>9999</v>
      </c>
      <c r="HY89">
        <v>9999</v>
      </c>
      <c r="HZ89">
        <v>9999</v>
      </c>
      <c r="IA89">
        <v>40.5</v>
      </c>
      <c r="IB89">
        <v>1.86401</v>
      </c>
      <c r="IC89">
        <v>1.86015</v>
      </c>
      <c r="ID89">
        <v>1.85841</v>
      </c>
      <c r="IE89">
        <v>1.85979</v>
      </c>
      <c r="IF89">
        <v>1.85989</v>
      </c>
      <c r="IG89">
        <v>1.8584</v>
      </c>
      <c r="IH89">
        <v>1.85745</v>
      </c>
      <c r="II89">
        <v>1.85242</v>
      </c>
      <c r="IJ89">
        <v>0</v>
      </c>
      <c r="IK89">
        <v>0</v>
      </c>
      <c r="IL89">
        <v>0</v>
      </c>
      <c r="IM89">
        <v>0</v>
      </c>
      <c r="IN89" t="s">
        <v>441</v>
      </c>
      <c r="IO89" t="s">
        <v>442</v>
      </c>
      <c r="IP89" t="s">
        <v>443</v>
      </c>
      <c r="IQ89" t="s">
        <v>443</v>
      </c>
      <c r="IR89" t="s">
        <v>443</v>
      </c>
      <c r="IS89" t="s">
        <v>443</v>
      </c>
      <c r="IT89">
        <v>0</v>
      </c>
      <c r="IU89">
        <v>100</v>
      </c>
      <c r="IV89">
        <v>100</v>
      </c>
      <c r="IW89">
        <v>-0.55</v>
      </c>
      <c r="IX89">
        <v>0.2791</v>
      </c>
      <c r="IY89">
        <v>-0.9039269621244732</v>
      </c>
      <c r="IZ89">
        <v>-0.001239420960351069</v>
      </c>
      <c r="JA89">
        <v>2.054680153414315E-06</v>
      </c>
      <c r="JB89">
        <v>-6.090169633737798E-10</v>
      </c>
      <c r="JC89">
        <v>0.01286883109493677</v>
      </c>
      <c r="JD89">
        <v>0.003674261220633967</v>
      </c>
      <c r="JE89">
        <v>0.0003746991724086452</v>
      </c>
      <c r="JF89">
        <v>1.563836292469968E-06</v>
      </c>
      <c r="JG89">
        <v>1</v>
      </c>
      <c r="JH89">
        <v>2003</v>
      </c>
      <c r="JI89">
        <v>1</v>
      </c>
      <c r="JJ89">
        <v>24</v>
      </c>
      <c r="JK89">
        <v>202870.2</v>
      </c>
      <c r="JL89">
        <v>202870.4</v>
      </c>
      <c r="JM89">
        <v>2.62451</v>
      </c>
      <c r="JN89">
        <v>2.60742</v>
      </c>
      <c r="JO89">
        <v>1.49658</v>
      </c>
      <c r="JP89">
        <v>2.34375</v>
      </c>
      <c r="JQ89">
        <v>1.54907</v>
      </c>
      <c r="JR89">
        <v>2.4646</v>
      </c>
      <c r="JS89">
        <v>36.3871</v>
      </c>
      <c r="JT89">
        <v>24.1751</v>
      </c>
      <c r="JU89">
        <v>18</v>
      </c>
      <c r="JV89">
        <v>481.686</v>
      </c>
      <c r="JW89">
        <v>498.687</v>
      </c>
      <c r="JX89">
        <v>27.0834</v>
      </c>
      <c r="JY89">
        <v>29.5928</v>
      </c>
      <c r="JZ89">
        <v>29.9998</v>
      </c>
      <c r="KA89">
        <v>29.8488</v>
      </c>
      <c r="KB89">
        <v>29.8515</v>
      </c>
      <c r="KC89">
        <v>52.7019</v>
      </c>
      <c r="KD89">
        <v>19.393</v>
      </c>
      <c r="KE89">
        <v>99.2581</v>
      </c>
      <c r="KF89">
        <v>27.0554</v>
      </c>
      <c r="KG89">
        <v>1189.49</v>
      </c>
      <c r="KH89">
        <v>20.9462</v>
      </c>
      <c r="KI89">
        <v>101.865</v>
      </c>
      <c r="KJ89">
        <v>91.39149999999999</v>
      </c>
    </row>
    <row r="90" spans="1:296">
      <c r="A90">
        <v>72</v>
      </c>
      <c r="B90">
        <v>1759161819.6</v>
      </c>
      <c r="C90">
        <v>446.5</v>
      </c>
      <c r="D90" t="s">
        <v>587</v>
      </c>
      <c r="E90" t="s">
        <v>588</v>
      </c>
      <c r="F90">
        <v>5</v>
      </c>
      <c r="G90" t="s">
        <v>436</v>
      </c>
      <c r="H90">
        <v>1759161812.1</v>
      </c>
      <c r="I90">
        <f>(J90)/1000</f>
        <v>0</v>
      </c>
      <c r="J90">
        <f>IF(DO90, AM90, AG90)</f>
        <v>0</v>
      </c>
      <c r="K90">
        <f>IF(DO90, AH90, AF90)</f>
        <v>0</v>
      </c>
      <c r="L90">
        <f>DQ90 - IF(AT90&gt;1, K90*DK90*100.0/(AV90), 0)</f>
        <v>0</v>
      </c>
      <c r="M90">
        <f>((S90-I90/2)*L90-K90)/(S90+I90/2)</f>
        <v>0</v>
      </c>
      <c r="N90">
        <f>M90*(DX90+DY90)/1000.0</f>
        <v>0</v>
      </c>
      <c r="O90">
        <f>(DQ90 - IF(AT90&gt;1, K90*DK90*100.0/(AV90), 0))*(DX90+DY90)/1000.0</f>
        <v>0</v>
      </c>
      <c r="P90">
        <f>2.0/((1/R90-1/Q90)+SIGN(R90)*SQRT((1/R90-1/Q90)*(1/R90-1/Q90) + 4*DL90/((DL90+1)*(DL90+1))*(2*1/R90*1/Q90-1/Q90*1/Q90)))</f>
        <v>0</v>
      </c>
      <c r="Q90">
        <f>IF(LEFT(DM90,1)&lt;&gt;"0",IF(LEFT(DM90,1)="1",3.0,DN90),$D$5+$E$5*(EE90*DX90/($K$5*1000))+$F$5*(EE90*DX90/($K$5*1000))*MAX(MIN(DK90,$J$5),$I$5)*MAX(MIN(DK90,$J$5),$I$5)+$G$5*MAX(MIN(DK90,$J$5),$I$5)*(EE90*DX90/($K$5*1000))+$H$5*(EE90*DX90/($K$5*1000))*(EE90*DX90/($K$5*1000)))</f>
        <v>0</v>
      </c>
      <c r="R90">
        <f>I90*(1000-(1000*0.61365*exp(17.502*V90/(240.97+V90))/(DX90+DY90)+DS90)/2)/(1000*0.61365*exp(17.502*V90/(240.97+V90))/(DX90+DY90)-DS90)</f>
        <v>0</v>
      </c>
      <c r="S90">
        <f>1/((DL90+1)/(P90/1.6)+1/(Q90/1.37)) + DL90/((DL90+1)/(P90/1.6) + DL90/(Q90/1.37))</f>
        <v>0</v>
      </c>
      <c r="T90">
        <f>(DG90*DJ90)</f>
        <v>0</v>
      </c>
      <c r="U90">
        <f>(DZ90+(T90+2*0.95*5.67E-8*(((DZ90+$B$9)+273)^4-(DZ90+273)^4)-44100*I90)/(1.84*29.3*Q90+8*0.95*5.67E-8*(DZ90+273)^3))</f>
        <v>0</v>
      </c>
      <c r="V90">
        <f>($C$9*EA90+$D$9*EB90+$E$9*U90)</f>
        <v>0</v>
      </c>
      <c r="W90">
        <f>0.61365*exp(17.502*V90/(240.97+V90))</f>
        <v>0</v>
      </c>
      <c r="X90">
        <f>(Y90/Z90*100)</f>
        <v>0</v>
      </c>
      <c r="Y90">
        <f>DS90*(DX90+DY90)/1000</f>
        <v>0</v>
      </c>
      <c r="Z90">
        <f>0.61365*exp(17.502*DZ90/(240.97+DZ90))</f>
        <v>0</v>
      </c>
      <c r="AA90">
        <f>(W90-DS90*(DX90+DY90)/1000)</f>
        <v>0</v>
      </c>
      <c r="AB90">
        <f>(-I90*44100)</f>
        <v>0</v>
      </c>
      <c r="AC90">
        <f>2*29.3*Q90*0.92*(DZ90-V90)</f>
        <v>0</v>
      </c>
      <c r="AD90">
        <f>2*0.95*5.67E-8*(((DZ90+$B$9)+273)^4-(V90+273)^4)</f>
        <v>0</v>
      </c>
      <c r="AE90">
        <f>T90+AD90+AB90+AC90</f>
        <v>0</v>
      </c>
      <c r="AF90">
        <f>DW90*AT90*(DR90-DQ90*(1000-AT90*DT90)/(1000-AT90*DS90))/(100*DK90)</f>
        <v>0</v>
      </c>
      <c r="AG90">
        <f>1000*DW90*AT90*(DS90-DT90)/(100*DK90*(1000-AT90*DS90))</f>
        <v>0</v>
      </c>
      <c r="AH90">
        <f>(AI90 - AJ90 - DX90*1E3/(8.314*(DZ90+273.15)) * AL90/DW90 * AK90) * DW90/(100*DK90) * (1000 - DT90)/1000</f>
        <v>0</v>
      </c>
      <c r="AI90">
        <v>1199.683177460598</v>
      </c>
      <c r="AJ90">
        <v>1176.001636363636</v>
      </c>
      <c r="AK90">
        <v>3.347537814903386</v>
      </c>
      <c r="AL90">
        <v>65.02790065039247</v>
      </c>
      <c r="AM90">
        <f>(AO90 - AN90 + DX90*1E3/(8.314*(DZ90+273.15)) * AQ90/DW90 * AP90) * DW90/(100*DK90) * 1000/(1000 - AO90)</f>
        <v>0</v>
      </c>
      <c r="AN90">
        <v>20.99289780551019</v>
      </c>
      <c r="AO90">
        <v>21.70927696969697</v>
      </c>
      <c r="AP90">
        <v>-0.0001372702303592032</v>
      </c>
      <c r="AQ90">
        <v>105.0017702959576</v>
      </c>
      <c r="AR90">
        <v>0</v>
      </c>
      <c r="AS90">
        <v>0</v>
      </c>
      <c r="AT90">
        <f>IF(AR90*$H$15&gt;=AV90,1.0,(AV90/(AV90-AR90*$H$15)))</f>
        <v>0</v>
      </c>
      <c r="AU90">
        <f>(AT90-1)*100</f>
        <v>0</v>
      </c>
      <c r="AV90">
        <f>MAX(0,($B$15+$C$15*EE90)/(1+$D$15*EE90)*DX90/(DZ90+273)*$E$15)</f>
        <v>0</v>
      </c>
      <c r="AW90" t="s">
        <v>437</v>
      </c>
      <c r="AX90" t="s">
        <v>437</v>
      </c>
      <c r="AY90">
        <v>0</v>
      </c>
      <c r="AZ90">
        <v>0</v>
      </c>
      <c r="BA90">
        <f>1-AY90/AZ90</f>
        <v>0</v>
      </c>
      <c r="BB90">
        <v>0</v>
      </c>
      <c r="BC90" t="s">
        <v>437</v>
      </c>
      <c r="BD90" t="s">
        <v>437</v>
      </c>
      <c r="BE90">
        <v>0</v>
      </c>
      <c r="BF90">
        <v>0</v>
      </c>
      <c r="BG90">
        <f>1-BE90/BF90</f>
        <v>0</v>
      </c>
      <c r="BH90">
        <v>0.5</v>
      </c>
      <c r="BI90">
        <f>DH90</f>
        <v>0</v>
      </c>
      <c r="BJ90">
        <f>K90</f>
        <v>0</v>
      </c>
      <c r="BK90">
        <f>BG90*BH90*BI90</f>
        <v>0</v>
      </c>
      <c r="BL90">
        <f>(BJ90-BB90)/BI90</f>
        <v>0</v>
      </c>
      <c r="BM90">
        <f>(AZ90-BF90)/BF90</f>
        <v>0</v>
      </c>
      <c r="BN90">
        <f>AY90/(BA90+AY90/BF90)</f>
        <v>0</v>
      </c>
      <c r="BO90" t="s">
        <v>437</v>
      </c>
      <c r="BP90">
        <v>0</v>
      </c>
      <c r="BQ90">
        <f>IF(BP90&lt;&gt;0, BP90, BN90)</f>
        <v>0</v>
      </c>
      <c r="BR90">
        <f>1-BQ90/BF90</f>
        <v>0</v>
      </c>
      <c r="BS90">
        <f>(BF90-BE90)/(BF90-BQ90)</f>
        <v>0</v>
      </c>
      <c r="BT90">
        <f>(AZ90-BF90)/(AZ90-BQ90)</f>
        <v>0</v>
      </c>
      <c r="BU90">
        <f>(BF90-BE90)/(BF90-AY90)</f>
        <v>0</v>
      </c>
      <c r="BV90">
        <f>(AZ90-BF90)/(AZ90-AY90)</f>
        <v>0</v>
      </c>
      <c r="BW90">
        <f>(BS90*BQ90/BE90)</f>
        <v>0</v>
      </c>
      <c r="BX90">
        <f>(1-BW90)</f>
        <v>0</v>
      </c>
      <c r="DG90">
        <f>$B$13*EF90+$C$13*EG90+$F$13*ER90*(1-EU90)</f>
        <v>0</v>
      </c>
      <c r="DH90">
        <f>DG90*DI90</f>
        <v>0</v>
      </c>
      <c r="DI90">
        <f>($B$13*$D$11+$C$13*$D$11+$F$13*((FE90+EW90)/MAX(FE90+EW90+FF90, 0.1)*$I$11+FF90/MAX(FE90+EW90+FF90, 0.1)*$J$11))/($B$13+$C$13+$F$13)</f>
        <v>0</v>
      </c>
      <c r="DJ90">
        <f>($B$13*$K$11+$C$13*$K$11+$F$13*((FE90+EW90)/MAX(FE90+EW90+FF90, 0.1)*$P$11+FF90/MAX(FE90+EW90+FF90, 0.1)*$Q$11))/($B$13+$C$13+$F$13)</f>
        <v>0</v>
      </c>
      <c r="DK90">
        <v>2.44</v>
      </c>
      <c r="DL90">
        <v>0.5</v>
      </c>
      <c r="DM90" t="s">
        <v>438</v>
      </c>
      <c r="DN90">
        <v>2</v>
      </c>
      <c r="DO90" t="b">
        <v>1</v>
      </c>
      <c r="DP90">
        <v>1759161812.1</v>
      </c>
      <c r="DQ90">
        <v>1127.616296296296</v>
      </c>
      <c r="DR90">
        <v>1160.279629629629</v>
      </c>
      <c r="DS90">
        <v>21.70890740740741</v>
      </c>
      <c r="DT90">
        <v>20.98983703703704</v>
      </c>
      <c r="DU90">
        <v>1128.176666666667</v>
      </c>
      <c r="DV90">
        <v>21.42982592592593</v>
      </c>
      <c r="DW90">
        <v>499.9859259259259</v>
      </c>
      <c r="DX90">
        <v>90.88354074074071</v>
      </c>
      <c r="DY90">
        <v>0.06462855555555556</v>
      </c>
      <c r="DZ90">
        <v>28.67660740740741</v>
      </c>
      <c r="EA90">
        <v>30.0253</v>
      </c>
      <c r="EB90">
        <v>999.9000000000001</v>
      </c>
      <c r="EC90">
        <v>0</v>
      </c>
      <c r="ED90">
        <v>0</v>
      </c>
      <c r="EE90">
        <v>9995.284074074074</v>
      </c>
      <c r="EF90">
        <v>0</v>
      </c>
      <c r="EG90">
        <v>8.378539999999997</v>
      </c>
      <c r="EH90">
        <v>-32.664</v>
      </c>
      <c r="EI90">
        <v>1152.637777777778</v>
      </c>
      <c r="EJ90">
        <v>1185.155555555556</v>
      </c>
      <c r="EK90">
        <v>0.7190689629629632</v>
      </c>
      <c r="EL90">
        <v>1160.279629629629</v>
      </c>
      <c r="EM90">
        <v>20.98983703703704</v>
      </c>
      <c r="EN90">
        <v>1.972983333333333</v>
      </c>
      <c r="EO90">
        <v>1.90763</v>
      </c>
      <c r="EP90">
        <v>17.22915555555555</v>
      </c>
      <c r="EQ90">
        <v>16.6977962962963</v>
      </c>
      <c r="ER90">
        <v>2000.02037037037</v>
      </c>
      <c r="ES90">
        <v>0.9800062222222223</v>
      </c>
      <c r="ET90">
        <v>0.01999357777777778</v>
      </c>
      <c r="EU90">
        <v>0</v>
      </c>
      <c r="EV90">
        <v>287.1361481481482</v>
      </c>
      <c r="EW90">
        <v>5.00078</v>
      </c>
      <c r="EX90">
        <v>5743.720370370369</v>
      </c>
      <c r="EY90">
        <v>16379.82962962963</v>
      </c>
      <c r="EZ90">
        <v>39.78899999999999</v>
      </c>
      <c r="FA90">
        <v>40.62481481481481</v>
      </c>
      <c r="FB90">
        <v>39.958</v>
      </c>
      <c r="FC90">
        <v>40.34233333333333</v>
      </c>
      <c r="FD90">
        <v>40.79133333333333</v>
      </c>
      <c r="FE90">
        <v>1955.13037037037</v>
      </c>
      <c r="FF90">
        <v>39.89000000000001</v>
      </c>
      <c r="FG90">
        <v>0</v>
      </c>
      <c r="FH90">
        <v>1759161812</v>
      </c>
      <c r="FI90">
        <v>0</v>
      </c>
      <c r="FJ90">
        <v>287.1388076923077</v>
      </c>
      <c r="FK90">
        <v>0.1975042613551476</v>
      </c>
      <c r="FL90">
        <v>-2.041367521735105</v>
      </c>
      <c r="FM90">
        <v>5743.784230769232</v>
      </c>
      <c r="FN90">
        <v>15</v>
      </c>
      <c r="FO90">
        <v>0</v>
      </c>
      <c r="FP90" t="s">
        <v>439</v>
      </c>
      <c r="FQ90">
        <v>1746989605.5</v>
      </c>
      <c r="FR90">
        <v>1746989593.5</v>
      </c>
      <c r="FS90">
        <v>0</v>
      </c>
      <c r="FT90">
        <v>-0.274</v>
      </c>
      <c r="FU90">
        <v>-0.002</v>
      </c>
      <c r="FV90">
        <v>2.549</v>
      </c>
      <c r="FW90">
        <v>0.129</v>
      </c>
      <c r="FX90">
        <v>420</v>
      </c>
      <c r="FY90">
        <v>17</v>
      </c>
      <c r="FZ90">
        <v>0.02</v>
      </c>
      <c r="GA90">
        <v>0.04</v>
      </c>
      <c r="GB90">
        <v>-32.8359</v>
      </c>
      <c r="GC90">
        <v>3.351541463414666</v>
      </c>
      <c r="GD90">
        <v>0.3700192684172</v>
      </c>
      <c r="GE90">
        <v>0</v>
      </c>
      <c r="GF90">
        <v>287.1708529411765</v>
      </c>
      <c r="GG90">
        <v>-0.3771275857290229</v>
      </c>
      <c r="GH90">
        <v>0.249272368440269</v>
      </c>
      <c r="GI90">
        <v>1</v>
      </c>
      <c r="GJ90">
        <v>0.714489275</v>
      </c>
      <c r="GK90">
        <v>0.07172137711069224</v>
      </c>
      <c r="GL90">
        <v>0.008812187733439133</v>
      </c>
      <c r="GM90">
        <v>1</v>
      </c>
      <c r="GN90">
        <v>2</v>
      </c>
      <c r="GO90">
        <v>3</v>
      </c>
      <c r="GP90" t="s">
        <v>446</v>
      </c>
      <c r="GQ90">
        <v>3.10235</v>
      </c>
      <c r="GR90">
        <v>2.72278</v>
      </c>
      <c r="GS90">
        <v>0.17617</v>
      </c>
      <c r="GT90">
        <v>0.179303</v>
      </c>
      <c r="GU90">
        <v>0.100703</v>
      </c>
      <c r="GV90">
        <v>0.0997149</v>
      </c>
      <c r="GW90">
        <v>21515.4</v>
      </c>
      <c r="GX90">
        <v>19474.5</v>
      </c>
      <c r="GY90">
        <v>26682.1</v>
      </c>
      <c r="GZ90">
        <v>23953.5</v>
      </c>
      <c r="HA90">
        <v>38403.9</v>
      </c>
      <c r="HB90">
        <v>31888.8</v>
      </c>
      <c r="HC90">
        <v>46588.1</v>
      </c>
      <c r="HD90">
        <v>37896.2</v>
      </c>
      <c r="HE90">
        <v>1.85842</v>
      </c>
      <c r="HF90">
        <v>1.86232</v>
      </c>
      <c r="HG90">
        <v>0.129692</v>
      </c>
      <c r="HH90">
        <v>0</v>
      </c>
      <c r="HI90">
        <v>27.8954</v>
      </c>
      <c r="HJ90">
        <v>999.9</v>
      </c>
      <c r="HK90">
        <v>49.7</v>
      </c>
      <c r="HL90">
        <v>31.2</v>
      </c>
      <c r="HM90">
        <v>24.9534</v>
      </c>
      <c r="HN90">
        <v>61.2938</v>
      </c>
      <c r="HO90">
        <v>21.7708</v>
      </c>
      <c r="HP90">
        <v>1</v>
      </c>
      <c r="HQ90">
        <v>0.182203</v>
      </c>
      <c r="HR90">
        <v>0.587481</v>
      </c>
      <c r="HS90">
        <v>20.2782</v>
      </c>
      <c r="HT90">
        <v>5.21115</v>
      </c>
      <c r="HU90">
        <v>11.98</v>
      </c>
      <c r="HV90">
        <v>4.9628</v>
      </c>
      <c r="HW90">
        <v>3.27465</v>
      </c>
      <c r="HX90">
        <v>9999</v>
      </c>
      <c r="HY90">
        <v>9999</v>
      </c>
      <c r="HZ90">
        <v>9999</v>
      </c>
      <c r="IA90">
        <v>40.5</v>
      </c>
      <c r="IB90">
        <v>1.86401</v>
      </c>
      <c r="IC90">
        <v>1.86017</v>
      </c>
      <c r="ID90">
        <v>1.8584</v>
      </c>
      <c r="IE90">
        <v>1.85978</v>
      </c>
      <c r="IF90">
        <v>1.85989</v>
      </c>
      <c r="IG90">
        <v>1.85837</v>
      </c>
      <c r="IH90">
        <v>1.85745</v>
      </c>
      <c r="II90">
        <v>1.85242</v>
      </c>
      <c r="IJ90">
        <v>0</v>
      </c>
      <c r="IK90">
        <v>0</v>
      </c>
      <c r="IL90">
        <v>0</v>
      </c>
      <c r="IM90">
        <v>0</v>
      </c>
      <c r="IN90" t="s">
        <v>441</v>
      </c>
      <c r="IO90" t="s">
        <v>442</v>
      </c>
      <c r="IP90" t="s">
        <v>443</v>
      </c>
      <c r="IQ90" t="s">
        <v>443</v>
      </c>
      <c r="IR90" t="s">
        <v>443</v>
      </c>
      <c r="IS90" t="s">
        <v>443</v>
      </c>
      <c r="IT90">
        <v>0</v>
      </c>
      <c r="IU90">
        <v>100</v>
      </c>
      <c r="IV90">
        <v>100</v>
      </c>
      <c r="IW90">
        <v>-0.54</v>
      </c>
      <c r="IX90">
        <v>0.2791</v>
      </c>
      <c r="IY90">
        <v>-0.9039269621244732</v>
      </c>
      <c r="IZ90">
        <v>-0.001239420960351069</v>
      </c>
      <c r="JA90">
        <v>2.054680153414315E-06</v>
      </c>
      <c r="JB90">
        <v>-6.090169633737798E-10</v>
      </c>
      <c r="JC90">
        <v>0.01286883109493677</v>
      </c>
      <c r="JD90">
        <v>0.003674261220633967</v>
      </c>
      <c r="JE90">
        <v>0.0003746991724086452</v>
      </c>
      <c r="JF90">
        <v>1.563836292469968E-06</v>
      </c>
      <c r="JG90">
        <v>1</v>
      </c>
      <c r="JH90">
        <v>2003</v>
      </c>
      <c r="JI90">
        <v>1</v>
      </c>
      <c r="JJ90">
        <v>24</v>
      </c>
      <c r="JK90">
        <v>202870.2</v>
      </c>
      <c r="JL90">
        <v>202870.4</v>
      </c>
      <c r="JM90">
        <v>2.65259</v>
      </c>
      <c r="JN90">
        <v>2.60864</v>
      </c>
      <c r="JO90">
        <v>1.49658</v>
      </c>
      <c r="JP90">
        <v>2.34375</v>
      </c>
      <c r="JQ90">
        <v>1.54907</v>
      </c>
      <c r="JR90">
        <v>2.3877</v>
      </c>
      <c r="JS90">
        <v>36.3871</v>
      </c>
      <c r="JT90">
        <v>24.1751</v>
      </c>
      <c r="JU90">
        <v>18</v>
      </c>
      <c r="JV90">
        <v>481.522</v>
      </c>
      <c r="JW90">
        <v>498.795</v>
      </c>
      <c r="JX90">
        <v>27.0533</v>
      </c>
      <c r="JY90">
        <v>29.5904</v>
      </c>
      <c r="JZ90">
        <v>29.9998</v>
      </c>
      <c r="KA90">
        <v>29.8464</v>
      </c>
      <c r="KB90">
        <v>29.8484</v>
      </c>
      <c r="KC90">
        <v>53.2635</v>
      </c>
      <c r="KD90">
        <v>19.393</v>
      </c>
      <c r="KE90">
        <v>99.2581</v>
      </c>
      <c r="KF90">
        <v>27.0395</v>
      </c>
      <c r="KG90">
        <v>1209.53</v>
      </c>
      <c r="KH90">
        <v>20.9462</v>
      </c>
      <c r="KI90">
        <v>101.865</v>
      </c>
      <c r="KJ90">
        <v>91.39230000000001</v>
      </c>
    </row>
    <row r="91" spans="1:296">
      <c r="A91">
        <v>73</v>
      </c>
      <c r="B91">
        <v>1759161824.6</v>
      </c>
      <c r="C91">
        <v>451.5</v>
      </c>
      <c r="D91" t="s">
        <v>589</v>
      </c>
      <c r="E91" t="s">
        <v>590</v>
      </c>
      <c r="F91">
        <v>5</v>
      </c>
      <c r="G91" t="s">
        <v>436</v>
      </c>
      <c r="H91">
        <v>1759161816.814285</v>
      </c>
      <c r="I91">
        <f>(J91)/1000</f>
        <v>0</v>
      </c>
      <c r="J91">
        <f>IF(DO91, AM91, AG91)</f>
        <v>0</v>
      </c>
      <c r="K91">
        <f>IF(DO91, AH91, AF91)</f>
        <v>0</v>
      </c>
      <c r="L91">
        <f>DQ91 - IF(AT91&gt;1, K91*DK91*100.0/(AV91), 0)</f>
        <v>0</v>
      </c>
      <c r="M91">
        <f>((S91-I91/2)*L91-K91)/(S91+I91/2)</f>
        <v>0</v>
      </c>
      <c r="N91">
        <f>M91*(DX91+DY91)/1000.0</f>
        <v>0</v>
      </c>
      <c r="O91">
        <f>(DQ91 - IF(AT91&gt;1, K91*DK91*100.0/(AV91), 0))*(DX91+DY91)/1000.0</f>
        <v>0</v>
      </c>
      <c r="P91">
        <f>2.0/((1/R91-1/Q91)+SIGN(R91)*SQRT((1/R91-1/Q91)*(1/R91-1/Q91) + 4*DL91/((DL91+1)*(DL91+1))*(2*1/R91*1/Q91-1/Q91*1/Q91)))</f>
        <v>0</v>
      </c>
      <c r="Q91">
        <f>IF(LEFT(DM91,1)&lt;&gt;"0",IF(LEFT(DM91,1)="1",3.0,DN91),$D$5+$E$5*(EE91*DX91/($K$5*1000))+$F$5*(EE91*DX91/($K$5*1000))*MAX(MIN(DK91,$J$5),$I$5)*MAX(MIN(DK91,$J$5),$I$5)+$G$5*MAX(MIN(DK91,$J$5),$I$5)*(EE91*DX91/($K$5*1000))+$H$5*(EE91*DX91/($K$5*1000))*(EE91*DX91/($K$5*1000)))</f>
        <v>0</v>
      </c>
      <c r="R91">
        <f>I91*(1000-(1000*0.61365*exp(17.502*V91/(240.97+V91))/(DX91+DY91)+DS91)/2)/(1000*0.61365*exp(17.502*V91/(240.97+V91))/(DX91+DY91)-DS91)</f>
        <v>0</v>
      </c>
      <c r="S91">
        <f>1/((DL91+1)/(P91/1.6)+1/(Q91/1.37)) + DL91/((DL91+1)/(P91/1.6) + DL91/(Q91/1.37))</f>
        <v>0</v>
      </c>
      <c r="T91">
        <f>(DG91*DJ91)</f>
        <v>0</v>
      </c>
      <c r="U91">
        <f>(DZ91+(T91+2*0.95*5.67E-8*(((DZ91+$B$9)+273)^4-(DZ91+273)^4)-44100*I91)/(1.84*29.3*Q91+8*0.95*5.67E-8*(DZ91+273)^3))</f>
        <v>0</v>
      </c>
      <c r="V91">
        <f>($C$9*EA91+$D$9*EB91+$E$9*U91)</f>
        <v>0</v>
      </c>
      <c r="W91">
        <f>0.61365*exp(17.502*V91/(240.97+V91))</f>
        <v>0</v>
      </c>
      <c r="X91">
        <f>(Y91/Z91*100)</f>
        <v>0</v>
      </c>
      <c r="Y91">
        <f>DS91*(DX91+DY91)/1000</f>
        <v>0</v>
      </c>
      <c r="Z91">
        <f>0.61365*exp(17.502*DZ91/(240.97+DZ91))</f>
        <v>0</v>
      </c>
      <c r="AA91">
        <f>(W91-DS91*(DX91+DY91)/1000)</f>
        <v>0</v>
      </c>
      <c r="AB91">
        <f>(-I91*44100)</f>
        <v>0</v>
      </c>
      <c r="AC91">
        <f>2*29.3*Q91*0.92*(DZ91-V91)</f>
        <v>0</v>
      </c>
      <c r="AD91">
        <f>2*0.95*5.67E-8*(((DZ91+$B$9)+273)^4-(V91+273)^4)</f>
        <v>0</v>
      </c>
      <c r="AE91">
        <f>T91+AD91+AB91+AC91</f>
        <v>0</v>
      </c>
      <c r="AF91">
        <f>DW91*AT91*(DR91-DQ91*(1000-AT91*DT91)/(1000-AT91*DS91))/(100*DK91)</f>
        <v>0</v>
      </c>
      <c r="AG91">
        <f>1000*DW91*AT91*(DS91-DT91)/(100*DK91*(1000-AT91*DS91))</f>
        <v>0</v>
      </c>
      <c r="AH91">
        <f>(AI91 - AJ91 - DX91*1E3/(8.314*(DZ91+273.15)) * AL91/DW91 * AK91) * DW91/(100*DK91) * (1000 - DT91)/1000</f>
        <v>0</v>
      </c>
      <c r="AI91">
        <v>1216.839133877618</v>
      </c>
      <c r="AJ91">
        <v>1192.879151515151</v>
      </c>
      <c r="AK91">
        <v>3.384831075606431</v>
      </c>
      <c r="AL91">
        <v>65.02790065039247</v>
      </c>
      <c r="AM91">
        <f>(AO91 - AN91 + DX91*1E3/(8.314*(DZ91+273.15)) * AQ91/DW91 * AP91) * DW91/(100*DK91) * 1000/(1000 - AO91)</f>
        <v>0</v>
      </c>
      <c r="AN91">
        <v>20.99451148129235</v>
      </c>
      <c r="AO91">
        <v>21.70706424242424</v>
      </c>
      <c r="AP91">
        <v>-1.452905301130963E-05</v>
      </c>
      <c r="AQ91">
        <v>105.0017702959576</v>
      </c>
      <c r="AR91">
        <v>0</v>
      </c>
      <c r="AS91">
        <v>0</v>
      </c>
      <c r="AT91">
        <f>IF(AR91*$H$15&gt;=AV91,1.0,(AV91/(AV91-AR91*$H$15)))</f>
        <v>0</v>
      </c>
      <c r="AU91">
        <f>(AT91-1)*100</f>
        <v>0</v>
      </c>
      <c r="AV91">
        <f>MAX(0,($B$15+$C$15*EE91)/(1+$D$15*EE91)*DX91/(DZ91+273)*$E$15)</f>
        <v>0</v>
      </c>
      <c r="AW91" t="s">
        <v>437</v>
      </c>
      <c r="AX91" t="s">
        <v>437</v>
      </c>
      <c r="AY91">
        <v>0</v>
      </c>
      <c r="AZ91">
        <v>0</v>
      </c>
      <c r="BA91">
        <f>1-AY91/AZ91</f>
        <v>0</v>
      </c>
      <c r="BB91">
        <v>0</v>
      </c>
      <c r="BC91" t="s">
        <v>437</v>
      </c>
      <c r="BD91" t="s">
        <v>437</v>
      </c>
      <c r="BE91">
        <v>0</v>
      </c>
      <c r="BF91">
        <v>0</v>
      </c>
      <c r="BG91">
        <f>1-BE91/BF91</f>
        <v>0</v>
      </c>
      <c r="BH91">
        <v>0.5</v>
      </c>
      <c r="BI91">
        <f>DH91</f>
        <v>0</v>
      </c>
      <c r="BJ91">
        <f>K91</f>
        <v>0</v>
      </c>
      <c r="BK91">
        <f>BG91*BH91*BI91</f>
        <v>0</v>
      </c>
      <c r="BL91">
        <f>(BJ91-BB91)/BI91</f>
        <v>0</v>
      </c>
      <c r="BM91">
        <f>(AZ91-BF91)/BF91</f>
        <v>0</v>
      </c>
      <c r="BN91">
        <f>AY91/(BA91+AY91/BF91)</f>
        <v>0</v>
      </c>
      <c r="BO91" t="s">
        <v>437</v>
      </c>
      <c r="BP91">
        <v>0</v>
      </c>
      <c r="BQ91">
        <f>IF(BP91&lt;&gt;0, BP91, BN91)</f>
        <v>0</v>
      </c>
      <c r="BR91">
        <f>1-BQ91/BF91</f>
        <v>0</v>
      </c>
      <c r="BS91">
        <f>(BF91-BE91)/(BF91-BQ91)</f>
        <v>0</v>
      </c>
      <c r="BT91">
        <f>(AZ91-BF91)/(AZ91-BQ91)</f>
        <v>0</v>
      </c>
      <c r="BU91">
        <f>(BF91-BE91)/(BF91-AY91)</f>
        <v>0</v>
      </c>
      <c r="BV91">
        <f>(AZ91-BF91)/(AZ91-AY91)</f>
        <v>0</v>
      </c>
      <c r="BW91">
        <f>(BS91*BQ91/BE91)</f>
        <v>0</v>
      </c>
      <c r="BX91">
        <f>(1-BW91)</f>
        <v>0</v>
      </c>
      <c r="DG91">
        <f>$B$13*EF91+$C$13*EG91+$F$13*ER91*(1-EU91)</f>
        <v>0</v>
      </c>
      <c r="DH91">
        <f>DG91*DI91</f>
        <v>0</v>
      </c>
      <c r="DI91">
        <f>($B$13*$D$11+$C$13*$D$11+$F$13*((FE91+EW91)/MAX(FE91+EW91+FF91, 0.1)*$I$11+FF91/MAX(FE91+EW91+FF91, 0.1)*$J$11))/($B$13+$C$13+$F$13)</f>
        <v>0</v>
      </c>
      <c r="DJ91">
        <f>($B$13*$K$11+$C$13*$K$11+$F$13*((FE91+EW91)/MAX(FE91+EW91+FF91, 0.1)*$P$11+FF91/MAX(FE91+EW91+FF91, 0.1)*$Q$11))/($B$13+$C$13+$F$13)</f>
        <v>0</v>
      </c>
      <c r="DK91">
        <v>2.44</v>
      </c>
      <c r="DL91">
        <v>0.5</v>
      </c>
      <c r="DM91" t="s">
        <v>438</v>
      </c>
      <c r="DN91">
        <v>2</v>
      </c>
      <c r="DO91" t="b">
        <v>1</v>
      </c>
      <c r="DP91">
        <v>1759161816.814285</v>
      </c>
      <c r="DQ91">
        <v>1143.043928571429</v>
      </c>
      <c r="DR91">
        <v>1175.696071428571</v>
      </c>
      <c r="DS91">
        <v>21.70983214285715</v>
      </c>
      <c r="DT91">
        <v>20.99186071428571</v>
      </c>
      <c r="DU91">
        <v>1143.5875</v>
      </c>
      <c r="DV91">
        <v>21.43071785714286</v>
      </c>
      <c r="DW91">
        <v>500.01375</v>
      </c>
      <c r="DX91">
        <v>90.88376785714286</v>
      </c>
      <c r="DY91">
        <v>0.06454235</v>
      </c>
      <c r="DZ91">
        <v>28.66928214285714</v>
      </c>
      <c r="EA91">
        <v>30.01494642857143</v>
      </c>
      <c r="EB91">
        <v>999.9000000000002</v>
      </c>
      <c r="EC91">
        <v>0</v>
      </c>
      <c r="ED91">
        <v>0</v>
      </c>
      <c r="EE91">
        <v>10004.38321428571</v>
      </c>
      <c r="EF91">
        <v>0</v>
      </c>
      <c r="EG91">
        <v>8.378539999999997</v>
      </c>
      <c r="EH91">
        <v>-32.65331428571429</v>
      </c>
      <c r="EI91">
        <v>1168.408214285714</v>
      </c>
      <c r="EJ91">
        <v>1200.905</v>
      </c>
      <c r="EK91">
        <v>0.7179646785714286</v>
      </c>
      <c r="EL91">
        <v>1175.696071428571</v>
      </c>
      <c r="EM91">
        <v>20.99186071428571</v>
      </c>
      <c r="EN91">
        <v>1.973071071428571</v>
      </c>
      <c r="EO91">
        <v>1.907818214285714</v>
      </c>
      <c r="EP91">
        <v>17.22986428571429</v>
      </c>
      <c r="EQ91">
        <v>16.69935</v>
      </c>
      <c r="ER91">
        <v>2000.020357142857</v>
      </c>
      <c r="ES91">
        <v>0.9800062500000001</v>
      </c>
      <c r="ET91">
        <v>0.01999355</v>
      </c>
      <c r="EU91">
        <v>0</v>
      </c>
      <c r="EV91">
        <v>287.215</v>
      </c>
      <c r="EW91">
        <v>5.00078</v>
      </c>
      <c r="EX91">
        <v>5743.589285714285</v>
      </c>
      <c r="EY91">
        <v>16379.83214285715</v>
      </c>
      <c r="EZ91">
        <v>39.79657142857142</v>
      </c>
      <c r="FA91">
        <v>40.61810714285714</v>
      </c>
      <c r="FB91">
        <v>39.95282142857142</v>
      </c>
      <c r="FC91">
        <v>40.35460714285714</v>
      </c>
      <c r="FD91">
        <v>40.80557142857143</v>
      </c>
      <c r="FE91">
        <v>1955.130357142857</v>
      </c>
      <c r="FF91">
        <v>39.89000000000001</v>
      </c>
      <c r="FG91">
        <v>0</v>
      </c>
      <c r="FH91">
        <v>1759161816.8</v>
      </c>
      <c r="FI91">
        <v>0</v>
      </c>
      <c r="FJ91">
        <v>287.1730000000001</v>
      </c>
      <c r="FK91">
        <v>0.779760679097244</v>
      </c>
      <c r="FL91">
        <v>-0.5059829081696121</v>
      </c>
      <c r="FM91">
        <v>5743.616923076922</v>
      </c>
      <c r="FN91">
        <v>15</v>
      </c>
      <c r="FO91">
        <v>0</v>
      </c>
      <c r="FP91" t="s">
        <v>439</v>
      </c>
      <c r="FQ91">
        <v>1746989605.5</v>
      </c>
      <c r="FR91">
        <v>1746989593.5</v>
      </c>
      <c r="FS91">
        <v>0</v>
      </c>
      <c r="FT91">
        <v>-0.274</v>
      </c>
      <c r="FU91">
        <v>-0.002</v>
      </c>
      <c r="FV91">
        <v>2.549</v>
      </c>
      <c r="FW91">
        <v>0.129</v>
      </c>
      <c r="FX91">
        <v>420</v>
      </c>
      <c r="FY91">
        <v>17</v>
      </c>
      <c r="FZ91">
        <v>0.02</v>
      </c>
      <c r="GA91">
        <v>0.04</v>
      </c>
      <c r="GB91">
        <v>-32.730025</v>
      </c>
      <c r="GC91">
        <v>0.1389005628517311</v>
      </c>
      <c r="GD91">
        <v>0.2516306914408494</v>
      </c>
      <c r="GE91">
        <v>1</v>
      </c>
      <c r="GF91">
        <v>287.1631470588236</v>
      </c>
      <c r="GG91">
        <v>0.4959358241148514</v>
      </c>
      <c r="GH91">
        <v>0.2539301817374862</v>
      </c>
      <c r="GI91">
        <v>1</v>
      </c>
      <c r="GJ91">
        <v>0.71754805</v>
      </c>
      <c r="GK91">
        <v>-0.01195290056285405</v>
      </c>
      <c r="GL91">
        <v>0.003769643198964597</v>
      </c>
      <c r="GM91">
        <v>1</v>
      </c>
      <c r="GN91">
        <v>3</v>
      </c>
      <c r="GO91">
        <v>3</v>
      </c>
      <c r="GP91" t="s">
        <v>440</v>
      </c>
      <c r="GQ91">
        <v>3.10244</v>
      </c>
      <c r="GR91">
        <v>2.72243</v>
      </c>
      <c r="GS91">
        <v>0.177737</v>
      </c>
      <c r="GT91">
        <v>0.180868</v>
      </c>
      <c r="GU91">
        <v>0.100696</v>
      </c>
      <c r="GV91">
        <v>0.0997237</v>
      </c>
      <c r="GW91">
        <v>21474.6</v>
      </c>
      <c r="GX91">
        <v>19437.5</v>
      </c>
      <c r="GY91">
        <v>26682.2</v>
      </c>
      <c r="GZ91">
        <v>23953.6</v>
      </c>
      <c r="HA91">
        <v>38404.8</v>
      </c>
      <c r="HB91">
        <v>31888.6</v>
      </c>
      <c r="HC91">
        <v>46588.5</v>
      </c>
      <c r="HD91">
        <v>37896.2</v>
      </c>
      <c r="HE91">
        <v>1.85905</v>
      </c>
      <c r="HF91">
        <v>1.86217</v>
      </c>
      <c r="HG91">
        <v>0.129342</v>
      </c>
      <c r="HH91">
        <v>0</v>
      </c>
      <c r="HI91">
        <v>27.8924</v>
      </c>
      <c r="HJ91">
        <v>999.9</v>
      </c>
      <c r="HK91">
        <v>49.7</v>
      </c>
      <c r="HL91">
        <v>31.3</v>
      </c>
      <c r="HM91">
        <v>25.0955</v>
      </c>
      <c r="HN91">
        <v>61.3038</v>
      </c>
      <c r="HO91">
        <v>21.9391</v>
      </c>
      <c r="HP91">
        <v>1</v>
      </c>
      <c r="HQ91">
        <v>0.18171</v>
      </c>
      <c r="HR91">
        <v>0.552535</v>
      </c>
      <c r="HS91">
        <v>20.2783</v>
      </c>
      <c r="HT91">
        <v>5.211</v>
      </c>
      <c r="HU91">
        <v>11.98</v>
      </c>
      <c r="HV91">
        <v>4.9628</v>
      </c>
      <c r="HW91">
        <v>3.27465</v>
      </c>
      <c r="HX91">
        <v>9999</v>
      </c>
      <c r="HY91">
        <v>9999</v>
      </c>
      <c r="HZ91">
        <v>9999</v>
      </c>
      <c r="IA91">
        <v>40.5</v>
      </c>
      <c r="IB91">
        <v>1.86401</v>
      </c>
      <c r="IC91">
        <v>1.86013</v>
      </c>
      <c r="ID91">
        <v>1.8584</v>
      </c>
      <c r="IE91">
        <v>1.85976</v>
      </c>
      <c r="IF91">
        <v>1.85989</v>
      </c>
      <c r="IG91">
        <v>1.85838</v>
      </c>
      <c r="IH91">
        <v>1.85745</v>
      </c>
      <c r="II91">
        <v>1.85242</v>
      </c>
      <c r="IJ91">
        <v>0</v>
      </c>
      <c r="IK91">
        <v>0</v>
      </c>
      <c r="IL91">
        <v>0</v>
      </c>
      <c r="IM91">
        <v>0</v>
      </c>
      <c r="IN91" t="s">
        <v>441</v>
      </c>
      <c r="IO91" t="s">
        <v>442</v>
      </c>
      <c r="IP91" t="s">
        <v>443</v>
      </c>
      <c r="IQ91" t="s">
        <v>443</v>
      </c>
      <c r="IR91" t="s">
        <v>443</v>
      </c>
      <c r="IS91" t="s">
        <v>443</v>
      </c>
      <c r="IT91">
        <v>0</v>
      </c>
      <c r="IU91">
        <v>100</v>
      </c>
      <c r="IV91">
        <v>100</v>
      </c>
      <c r="IW91">
        <v>-0.52</v>
      </c>
      <c r="IX91">
        <v>0.279</v>
      </c>
      <c r="IY91">
        <v>-0.9039269621244732</v>
      </c>
      <c r="IZ91">
        <v>-0.001239420960351069</v>
      </c>
      <c r="JA91">
        <v>2.054680153414315E-06</v>
      </c>
      <c r="JB91">
        <v>-6.090169633737798E-10</v>
      </c>
      <c r="JC91">
        <v>0.01286883109493677</v>
      </c>
      <c r="JD91">
        <v>0.003674261220633967</v>
      </c>
      <c r="JE91">
        <v>0.0003746991724086452</v>
      </c>
      <c r="JF91">
        <v>1.563836292469968E-06</v>
      </c>
      <c r="JG91">
        <v>1</v>
      </c>
      <c r="JH91">
        <v>2003</v>
      </c>
      <c r="JI91">
        <v>1</v>
      </c>
      <c r="JJ91">
        <v>24</v>
      </c>
      <c r="JK91">
        <v>202870.3</v>
      </c>
      <c r="JL91">
        <v>202870.5</v>
      </c>
      <c r="JM91">
        <v>2.68433</v>
      </c>
      <c r="JN91">
        <v>2.6123</v>
      </c>
      <c r="JO91">
        <v>1.49658</v>
      </c>
      <c r="JP91">
        <v>2.34375</v>
      </c>
      <c r="JQ91">
        <v>1.54907</v>
      </c>
      <c r="JR91">
        <v>2.42065</v>
      </c>
      <c r="JS91">
        <v>36.3871</v>
      </c>
      <c r="JT91">
        <v>24.1663</v>
      </c>
      <c r="JU91">
        <v>18</v>
      </c>
      <c r="JV91">
        <v>481.867</v>
      </c>
      <c r="JW91">
        <v>498.673</v>
      </c>
      <c r="JX91">
        <v>27.0331</v>
      </c>
      <c r="JY91">
        <v>29.5877</v>
      </c>
      <c r="JZ91">
        <v>29.9999</v>
      </c>
      <c r="KA91">
        <v>29.8437</v>
      </c>
      <c r="KB91">
        <v>29.8457</v>
      </c>
      <c r="KC91">
        <v>53.9001</v>
      </c>
      <c r="KD91">
        <v>19.393</v>
      </c>
      <c r="KE91">
        <v>99.2581</v>
      </c>
      <c r="KF91">
        <v>27.0378</v>
      </c>
      <c r="KG91">
        <v>1222.89</v>
      </c>
      <c r="KH91">
        <v>20.9466</v>
      </c>
      <c r="KI91">
        <v>101.866</v>
      </c>
      <c r="KJ91">
        <v>91.39239999999999</v>
      </c>
    </row>
    <row r="92" spans="1:296">
      <c r="A92">
        <v>74</v>
      </c>
      <c r="B92">
        <v>1759161829.6</v>
      </c>
      <c r="C92">
        <v>456.5</v>
      </c>
      <c r="D92" t="s">
        <v>591</v>
      </c>
      <c r="E92" t="s">
        <v>592</v>
      </c>
      <c r="F92">
        <v>5</v>
      </c>
      <c r="G92" t="s">
        <v>436</v>
      </c>
      <c r="H92">
        <v>1759161822.1</v>
      </c>
      <c r="I92">
        <f>(J92)/1000</f>
        <v>0</v>
      </c>
      <c r="J92">
        <f>IF(DO92, AM92, AG92)</f>
        <v>0</v>
      </c>
      <c r="K92">
        <f>IF(DO92, AH92, AF92)</f>
        <v>0</v>
      </c>
      <c r="L92">
        <f>DQ92 - IF(AT92&gt;1, K92*DK92*100.0/(AV92), 0)</f>
        <v>0</v>
      </c>
      <c r="M92">
        <f>((S92-I92/2)*L92-K92)/(S92+I92/2)</f>
        <v>0</v>
      </c>
      <c r="N92">
        <f>M92*(DX92+DY92)/1000.0</f>
        <v>0</v>
      </c>
      <c r="O92">
        <f>(DQ92 - IF(AT92&gt;1, K92*DK92*100.0/(AV92), 0))*(DX92+DY92)/1000.0</f>
        <v>0</v>
      </c>
      <c r="P92">
        <f>2.0/((1/R92-1/Q92)+SIGN(R92)*SQRT((1/R92-1/Q92)*(1/R92-1/Q92) + 4*DL92/((DL92+1)*(DL92+1))*(2*1/R92*1/Q92-1/Q92*1/Q92)))</f>
        <v>0</v>
      </c>
      <c r="Q92">
        <f>IF(LEFT(DM92,1)&lt;&gt;"0",IF(LEFT(DM92,1)="1",3.0,DN92),$D$5+$E$5*(EE92*DX92/($K$5*1000))+$F$5*(EE92*DX92/($K$5*1000))*MAX(MIN(DK92,$J$5),$I$5)*MAX(MIN(DK92,$J$5),$I$5)+$G$5*MAX(MIN(DK92,$J$5),$I$5)*(EE92*DX92/($K$5*1000))+$H$5*(EE92*DX92/($K$5*1000))*(EE92*DX92/($K$5*1000)))</f>
        <v>0</v>
      </c>
      <c r="R92">
        <f>I92*(1000-(1000*0.61365*exp(17.502*V92/(240.97+V92))/(DX92+DY92)+DS92)/2)/(1000*0.61365*exp(17.502*V92/(240.97+V92))/(DX92+DY92)-DS92)</f>
        <v>0</v>
      </c>
      <c r="S92">
        <f>1/((DL92+1)/(P92/1.6)+1/(Q92/1.37)) + DL92/((DL92+1)/(P92/1.6) + DL92/(Q92/1.37))</f>
        <v>0</v>
      </c>
      <c r="T92">
        <f>(DG92*DJ92)</f>
        <v>0</v>
      </c>
      <c r="U92">
        <f>(DZ92+(T92+2*0.95*5.67E-8*(((DZ92+$B$9)+273)^4-(DZ92+273)^4)-44100*I92)/(1.84*29.3*Q92+8*0.95*5.67E-8*(DZ92+273)^3))</f>
        <v>0</v>
      </c>
      <c r="V92">
        <f>($C$9*EA92+$D$9*EB92+$E$9*U92)</f>
        <v>0</v>
      </c>
      <c r="W92">
        <f>0.61365*exp(17.502*V92/(240.97+V92))</f>
        <v>0</v>
      </c>
      <c r="X92">
        <f>(Y92/Z92*100)</f>
        <v>0</v>
      </c>
      <c r="Y92">
        <f>DS92*(DX92+DY92)/1000</f>
        <v>0</v>
      </c>
      <c r="Z92">
        <f>0.61365*exp(17.502*DZ92/(240.97+DZ92))</f>
        <v>0</v>
      </c>
      <c r="AA92">
        <f>(W92-DS92*(DX92+DY92)/1000)</f>
        <v>0</v>
      </c>
      <c r="AB92">
        <f>(-I92*44100)</f>
        <v>0</v>
      </c>
      <c r="AC92">
        <f>2*29.3*Q92*0.92*(DZ92-V92)</f>
        <v>0</v>
      </c>
      <c r="AD92">
        <f>2*0.95*5.67E-8*(((DZ92+$B$9)+273)^4-(V92+273)^4)</f>
        <v>0</v>
      </c>
      <c r="AE92">
        <f>T92+AD92+AB92+AC92</f>
        <v>0</v>
      </c>
      <c r="AF92">
        <f>DW92*AT92*(DR92-DQ92*(1000-AT92*DT92)/(1000-AT92*DS92))/(100*DK92)</f>
        <v>0</v>
      </c>
      <c r="AG92">
        <f>1000*DW92*AT92*(DS92-DT92)/(100*DK92*(1000-AT92*DS92))</f>
        <v>0</v>
      </c>
      <c r="AH92">
        <f>(AI92 - AJ92 - DX92*1E3/(8.314*(DZ92+273.15)) * AL92/DW92 * AK92) * DW92/(100*DK92) * (1000 - DT92)/1000</f>
        <v>0</v>
      </c>
      <c r="AI92">
        <v>1233.733115819403</v>
      </c>
      <c r="AJ92">
        <v>1209.918666666667</v>
      </c>
      <c r="AK92">
        <v>3.415999999999914</v>
      </c>
      <c r="AL92">
        <v>65.02790065039247</v>
      </c>
      <c r="AM92">
        <f>(AO92 - AN92 + DX92*1E3/(8.314*(DZ92+273.15)) * AQ92/DW92 * AP92) * DW92/(100*DK92) * 1000/(1000 - AO92)</f>
        <v>0</v>
      </c>
      <c r="AN92">
        <v>20.99860860755823</v>
      </c>
      <c r="AO92">
        <v>21.70233030303029</v>
      </c>
      <c r="AP92">
        <v>-8.976118627243667E-05</v>
      </c>
      <c r="AQ92">
        <v>105.0017702959576</v>
      </c>
      <c r="AR92">
        <v>0</v>
      </c>
      <c r="AS92">
        <v>0</v>
      </c>
      <c r="AT92">
        <f>IF(AR92*$H$15&gt;=AV92,1.0,(AV92/(AV92-AR92*$H$15)))</f>
        <v>0</v>
      </c>
      <c r="AU92">
        <f>(AT92-1)*100</f>
        <v>0</v>
      </c>
      <c r="AV92">
        <f>MAX(0,($B$15+$C$15*EE92)/(1+$D$15*EE92)*DX92/(DZ92+273)*$E$15)</f>
        <v>0</v>
      </c>
      <c r="AW92" t="s">
        <v>437</v>
      </c>
      <c r="AX92" t="s">
        <v>437</v>
      </c>
      <c r="AY92">
        <v>0</v>
      </c>
      <c r="AZ92">
        <v>0</v>
      </c>
      <c r="BA92">
        <f>1-AY92/AZ92</f>
        <v>0</v>
      </c>
      <c r="BB92">
        <v>0</v>
      </c>
      <c r="BC92" t="s">
        <v>437</v>
      </c>
      <c r="BD92" t="s">
        <v>437</v>
      </c>
      <c r="BE92">
        <v>0</v>
      </c>
      <c r="BF92">
        <v>0</v>
      </c>
      <c r="BG92">
        <f>1-BE92/BF92</f>
        <v>0</v>
      </c>
      <c r="BH92">
        <v>0.5</v>
      </c>
      <c r="BI92">
        <f>DH92</f>
        <v>0</v>
      </c>
      <c r="BJ92">
        <f>K92</f>
        <v>0</v>
      </c>
      <c r="BK92">
        <f>BG92*BH92*BI92</f>
        <v>0</v>
      </c>
      <c r="BL92">
        <f>(BJ92-BB92)/BI92</f>
        <v>0</v>
      </c>
      <c r="BM92">
        <f>(AZ92-BF92)/BF92</f>
        <v>0</v>
      </c>
      <c r="BN92">
        <f>AY92/(BA92+AY92/BF92)</f>
        <v>0</v>
      </c>
      <c r="BO92" t="s">
        <v>437</v>
      </c>
      <c r="BP92">
        <v>0</v>
      </c>
      <c r="BQ92">
        <f>IF(BP92&lt;&gt;0, BP92, BN92)</f>
        <v>0</v>
      </c>
      <c r="BR92">
        <f>1-BQ92/BF92</f>
        <v>0</v>
      </c>
      <c r="BS92">
        <f>(BF92-BE92)/(BF92-BQ92)</f>
        <v>0</v>
      </c>
      <c r="BT92">
        <f>(AZ92-BF92)/(AZ92-BQ92)</f>
        <v>0</v>
      </c>
      <c r="BU92">
        <f>(BF92-BE92)/(BF92-AY92)</f>
        <v>0</v>
      </c>
      <c r="BV92">
        <f>(AZ92-BF92)/(AZ92-AY92)</f>
        <v>0</v>
      </c>
      <c r="BW92">
        <f>(BS92*BQ92/BE92)</f>
        <v>0</v>
      </c>
      <c r="BX92">
        <f>(1-BW92)</f>
        <v>0</v>
      </c>
      <c r="DG92">
        <f>$B$13*EF92+$C$13*EG92+$F$13*ER92*(1-EU92)</f>
        <v>0</v>
      </c>
      <c r="DH92">
        <f>DG92*DI92</f>
        <v>0</v>
      </c>
      <c r="DI92">
        <f>($B$13*$D$11+$C$13*$D$11+$F$13*((FE92+EW92)/MAX(FE92+EW92+FF92, 0.1)*$I$11+FF92/MAX(FE92+EW92+FF92, 0.1)*$J$11))/($B$13+$C$13+$F$13)</f>
        <v>0</v>
      </c>
      <c r="DJ92">
        <f>($B$13*$K$11+$C$13*$K$11+$F$13*((FE92+EW92)/MAX(FE92+EW92+FF92, 0.1)*$P$11+FF92/MAX(FE92+EW92+FF92, 0.1)*$Q$11))/($B$13+$C$13+$F$13)</f>
        <v>0</v>
      </c>
      <c r="DK92">
        <v>2.44</v>
      </c>
      <c r="DL92">
        <v>0.5</v>
      </c>
      <c r="DM92" t="s">
        <v>438</v>
      </c>
      <c r="DN92">
        <v>2</v>
      </c>
      <c r="DO92" t="b">
        <v>1</v>
      </c>
      <c r="DP92">
        <v>1759161822.1</v>
      </c>
      <c r="DQ92">
        <v>1160.411851851852</v>
      </c>
      <c r="DR92">
        <v>1193.224444444445</v>
      </c>
      <c r="DS92">
        <v>21.70788148148148</v>
      </c>
      <c r="DT92">
        <v>20.99493703703704</v>
      </c>
      <c r="DU92">
        <v>1160.938518518519</v>
      </c>
      <c r="DV92">
        <v>21.42881851851851</v>
      </c>
      <c r="DW92">
        <v>500.0248148148148</v>
      </c>
      <c r="DX92">
        <v>90.88323703703703</v>
      </c>
      <c r="DY92">
        <v>0.06445516666666667</v>
      </c>
      <c r="DZ92">
        <v>28.6596962962963</v>
      </c>
      <c r="EA92">
        <v>30.00575925925926</v>
      </c>
      <c r="EB92">
        <v>999.9000000000001</v>
      </c>
      <c r="EC92">
        <v>0</v>
      </c>
      <c r="ED92">
        <v>0</v>
      </c>
      <c r="EE92">
        <v>9999.087037037036</v>
      </c>
      <c r="EF92">
        <v>0</v>
      </c>
      <c r="EG92">
        <v>8.378539999999997</v>
      </c>
      <c r="EH92">
        <v>-32.81294074074074</v>
      </c>
      <c r="EI92">
        <v>1186.16037037037</v>
      </c>
      <c r="EJ92">
        <v>1218.813703703704</v>
      </c>
      <c r="EK92">
        <v>0.7129355925925925</v>
      </c>
      <c r="EL92">
        <v>1193.224444444445</v>
      </c>
      <c r="EM92">
        <v>20.99493703703704</v>
      </c>
      <c r="EN92">
        <v>1.972881111111111</v>
      </c>
      <c r="EO92">
        <v>1.908087037037038</v>
      </c>
      <c r="EP92">
        <v>17.22835555555556</v>
      </c>
      <c r="EQ92">
        <v>16.70156296296296</v>
      </c>
      <c r="ER92">
        <v>2000.047777777778</v>
      </c>
      <c r="ES92">
        <v>0.9800064444444445</v>
      </c>
      <c r="ET92">
        <v>0.01999336296296296</v>
      </c>
      <c r="EU92">
        <v>0</v>
      </c>
      <c r="EV92">
        <v>287.2254444444444</v>
      </c>
      <c r="EW92">
        <v>5.00078</v>
      </c>
      <c r="EX92">
        <v>5743.463703703704</v>
      </c>
      <c r="EY92">
        <v>16380.06296296296</v>
      </c>
      <c r="EZ92">
        <v>39.80296296296296</v>
      </c>
      <c r="FA92">
        <v>40.60622222222222</v>
      </c>
      <c r="FB92">
        <v>39.94881481481481</v>
      </c>
      <c r="FC92">
        <v>40.36548148148148</v>
      </c>
      <c r="FD92">
        <v>40.83314814814815</v>
      </c>
      <c r="FE92">
        <v>1955.157777777778</v>
      </c>
      <c r="FF92">
        <v>39.89000000000001</v>
      </c>
      <c r="FG92">
        <v>0</v>
      </c>
      <c r="FH92">
        <v>1759161821.6</v>
      </c>
      <c r="FI92">
        <v>0</v>
      </c>
      <c r="FJ92">
        <v>287.1790384615385</v>
      </c>
      <c r="FK92">
        <v>0.7748717874163079</v>
      </c>
      <c r="FL92">
        <v>-3.774358980424223</v>
      </c>
      <c r="FM92">
        <v>5743.359230769231</v>
      </c>
      <c r="FN92">
        <v>15</v>
      </c>
      <c r="FO92">
        <v>0</v>
      </c>
      <c r="FP92" t="s">
        <v>439</v>
      </c>
      <c r="FQ92">
        <v>1746989605.5</v>
      </c>
      <c r="FR92">
        <v>1746989593.5</v>
      </c>
      <c r="FS92">
        <v>0</v>
      </c>
      <c r="FT92">
        <v>-0.274</v>
      </c>
      <c r="FU92">
        <v>-0.002</v>
      </c>
      <c r="FV92">
        <v>2.549</v>
      </c>
      <c r="FW92">
        <v>0.129</v>
      </c>
      <c r="FX92">
        <v>420</v>
      </c>
      <c r="FY92">
        <v>17</v>
      </c>
      <c r="FZ92">
        <v>0.02</v>
      </c>
      <c r="GA92">
        <v>0.04</v>
      </c>
      <c r="GB92">
        <v>-32.70552195121952</v>
      </c>
      <c r="GC92">
        <v>-1.768273170731737</v>
      </c>
      <c r="GD92">
        <v>0.2136766585198131</v>
      </c>
      <c r="GE92">
        <v>0</v>
      </c>
      <c r="GF92">
        <v>287.1794117647059</v>
      </c>
      <c r="GG92">
        <v>-0.01378151691208028</v>
      </c>
      <c r="GH92">
        <v>0.2398638238235187</v>
      </c>
      <c r="GI92">
        <v>1</v>
      </c>
      <c r="GJ92">
        <v>0.7158799024390243</v>
      </c>
      <c r="GK92">
        <v>-0.05381899651567763</v>
      </c>
      <c r="GL92">
        <v>0.005524128095002338</v>
      </c>
      <c r="GM92">
        <v>1</v>
      </c>
      <c r="GN92">
        <v>2</v>
      </c>
      <c r="GO92">
        <v>3</v>
      </c>
      <c r="GP92" t="s">
        <v>446</v>
      </c>
      <c r="GQ92">
        <v>3.10235</v>
      </c>
      <c r="GR92">
        <v>2.72251</v>
      </c>
      <c r="GS92">
        <v>0.1793</v>
      </c>
      <c r="GT92">
        <v>0.18243</v>
      </c>
      <c r="GU92">
        <v>0.100677</v>
      </c>
      <c r="GV92">
        <v>0.0997349</v>
      </c>
      <c r="GW92">
        <v>21433.8</v>
      </c>
      <c r="GX92">
        <v>19400.5</v>
      </c>
      <c r="GY92">
        <v>26682.2</v>
      </c>
      <c r="GZ92">
        <v>23953.7</v>
      </c>
      <c r="HA92">
        <v>38406.1</v>
      </c>
      <c r="HB92">
        <v>31888.5</v>
      </c>
      <c r="HC92">
        <v>46588.9</v>
      </c>
      <c r="HD92">
        <v>37896.3</v>
      </c>
      <c r="HE92">
        <v>1.85853</v>
      </c>
      <c r="HF92">
        <v>1.8625</v>
      </c>
      <c r="HG92">
        <v>0.129171</v>
      </c>
      <c r="HH92">
        <v>0</v>
      </c>
      <c r="HI92">
        <v>27.8895</v>
      </c>
      <c r="HJ92">
        <v>999.9</v>
      </c>
      <c r="HK92">
        <v>49.7</v>
      </c>
      <c r="HL92">
        <v>31.2</v>
      </c>
      <c r="HM92">
        <v>24.9528</v>
      </c>
      <c r="HN92">
        <v>61.3438</v>
      </c>
      <c r="HO92">
        <v>21.9071</v>
      </c>
      <c r="HP92">
        <v>1</v>
      </c>
      <c r="HQ92">
        <v>0.181776</v>
      </c>
      <c r="HR92">
        <v>0.502119</v>
      </c>
      <c r="HS92">
        <v>20.2787</v>
      </c>
      <c r="HT92">
        <v>5.21115</v>
      </c>
      <c r="HU92">
        <v>11.98</v>
      </c>
      <c r="HV92">
        <v>4.9627</v>
      </c>
      <c r="HW92">
        <v>3.27453</v>
      </c>
      <c r="HX92">
        <v>9999</v>
      </c>
      <c r="HY92">
        <v>9999</v>
      </c>
      <c r="HZ92">
        <v>9999</v>
      </c>
      <c r="IA92">
        <v>40.5</v>
      </c>
      <c r="IB92">
        <v>1.86401</v>
      </c>
      <c r="IC92">
        <v>1.86016</v>
      </c>
      <c r="ID92">
        <v>1.85841</v>
      </c>
      <c r="IE92">
        <v>1.85977</v>
      </c>
      <c r="IF92">
        <v>1.85989</v>
      </c>
      <c r="IG92">
        <v>1.85838</v>
      </c>
      <c r="IH92">
        <v>1.85745</v>
      </c>
      <c r="II92">
        <v>1.85242</v>
      </c>
      <c r="IJ92">
        <v>0</v>
      </c>
      <c r="IK92">
        <v>0</v>
      </c>
      <c r="IL92">
        <v>0</v>
      </c>
      <c r="IM92">
        <v>0</v>
      </c>
      <c r="IN92" t="s">
        <v>441</v>
      </c>
      <c r="IO92" t="s">
        <v>442</v>
      </c>
      <c r="IP92" t="s">
        <v>443</v>
      </c>
      <c r="IQ92" t="s">
        <v>443</v>
      </c>
      <c r="IR92" t="s">
        <v>443</v>
      </c>
      <c r="IS92" t="s">
        <v>443</v>
      </c>
      <c r="IT92">
        <v>0</v>
      </c>
      <c r="IU92">
        <v>100</v>
      </c>
      <c r="IV92">
        <v>100</v>
      </c>
      <c r="IW92">
        <v>-0.5</v>
      </c>
      <c r="IX92">
        <v>0.2789</v>
      </c>
      <c r="IY92">
        <v>-0.9039269621244732</v>
      </c>
      <c r="IZ92">
        <v>-0.001239420960351069</v>
      </c>
      <c r="JA92">
        <v>2.054680153414315E-06</v>
      </c>
      <c r="JB92">
        <v>-6.090169633737798E-10</v>
      </c>
      <c r="JC92">
        <v>0.01286883109493677</v>
      </c>
      <c r="JD92">
        <v>0.003674261220633967</v>
      </c>
      <c r="JE92">
        <v>0.0003746991724086452</v>
      </c>
      <c r="JF92">
        <v>1.563836292469968E-06</v>
      </c>
      <c r="JG92">
        <v>1</v>
      </c>
      <c r="JH92">
        <v>2003</v>
      </c>
      <c r="JI92">
        <v>1</v>
      </c>
      <c r="JJ92">
        <v>24</v>
      </c>
      <c r="JK92">
        <v>202870.4</v>
      </c>
      <c r="JL92">
        <v>202870.6</v>
      </c>
      <c r="JM92">
        <v>2.71362</v>
      </c>
      <c r="JN92">
        <v>2.61597</v>
      </c>
      <c r="JO92">
        <v>1.49658</v>
      </c>
      <c r="JP92">
        <v>2.34375</v>
      </c>
      <c r="JQ92">
        <v>1.54907</v>
      </c>
      <c r="JR92">
        <v>2.41089</v>
      </c>
      <c r="JS92">
        <v>36.4107</v>
      </c>
      <c r="JT92">
        <v>24.1751</v>
      </c>
      <c r="JU92">
        <v>18</v>
      </c>
      <c r="JV92">
        <v>481.542</v>
      </c>
      <c r="JW92">
        <v>498.874</v>
      </c>
      <c r="JX92">
        <v>27.029</v>
      </c>
      <c r="JY92">
        <v>29.5852</v>
      </c>
      <c r="JZ92">
        <v>30</v>
      </c>
      <c r="KA92">
        <v>29.8413</v>
      </c>
      <c r="KB92">
        <v>29.8439</v>
      </c>
      <c r="KC92">
        <v>54.4513</v>
      </c>
      <c r="KD92">
        <v>19.393</v>
      </c>
      <c r="KE92">
        <v>99.2581</v>
      </c>
      <c r="KF92">
        <v>27.0366</v>
      </c>
      <c r="KG92">
        <v>1242.93</v>
      </c>
      <c r="KH92">
        <v>20.9505</v>
      </c>
      <c r="KI92">
        <v>101.866</v>
      </c>
      <c r="KJ92">
        <v>91.3927</v>
      </c>
    </row>
    <row r="93" spans="1:296">
      <c r="A93">
        <v>75</v>
      </c>
      <c r="B93">
        <v>1759161834.6</v>
      </c>
      <c r="C93">
        <v>461.5</v>
      </c>
      <c r="D93" t="s">
        <v>593</v>
      </c>
      <c r="E93" t="s">
        <v>594</v>
      </c>
      <c r="F93">
        <v>5</v>
      </c>
      <c r="G93" t="s">
        <v>436</v>
      </c>
      <c r="H93">
        <v>1759161826.814285</v>
      </c>
      <c r="I93">
        <f>(J93)/1000</f>
        <v>0</v>
      </c>
      <c r="J93">
        <f>IF(DO93, AM93, AG93)</f>
        <v>0</v>
      </c>
      <c r="K93">
        <f>IF(DO93, AH93, AF93)</f>
        <v>0</v>
      </c>
      <c r="L93">
        <f>DQ93 - IF(AT93&gt;1, K93*DK93*100.0/(AV93), 0)</f>
        <v>0</v>
      </c>
      <c r="M93">
        <f>((S93-I93/2)*L93-K93)/(S93+I93/2)</f>
        <v>0</v>
      </c>
      <c r="N93">
        <f>M93*(DX93+DY93)/1000.0</f>
        <v>0</v>
      </c>
      <c r="O93">
        <f>(DQ93 - IF(AT93&gt;1, K93*DK93*100.0/(AV93), 0))*(DX93+DY93)/1000.0</f>
        <v>0</v>
      </c>
      <c r="P93">
        <f>2.0/((1/R93-1/Q93)+SIGN(R93)*SQRT((1/R93-1/Q93)*(1/R93-1/Q93) + 4*DL93/((DL93+1)*(DL93+1))*(2*1/R93*1/Q93-1/Q93*1/Q93)))</f>
        <v>0</v>
      </c>
      <c r="Q93">
        <f>IF(LEFT(DM93,1)&lt;&gt;"0",IF(LEFT(DM93,1)="1",3.0,DN93),$D$5+$E$5*(EE93*DX93/($K$5*1000))+$F$5*(EE93*DX93/($K$5*1000))*MAX(MIN(DK93,$J$5),$I$5)*MAX(MIN(DK93,$J$5),$I$5)+$G$5*MAX(MIN(DK93,$J$5),$I$5)*(EE93*DX93/($K$5*1000))+$H$5*(EE93*DX93/($K$5*1000))*(EE93*DX93/($K$5*1000)))</f>
        <v>0</v>
      </c>
      <c r="R93">
        <f>I93*(1000-(1000*0.61365*exp(17.502*V93/(240.97+V93))/(DX93+DY93)+DS93)/2)/(1000*0.61365*exp(17.502*V93/(240.97+V93))/(DX93+DY93)-DS93)</f>
        <v>0</v>
      </c>
      <c r="S93">
        <f>1/((DL93+1)/(P93/1.6)+1/(Q93/1.37)) + DL93/((DL93+1)/(P93/1.6) + DL93/(Q93/1.37))</f>
        <v>0</v>
      </c>
      <c r="T93">
        <f>(DG93*DJ93)</f>
        <v>0</v>
      </c>
      <c r="U93">
        <f>(DZ93+(T93+2*0.95*5.67E-8*(((DZ93+$B$9)+273)^4-(DZ93+273)^4)-44100*I93)/(1.84*29.3*Q93+8*0.95*5.67E-8*(DZ93+273)^3))</f>
        <v>0</v>
      </c>
      <c r="V93">
        <f>($C$9*EA93+$D$9*EB93+$E$9*U93)</f>
        <v>0</v>
      </c>
      <c r="W93">
        <f>0.61365*exp(17.502*V93/(240.97+V93))</f>
        <v>0</v>
      </c>
      <c r="X93">
        <f>(Y93/Z93*100)</f>
        <v>0</v>
      </c>
      <c r="Y93">
        <f>DS93*(DX93+DY93)/1000</f>
        <v>0</v>
      </c>
      <c r="Z93">
        <f>0.61365*exp(17.502*DZ93/(240.97+DZ93))</f>
        <v>0</v>
      </c>
      <c r="AA93">
        <f>(W93-DS93*(DX93+DY93)/1000)</f>
        <v>0</v>
      </c>
      <c r="AB93">
        <f>(-I93*44100)</f>
        <v>0</v>
      </c>
      <c r="AC93">
        <f>2*29.3*Q93*0.92*(DZ93-V93)</f>
        <v>0</v>
      </c>
      <c r="AD93">
        <f>2*0.95*5.67E-8*(((DZ93+$B$9)+273)^4-(V93+273)^4)</f>
        <v>0</v>
      </c>
      <c r="AE93">
        <f>T93+AD93+AB93+AC93</f>
        <v>0</v>
      </c>
      <c r="AF93">
        <f>DW93*AT93*(DR93-DQ93*(1000-AT93*DT93)/(1000-AT93*DS93))/(100*DK93)</f>
        <v>0</v>
      </c>
      <c r="AG93">
        <f>1000*DW93*AT93*(DS93-DT93)/(100*DK93*(1000-AT93*DS93))</f>
        <v>0</v>
      </c>
      <c r="AH93">
        <f>(AI93 - AJ93 - DX93*1E3/(8.314*(DZ93+273.15)) * AL93/DW93 * AK93) * DW93/(100*DK93) * (1000 - DT93)/1000</f>
        <v>0</v>
      </c>
      <c r="AI93">
        <v>1251.177831326308</v>
      </c>
      <c r="AJ93">
        <v>1226.847333333333</v>
      </c>
      <c r="AK93">
        <v>3.384603873862156</v>
      </c>
      <c r="AL93">
        <v>65.02790065039247</v>
      </c>
      <c r="AM93">
        <f>(AO93 - AN93 + DX93*1E3/(8.314*(DZ93+273.15)) * AQ93/DW93 * AP93) * DW93/(100*DK93) * 1000/(1000 - AO93)</f>
        <v>0</v>
      </c>
      <c r="AN93">
        <v>20.99960806863059</v>
      </c>
      <c r="AO93">
        <v>21.69621090909091</v>
      </c>
      <c r="AP93">
        <v>-5.883301026392407E-05</v>
      </c>
      <c r="AQ93">
        <v>105.0017702959576</v>
      </c>
      <c r="AR93">
        <v>0</v>
      </c>
      <c r="AS93">
        <v>0</v>
      </c>
      <c r="AT93">
        <f>IF(AR93*$H$15&gt;=AV93,1.0,(AV93/(AV93-AR93*$H$15)))</f>
        <v>0</v>
      </c>
      <c r="AU93">
        <f>(AT93-1)*100</f>
        <v>0</v>
      </c>
      <c r="AV93">
        <f>MAX(0,($B$15+$C$15*EE93)/(1+$D$15*EE93)*DX93/(DZ93+273)*$E$15)</f>
        <v>0</v>
      </c>
      <c r="AW93" t="s">
        <v>437</v>
      </c>
      <c r="AX93" t="s">
        <v>437</v>
      </c>
      <c r="AY93">
        <v>0</v>
      </c>
      <c r="AZ93">
        <v>0</v>
      </c>
      <c r="BA93">
        <f>1-AY93/AZ93</f>
        <v>0</v>
      </c>
      <c r="BB93">
        <v>0</v>
      </c>
      <c r="BC93" t="s">
        <v>437</v>
      </c>
      <c r="BD93" t="s">
        <v>437</v>
      </c>
      <c r="BE93">
        <v>0</v>
      </c>
      <c r="BF93">
        <v>0</v>
      </c>
      <c r="BG93">
        <f>1-BE93/BF93</f>
        <v>0</v>
      </c>
      <c r="BH93">
        <v>0.5</v>
      </c>
      <c r="BI93">
        <f>DH93</f>
        <v>0</v>
      </c>
      <c r="BJ93">
        <f>K93</f>
        <v>0</v>
      </c>
      <c r="BK93">
        <f>BG93*BH93*BI93</f>
        <v>0</v>
      </c>
      <c r="BL93">
        <f>(BJ93-BB93)/BI93</f>
        <v>0</v>
      </c>
      <c r="BM93">
        <f>(AZ93-BF93)/BF93</f>
        <v>0</v>
      </c>
      <c r="BN93">
        <f>AY93/(BA93+AY93/BF93)</f>
        <v>0</v>
      </c>
      <c r="BO93" t="s">
        <v>437</v>
      </c>
      <c r="BP93">
        <v>0</v>
      </c>
      <c r="BQ93">
        <f>IF(BP93&lt;&gt;0, BP93, BN93)</f>
        <v>0</v>
      </c>
      <c r="BR93">
        <f>1-BQ93/BF93</f>
        <v>0</v>
      </c>
      <c r="BS93">
        <f>(BF93-BE93)/(BF93-BQ93)</f>
        <v>0</v>
      </c>
      <c r="BT93">
        <f>(AZ93-BF93)/(AZ93-BQ93)</f>
        <v>0</v>
      </c>
      <c r="BU93">
        <f>(BF93-BE93)/(BF93-AY93)</f>
        <v>0</v>
      </c>
      <c r="BV93">
        <f>(AZ93-BF93)/(AZ93-AY93)</f>
        <v>0</v>
      </c>
      <c r="BW93">
        <f>(BS93*BQ93/BE93)</f>
        <v>0</v>
      </c>
      <c r="BX93">
        <f>(1-BW93)</f>
        <v>0</v>
      </c>
      <c r="DG93">
        <f>$B$13*EF93+$C$13*EG93+$F$13*ER93*(1-EU93)</f>
        <v>0</v>
      </c>
      <c r="DH93">
        <f>DG93*DI93</f>
        <v>0</v>
      </c>
      <c r="DI93">
        <f>($B$13*$D$11+$C$13*$D$11+$F$13*((FE93+EW93)/MAX(FE93+EW93+FF93, 0.1)*$I$11+FF93/MAX(FE93+EW93+FF93, 0.1)*$J$11))/($B$13+$C$13+$F$13)</f>
        <v>0</v>
      </c>
      <c r="DJ93">
        <f>($B$13*$K$11+$C$13*$K$11+$F$13*((FE93+EW93)/MAX(FE93+EW93+FF93, 0.1)*$P$11+FF93/MAX(FE93+EW93+FF93, 0.1)*$Q$11))/($B$13+$C$13+$F$13)</f>
        <v>0</v>
      </c>
      <c r="DK93">
        <v>2.44</v>
      </c>
      <c r="DL93">
        <v>0.5</v>
      </c>
      <c r="DM93" t="s">
        <v>438</v>
      </c>
      <c r="DN93">
        <v>2</v>
      </c>
      <c r="DO93" t="b">
        <v>1</v>
      </c>
      <c r="DP93">
        <v>1759161826.814285</v>
      </c>
      <c r="DQ93">
        <v>1176.023214285714</v>
      </c>
      <c r="DR93">
        <v>1209.050714285714</v>
      </c>
      <c r="DS93">
        <v>21.70368928571429</v>
      </c>
      <c r="DT93">
        <v>20.99731071428571</v>
      </c>
      <c r="DU93">
        <v>1176.532857142857</v>
      </c>
      <c r="DV93">
        <v>21.42471428571428</v>
      </c>
      <c r="DW93">
        <v>500.0125714285714</v>
      </c>
      <c r="DX93">
        <v>90.88300714285715</v>
      </c>
      <c r="DY93">
        <v>0.06448783571428571</v>
      </c>
      <c r="DZ93">
        <v>28.6507</v>
      </c>
      <c r="EA93">
        <v>29.99974285714285</v>
      </c>
      <c r="EB93">
        <v>999.9000000000002</v>
      </c>
      <c r="EC93">
        <v>0</v>
      </c>
      <c r="ED93">
        <v>0</v>
      </c>
      <c r="EE93">
        <v>10000.86964285714</v>
      </c>
      <c r="EF93">
        <v>0</v>
      </c>
      <c r="EG93">
        <v>8.378539999999997</v>
      </c>
      <c r="EH93">
        <v>-33.02828214285714</v>
      </c>
      <c r="EI93">
        <v>1202.112857142857</v>
      </c>
      <c r="EJ93">
        <v>1234.982142857143</v>
      </c>
      <c r="EK93">
        <v>0.7063733571428571</v>
      </c>
      <c r="EL93">
        <v>1209.050714285714</v>
      </c>
      <c r="EM93">
        <v>20.99731071428571</v>
      </c>
      <c r="EN93">
        <v>1.972495357142857</v>
      </c>
      <c r="EO93">
        <v>1.9082975</v>
      </c>
      <c r="EP93">
        <v>17.22526428571429</v>
      </c>
      <c r="EQ93">
        <v>16.7033</v>
      </c>
      <c r="ER93">
        <v>2000.051785714286</v>
      </c>
      <c r="ES93">
        <v>0.9800063571428572</v>
      </c>
      <c r="ET93">
        <v>0.01999345</v>
      </c>
      <c r="EU93">
        <v>0</v>
      </c>
      <c r="EV93">
        <v>287.2074285714286</v>
      </c>
      <c r="EW93">
        <v>5.00078</v>
      </c>
      <c r="EX93">
        <v>5743.206785714285</v>
      </c>
      <c r="EY93">
        <v>16380.10714285714</v>
      </c>
      <c r="EZ93">
        <v>39.8010357142857</v>
      </c>
      <c r="FA93">
        <v>40.62253571428572</v>
      </c>
      <c r="FB93">
        <v>39.92389285714285</v>
      </c>
      <c r="FC93">
        <v>40.377</v>
      </c>
      <c r="FD93">
        <v>40.82785714285713</v>
      </c>
      <c r="FE93">
        <v>1955.161785714286</v>
      </c>
      <c r="FF93">
        <v>39.89000000000001</v>
      </c>
      <c r="FG93">
        <v>0</v>
      </c>
      <c r="FH93">
        <v>1759161826.4</v>
      </c>
      <c r="FI93">
        <v>0</v>
      </c>
      <c r="FJ93">
        <v>287.1803461538462</v>
      </c>
      <c r="FK93">
        <v>-0.6591111173262368</v>
      </c>
      <c r="FL93">
        <v>-6.020170923830868</v>
      </c>
      <c r="FM93">
        <v>5743.077307692308</v>
      </c>
      <c r="FN93">
        <v>15</v>
      </c>
      <c r="FO93">
        <v>0</v>
      </c>
      <c r="FP93" t="s">
        <v>439</v>
      </c>
      <c r="FQ93">
        <v>1746989605.5</v>
      </c>
      <c r="FR93">
        <v>1746989593.5</v>
      </c>
      <c r="FS93">
        <v>0</v>
      </c>
      <c r="FT93">
        <v>-0.274</v>
      </c>
      <c r="FU93">
        <v>-0.002</v>
      </c>
      <c r="FV93">
        <v>2.549</v>
      </c>
      <c r="FW93">
        <v>0.129</v>
      </c>
      <c r="FX93">
        <v>420</v>
      </c>
      <c r="FY93">
        <v>17</v>
      </c>
      <c r="FZ93">
        <v>0.02</v>
      </c>
      <c r="GA93">
        <v>0.04</v>
      </c>
      <c r="GB93">
        <v>-32.88062195121952</v>
      </c>
      <c r="GC93">
        <v>-2.608212543554079</v>
      </c>
      <c r="GD93">
        <v>0.2735731975106347</v>
      </c>
      <c r="GE93">
        <v>0</v>
      </c>
      <c r="GF93">
        <v>287.1638529411765</v>
      </c>
      <c r="GG93">
        <v>0.1181818160074589</v>
      </c>
      <c r="GH93">
        <v>0.2380349865971228</v>
      </c>
      <c r="GI93">
        <v>1</v>
      </c>
      <c r="GJ93">
        <v>0.7104075365853658</v>
      </c>
      <c r="GK93">
        <v>-0.07922533797909297</v>
      </c>
      <c r="GL93">
        <v>0.007907095520210608</v>
      </c>
      <c r="GM93">
        <v>1</v>
      </c>
      <c r="GN93">
        <v>2</v>
      </c>
      <c r="GO93">
        <v>3</v>
      </c>
      <c r="GP93" t="s">
        <v>446</v>
      </c>
      <c r="GQ93">
        <v>3.10225</v>
      </c>
      <c r="GR93">
        <v>2.72296</v>
      </c>
      <c r="GS93">
        <v>0.180853</v>
      </c>
      <c r="GT93">
        <v>0.183965</v>
      </c>
      <c r="GU93">
        <v>0.10066</v>
      </c>
      <c r="GV93">
        <v>0.0997381</v>
      </c>
      <c r="GW93">
        <v>21393.3</v>
      </c>
      <c r="GX93">
        <v>19364.1</v>
      </c>
      <c r="GY93">
        <v>26682.2</v>
      </c>
      <c r="GZ93">
        <v>23953.7</v>
      </c>
      <c r="HA93">
        <v>38406.8</v>
      </c>
      <c r="HB93">
        <v>31888.3</v>
      </c>
      <c r="HC93">
        <v>46588.7</v>
      </c>
      <c r="HD93">
        <v>37896</v>
      </c>
      <c r="HE93">
        <v>1.85877</v>
      </c>
      <c r="HF93">
        <v>1.86252</v>
      </c>
      <c r="HG93">
        <v>0.13005</v>
      </c>
      <c r="HH93">
        <v>0</v>
      </c>
      <c r="HI93">
        <v>27.8859</v>
      </c>
      <c r="HJ93">
        <v>999.9</v>
      </c>
      <c r="HK93">
        <v>49.7</v>
      </c>
      <c r="HL93">
        <v>31.3</v>
      </c>
      <c r="HM93">
        <v>25.0973</v>
      </c>
      <c r="HN93">
        <v>62.0438</v>
      </c>
      <c r="HO93">
        <v>22.0152</v>
      </c>
      <c r="HP93">
        <v>1</v>
      </c>
      <c r="HQ93">
        <v>0.181717</v>
      </c>
      <c r="HR93">
        <v>0.410218</v>
      </c>
      <c r="HS93">
        <v>20.2788</v>
      </c>
      <c r="HT93">
        <v>5.2104</v>
      </c>
      <c r="HU93">
        <v>11.98</v>
      </c>
      <c r="HV93">
        <v>4.9626</v>
      </c>
      <c r="HW93">
        <v>3.2745</v>
      </c>
      <c r="HX93">
        <v>9999</v>
      </c>
      <c r="HY93">
        <v>9999</v>
      </c>
      <c r="HZ93">
        <v>9999</v>
      </c>
      <c r="IA93">
        <v>40.5</v>
      </c>
      <c r="IB93">
        <v>1.86401</v>
      </c>
      <c r="IC93">
        <v>1.86015</v>
      </c>
      <c r="ID93">
        <v>1.8584</v>
      </c>
      <c r="IE93">
        <v>1.85978</v>
      </c>
      <c r="IF93">
        <v>1.85989</v>
      </c>
      <c r="IG93">
        <v>1.85838</v>
      </c>
      <c r="IH93">
        <v>1.85745</v>
      </c>
      <c r="II93">
        <v>1.85242</v>
      </c>
      <c r="IJ93">
        <v>0</v>
      </c>
      <c r="IK93">
        <v>0</v>
      </c>
      <c r="IL93">
        <v>0</v>
      </c>
      <c r="IM93">
        <v>0</v>
      </c>
      <c r="IN93" t="s">
        <v>441</v>
      </c>
      <c r="IO93" t="s">
        <v>442</v>
      </c>
      <c r="IP93" t="s">
        <v>443</v>
      </c>
      <c r="IQ93" t="s">
        <v>443</v>
      </c>
      <c r="IR93" t="s">
        <v>443</v>
      </c>
      <c r="IS93" t="s">
        <v>443</v>
      </c>
      <c r="IT93">
        <v>0</v>
      </c>
      <c r="IU93">
        <v>100</v>
      </c>
      <c r="IV93">
        <v>100</v>
      </c>
      <c r="IW93">
        <v>-0.48</v>
      </c>
      <c r="IX93">
        <v>0.2788</v>
      </c>
      <c r="IY93">
        <v>-0.9039269621244732</v>
      </c>
      <c r="IZ93">
        <v>-0.001239420960351069</v>
      </c>
      <c r="JA93">
        <v>2.054680153414315E-06</v>
      </c>
      <c r="JB93">
        <v>-6.090169633737798E-10</v>
      </c>
      <c r="JC93">
        <v>0.01286883109493677</v>
      </c>
      <c r="JD93">
        <v>0.003674261220633967</v>
      </c>
      <c r="JE93">
        <v>0.0003746991724086452</v>
      </c>
      <c r="JF93">
        <v>1.563836292469968E-06</v>
      </c>
      <c r="JG93">
        <v>1</v>
      </c>
      <c r="JH93">
        <v>2003</v>
      </c>
      <c r="JI93">
        <v>1</v>
      </c>
      <c r="JJ93">
        <v>24</v>
      </c>
      <c r="JK93">
        <v>202870.5</v>
      </c>
      <c r="JL93">
        <v>202870.7</v>
      </c>
      <c r="JM93">
        <v>2.74292</v>
      </c>
      <c r="JN93">
        <v>2.61353</v>
      </c>
      <c r="JO93">
        <v>1.49658</v>
      </c>
      <c r="JP93">
        <v>2.34375</v>
      </c>
      <c r="JQ93">
        <v>1.54907</v>
      </c>
      <c r="JR93">
        <v>2.39014</v>
      </c>
      <c r="JS93">
        <v>36.3871</v>
      </c>
      <c r="JT93">
        <v>24.1751</v>
      </c>
      <c r="JU93">
        <v>18</v>
      </c>
      <c r="JV93">
        <v>481.669</v>
      </c>
      <c r="JW93">
        <v>498.87</v>
      </c>
      <c r="JX93">
        <v>27.0306</v>
      </c>
      <c r="JY93">
        <v>29.5833</v>
      </c>
      <c r="JZ93">
        <v>29.9999</v>
      </c>
      <c r="KA93">
        <v>29.8386</v>
      </c>
      <c r="KB93">
        <v>29.8413</v>
      </c>
      <c r="KC93">
        <v>55.0854</v>
      </c>
      <c r="KD93">
        <v>19.393</v>
      </c>
      <c r="KE93">
        <v>99.2581</v>
      </c>
      <c r="KF93">
        <v>27.1589</v>
      </c>
      <c r="KG93">
        <v>1256.29</v>
      </c>
      <c r="KH93">
        <v>20.9579</v>
      </c>
      <c r="KI93">
        <v>101.866</v>
      </c>
      <c r="KJ93">
        <v>91.39230000000001</v>
      </c>
    </row>
    <row r="94" spans="1:296">
      <c r="A94">
        <v>76</v>
      </c>
      <c r="B94">
        <v>1759161839.6</v>
      </c>
      <c r="C94">
        <v>466.5</v>
      </c>
      <c r="D94" t="s">
        <v>595</v>
      </c>
      <c r="E94" t="s">
        <v>596</v>
      </c>
      <c r="F94">
        <v>5</v>
      </c>
      <c r="G94" t="s">
        <v>436</v>
      </c>
      <c r="H94">
        <v>1759161832.1</v>
      </c>
      <c r="I94">
        <f>(J94)/1000</f>
        <v>0</v>
      </c>
      <c r="J94">
        <f>IF(DO94, AM94, AG94)</f>
        <v>0</v>
      </c>
      <c r="K94">
        <f>IF(DO94, AH94, AF94)</f>
        <v>0</v>
      </c>
      <c r="L94">
        <f>DQ94 - IF(AT94&gt;1, K94*DK94*100.0/(AV94), 0)</f>
        <v>0</v>
      </c>
      <c r="M94">
        <f>((S94-I94/2)*L94-K94)/(S94+I94/2)</f>
        <v>0</v>
      </c>
      <c r="N94">
        <f>M94*(DX94+DY94)/1000.0</f>
        <v>0</v>
      </c>
      <c r="O94">
        <f>(DQ94 - IF(AT94&gt;1, K94*DK94*100.0/(AV94), 0))*(DX94+DY94)/1000.0</f>
        <v>0</v>
      </c>
      <c r="P94">
        <f>2.0/((1/R94-1/Q94)+SIGN(R94)*SQRT((1/R94-1/Q94)*(1/R94-1/Q94) + 4*DL94/((DL94+1)*(DL94+1))*(2*1/R94*1/Q94-1/Q94*1/Q94)))</f>
        <v>0</v>
      </c>
      <c r="Q94">
        <f>IF(LEFT(DM94,1)&lt;&gt;"0",IF(LEFT(DM94,1)="1",3.0,DN94),$D$5+$E$5*(EE94*DX94/($K$5*1000))+$F$5*(EE94*DX94/($K$5*1000))*MAX(MIN(DK94,$J$5),$I$5)*MAX(MIN(DK94,$J$5),$I$5)+$G$5*MAX(MIN(DK94,$J$5),$I$5)*(EE94*DX94/($K$5*1000))+$H$5*(EE94*DX94/($K$5*1000))*(EE94*DX94/($K$5*1000)))</f>
        <v>0</v>
      </c>
      <c r="R94">
        <f>I94*(1000-(1000*0.61365*exp(17.502*V94/(240.97+V94))/(DX94+DY94)+DS94)/2)/(1000*0.61365*exp(17.502*V94/(240.97+V94))/(DX94+DY94)-DS94)</f>
        <v>0</v>
      </c>
      <c r="S94">
        <f>1/((DL94+1)/(P94/1.6)+1/(Q94/1.37)) + DL94/((DL94+1)/(P94/1.6) + DL94/(Q94/1.37))</f>
        <v>0</v>
      </c>
      <c r="T94">
        <f>(DG94*DJ94)</f>
        <v>0</v>
      </c>
      <c r="U94">
        <f>(DZ94+(T94+2*0.95*5.67E-8*(((DZ94+$B$9)+273)^4-(DZ94+273)^4)-44100*I94)/(1.84*29.3*Q94+8*0.95*5.67E-8*(DZ94+273)^3))</f>
        <v>0</v>
      </c>
      <c r="V94">
        <f>($C$9*EA94+$D$9*EB94+$E$9*U94)</f>
        <v>0</v>
      </c>
      <c r="W94">
        <f>0.61365*exp(17.502*V94/(240.97+V94))</f>
        <v>0</v>
      </c>
      <c r="X94">
        <f>(Y94/Z94*100)</f>
        <v>0</v>
      </c>
      <c r="Y94">
        <f>DS94*(DX94+DY94)/1000</f>
        <v>0</v>
      </c>
      <c r="Z94">
        <f>0.61365*exp(17.502*DZ94/(240.97+DZ94))</f>
        <v>0</v>
      </c>
      <c r="AA94">
        <f>(W94-DS94*(DX94+DY94)/1000)</f>
        <v>0</v>
      </c>
      <c r="AB94">
        <f>(-I94*44100)</f>
        <v>0</v>
      </c>
      <c r="AC94">
        <f>2*29.3*Q94*0.92*(DZ94-V94)</f>
        <v>0</v>
      </c>
      <c r="AD94">
        <f>2*0.95*5.67E-8*(((DZ94+$B$9)+273)^4-(V94+273)^4)</f>
        <v>0</v>
      </c>
      <c r="AE94">
        <f>T94+AD94+AB94+AC94</f>
        <v>0</v>
      </c>
      <c r="AF94">
        <f>DW94*AT94*(DR94-DQ94*(1000-AT94*DT94)/(1000-AT94*DS94))/(100*DK94)</f>
        <v>0</v>
      </c>
      <c r="AG94">
        <f>1000*DW94*AT94*(DS94-DT94)/(100*DK94*(1000-AT94*DS94))</f>
        <v>0</v>
      </c>
      <c r="AH94">
        <f>(AI94 - AJ94 - DX94*1E3/(8.314*(DZ94+273.15)) * AL94/DW94 * AK94) * DW94/(100*DK94) * (1000 - DT94)/1000</f>
        <v>0</v>
      </c>
      <c r="AI94">
        <v>1268.092980776492</v>
      </c>
      <c r="AJ94">
        <v>1243.936606060606</v>
      </c>
      <c r="AK94">
        <v>3.408263695895092</v>
      </c>
      <c r="AL94">
        <v>65.02790065039247</v>
      </c>
      <c r="AM94">
        <f>(AO94 - AN94 + DX94*1E3/(8.314*(DZ94+273.15)) * AQ94/DW94 * AP94) * DW94/(100*DK94) * 1000/(1000 - AO94)</f>
        <v>0</v>
      </c>
      <c r="AN94">
        <v>21.00452519946208</v>
      </c>
      <c r="AO94">
        <v>21.68964969696969</v>
      </c>
      <c r="AP94">
        <v>-7.590868332552361E-05</v>
      </c>
      <c r="AQ94">
        <v>105.0017702959576</v>
      </c>
      <c r="AR94">
        <v>0</v>
      </c>
      <c r="AS94">
        <v>0</v>
      </c>
      <c r="AT94">
        <f>IF(AR94*$H$15&gt;=AV94,1.0,(AV94/(AV94-AR94*$H$15)))</f>
        <v>0</v>
      </c>
      <c r="AU94">
        <f>(AT94-1)*100</f>
        <v>0</v>
      </c>
      <c r="AV94">
        <f>MAX(0,($B$15+$C$15*EE94)/(1+$D$15*EE94)*DX94/(DZ94+273)*$E$15)</f>
        <v>0</v>
      </c>
      <c r="AW94" t="s">
        <v>437</v>
      </c>
      <c r="AX94" t="s">
        <v>437</v>
      </c>
      <c r="AY94">
        <v>0</v>
      </c>
      <c r="AZ94">
        <v>0</v>
      </c>
      <c r="BA94">
        <f>1-AY94/AZ94</f>
        <v>0</v>
      </c>
      <c r="BB94">
        <v>0</v>
      </c>
      <c r="BC94" t="s">
        <v>437</v>
      </c>
      <c r="BD94" t="s">
        <v>437</v>
      </c>
      <c r="BE94">
        <v>0</v>
      </c>
      <c r="BF94">
        <v>0</v>
      </c>
      <c r="BG94">
        <f>1-BE94/BF94</f>
        <v>0</v>
      </c>
      <c r="BH94">
        <v>0.5</v>
      </c>
      <c r="BI94">
        <f>DH94</f>
        <v>0</v>
      </c>
      <c r="BJ94">
        <f>K94</f>
        <v>0</v>
      </c>
      <c r="BK94">
        <f>BG94*BH94*BI94</f>
        <v>0</v>
      </c>
      <c r="BL94">
        <f>(BJ94-BB94)/BI94</f>
        <v>0</v>
      </c>
      <c r="BM94">
        <f>(AZ94-BF94)/BF94</f>
        <v>0</v>
      </c>
      <c r="BN94">
        <f>AY94/(BA94+AY94/BF94)</f>
        <v>0</v>
      </c>
      <c r="BO94" t="s">
        <v>437</v>
      </c>
      <c r="BP94">
        <v>0</v>
      </c>
      <c r="BQ94">
        <f>IF(BP94&lt;&gt;0, BP94, BN94)</f>
        <v>0</v>
      </c>
      <c r="BR94">
        <f>1-BQ94/BF94</f>
        <v>0</v>
      </c>
      <c r="BS94">
        <f>(BF94-BE94)/(BF94-BQ94)</f>
        <v>0</v>
      </c>
      <c r="BT94">
        <f>(AZ94-BF94)/(AZ94-BQ94)</f>
        <v>0</v>
      </c>
      <c r="BU94">
        <f>(BF94-BE94)/(BF94-AY94)</f>
        <v>0</v>
      </c>
      <c r="BV94">
        <f>(AZ94-BF94)/(AZ94-AY94)</f>
        <v>0</v>
      </c>
      <c r="BW94">
        <f>(BS94*BQ94/BE94)</f>
        <v>0</v>
      </c>
      <c r="BX94">
        <f>(1-BW94)</f>
        <v>0</v>
      </c>
      <c r="DG94">
        <f>$B$13*EF94+$C$13*EG94+$F$13*ER94*(1-EU94)</f>
        <v>0</v>
      </c>
      <c r="DH94">
        <f>DG94*DI94</f>
        <v>0</v>
      </c>
      <c r="DI94">
        <f>($B$13*$D$11+$C$13*$D$11+$F$13*((FE94+EW94)/MAX(FE94+EW94+FF94, 0.1)*$I$11+FF94/MAX(FE94+EW94+FF94, 0.1)*$J$11))/($B$13+$C$13+$F$13)</f>
        <v>0</v>
      </c>
      <c r="DJ94">
        <f>($B$13*$K$11+$C$13*$K$11+$F$13*((FE94+EW94)/MAX(FE94+EW94+FF94, 0.1)*$P$11+FF94/MAX(FE94+EW94+FF94, 0.1)*$Q$11))/($B$13+$C$13+$F$13)</f>
        <v>0</v>
      </c>
      <c r="DK94">
        <v>2.44</v>
      </c>
      <c r="DL94">
        <v>0.5</v>
      </c>
      <c r="DM94" t="s">
        <v>438</v>
      </c>
      <c r="DN94">
        <v>2</v>
      </c>
      <c r="DO94" t="b">
        <v>1</v>
      </c>
      <c r="DP94">
        <v>1759161832.1</v>
      </c>
      <c r="DQ94">
        <v>1193.622962962963</v>
      </c>
      <c r="DR94">
        <v>1226.721851851852</v>
      </c>
      <c r="DS94">
        <v>21.69842592592592</v>
      </c>
      <c r="DT94">
        <v>21.00041481481481</v>
      </c>
      <c r="DU94">
        <v>1194.114444444444</v>
      </c>
      <c r="DV94">
        <v>21.41957037037037</v>
      </c>
      <c r="DW94">
        <v>499.9837037037037</v>
      </c>
      <c r="DX94">
        <v>90.88305925925926</v>
      </c>
      <c r="DY94">
        <v>0.06452874074074075</v>
      </c>
      <c r="DZ94">
        <v>28.64154074074074</v>
      </c>
      <c r="EA94">
        <v>29.9988</v>
      </c>
      <c r="EB94">
        <v>999.9000000000001</v>
      </c>
      <c r="EC94">
        <v>0</v>
      </c>
      <c r="ED94">
        <v>0</v>
      </c>
      <c r="EE94">
        <v>10001.76555555556</v>
      </c>
      <c r="EF94">
        <v>0</v>
      </c>
      <c r="EG94">
        <v>8.378539999999997</v>
      </c>
      <c r="EH94">
        <v>-33.0994925925926</v>
      </c>
      <c r="EI94">
        <v>1220.097407407407</v>
      </c>
      <c r="EJ94">
        <v>1253.037037037037</v>
      </c>
      <c r="EK94">
        <v>0.6980139999999999</v>
      </c>
      <c r="EL94">
        <v>1226.721851851852</v>
      </c>
      <c r="EM94">
        <v>21.00041481481481</v>
      </c>
      <c r="EN94">
        <v>1.972018148148148</v>
      </c>
      <c r="EO94">
        <v>1.90858037037037</v>
      </c>
      <c r="EP94">
        <v>17.22144444444445</v>
      </c>
      <c r="EQ94">
        <v>16.70563703703704</v>
      </c>
      <c r="ER94">
        <v>2000.014814814815</v>
      </c>
      <c r="ES94">
        <v>0.9800058888888888</v>
      </c>
      <c r="ET94">
        <v>0.01999391851851852</v>
      </c>
      <c r="EU94">
        <v>0</v>
      </c>
      <c r="EV94">
        <v>287.1652222222222</v>
      </c>
      <c r="EW94">
        <v>5.00078</v>
      </c>
      <c r="EX94">
        <v>5742.689259259259</v>
      </c>
      <c r="EY94">
        <v>16379.79259259259</v>
      </c>
      <c r="EZ94">
        <v>39.77281481481481</v>
      </c>
      <c r="FA94">
        <v>40.62248148148147</v>
      </c>
      <c r="FB94">
        <v>39.93259259259258</v>
      </c>
      <c r="FC94">
        <v>40.35162962962963</v>
      </c>
      <c r="FD94">
        <v>40.81214814814815</v>
      </c>
      <c r="FE94">
        <v>1955.124814814815</v>
      </c>
      <c r="FF94">
        <v>39.89000000000001</v>
      </c>
      <c r="FG94">
        <v>0</v>
      </c>
      <c r="FH94">
        <v>1759161831.8</v>
      </c>
      <c r="FI94">
        <v>0</v>
      </c>
      <c r="FJ94">
        <v>287.18064</v>
      </c>
      <c r="FK94">
        <v>0.2079230688591399</v>
      </c>
      <c r="FL94">
        <v>-1.569999981128201</v>
      </c>
      <c r="FM94">
        <v>5742.601999999998</v>
      </c>
      <c r="FN94">
        <v>15</v>
      </c>
      <c r="FO94">
        <v>0</v>
      </c>
      <c r="FP94" t="s">
        <v>439</v>
      </c>
      <c r="FQ94">
        <v>1746989605.5</v>
      </c>
      <c r="FR94">
        <v>1746989593.5</v>
      </c>
      <c r="FS94">
        <v>0</v>
      </c>
      <c r="FT94">
        <v>-0.274</v>
      </c>
      <c r="FU94">
        <v>-0.002</v>
      </c>
      <c r="FV94">
        <v>2.549</v>
      </c>
      <c r="FW94">
        <v>0.129</v>
      </c>
      <c r="FX94">
        <v>420</v>
      </c>
      <c r="FY94">
        <v>17</v>
      </c>
      <c r="FZ94">
        <v>0.02</v>
      </c>
      <c r="GA94">
        <v>0.04</v>
      </c>
      <c r="GB94">
        <v>-33.05329500000001</v>
      </c>
      <c r="GC94">
        <v>-1.103860412757852</v>
      </c>
      <c r="GD94">
        <v>0.1573610147876532</v>
      </c>
      <c r="GE94">
        <v>0</v>
      </c>
      <c r="GF94">
        <v>287.1930000000001</v>
      </c>
      <c r="GG94">
        <v>-0.1571581397066726</v>
      </c>
      <c r="GH94">
        <v>0.1776634293197314</v>
      </c>
      <c r="GI94">
        <v>1</v>
      </c>
      <c r="GJ94">
        <v>0.7021932750000001</v>
      </c>
      <c r="GK94">
        <v>-0.09524790619136933</v>
      </c>
      <c r="GL94">
        <v>0.009257802255361415</v>
      </c>
      <c r="GM94">
        <v>1</v>
      </c>
      <c r="GN94">
        <v>2</v>
      </c>
      <c r="GO94">
        <v>3</v>
      </c>
      <c r="GP94" t="s">
        <v>446</v>
      </c>
      <c r="GQ94">
        <v>3.10254</v>
      </c>
      <c r="GR94">
        <v>2.72255</v>
      </c>
      <c r="GS94">
        <v>0.182399</v>
      </c>
      <c r="GT94">
        <v>0.185482</v>
      </c>
      <c r="GU94">
        <v>0.100641</v>
      </c>
      <c r="GV94">
        <v>0.09975630000000001</v>
      </c>
      <c r="GW94">
        <v>21353</v>
      </c>
      <c r="GX94">
        <v>19328.2</v>
      </c>
      <c r="GY94">
        <v>26682.4</v>
      </c>
      <c r="GZ94">
        <v>23953.7</v>
      </c>
      <c r="HA94">
        <v>38407.9</v>
      </c>
      <c r="HB94">
        <v>31887.9</v>
      </c>
      <c r="HC94">
        <v>46588.8</v>
      </c>
      <c r="HD94">
        <v>37896.2</v>
      </c>
      <c r="HE94">
        <v>1.85958</v>
      </c>
      <c r="HF94">
        <v>1.86215</v>
      </c>
      <c r="HG94">
        <v>0.129454</v>
      </c>
      <c r="HH94">
        <v>0</v>
      </c>
      <c r="HI94">
        <v>27.8829</v>
      </c>
      <c r="HJ94">
        <v>999.9</v>
      </c>
      <c r="HK94">
        <v>49.7</v>
      </c>
      <c r="HL94">
        <v>31.3</v>
      </c>
      <c r="HM94">
        <v>25.0982</v>
      </c>
      <c r="HN94">
        <v>61.4538</v>
      </c>
      <c r="HO94">
        <v>21.9551</v>
      </c>
      <c r="HP94">
        <v>1</v>
      </c>
      <c r="HQ94">
        <v>0.180592</v>
      </c>
      <c r="HR94">
        <v>0.09026140000000001</v>
      </c>
      <c r="HS94">
        <v>20.2796</v>
      </c>
      <c r="HT94">
        <v>5.21055</v>
      </c>
      <c r="HU94">
        <v>11.98</v>
      </c>
      <c r="HV94">
        <v>4.9627</v>
      </c>
      <c r="HW94">
        <v>3.2745</v>
      </c>
      <c r="HX94">
        <v>9999</v>
      </c>
      <c r="HY94">
        <v>9999</v>
      </c>
      <c r="HZ94">
        <v>9999</v>
      </c>
      <c r="IA94">
        <v>40.5</v>
      </c>
      <c r="IB94">
        <v>1.86401</v>
      </c>
      <c r="IC94">
        <v>1.86016</v>
      </c>
      <c r="ID94">
        <v>1.85841</v>
      </c>
      <c r="IE94">
        <v>1.8598</v>
      </c>
      <c r="IF94">
        <v>1.85989</v>
      </c>
      <c r="IG94">
        <v>1.85838</v>
      </c>
      <c r="IH94">
        <v>1.85745</v>
      </c>
      <c r="II94">
        <v>1.85242</v>
      </c>
      <c r="IJ94">
        <v>0</v>
      </c>
      <c r="IK94">
        <v>0</v>
      </c>
      <c r="IL94">
        <v>0</v>
      </c>
      <c r="IM94">
        <v>0</v>
      </c>
      <c r="IN94" t="s">
        <v>441</v>
      </c>
      <c r="IO94" t="s">
        <v>442</v>
      </c>
      <c r="IP94" t="s">
        <v>443</v>
      </c>
      <c r="IQ94" t="s">
        <v>443</v>
      </c>
      <c r="IR94" t="s">
        <v>443</v>
      </c>
      <c r="IS94" t="s">
        <v>443</v>
      </c>
      <c r="IT94">
        <v>0</v>
      </c>
      <c r="IU94">
        <v>100</v>
      </c>
      <c r="IV94">
        <v>100</v>
      </c>
      <c r="IW94">
        <v>-0.47</v>
      </c>
      <c r="IX94">
        <v>0.2786</v>
      </c>
      <c r="IY94">
        <v>-0.9039269621244732</v>
      </c>
      <c r="IZ94">
        <v>-0.001239420960351069</v>
      </c>
      <c r="JA94">
        <v>2.054680153414315E-06</v>
      </c>
      <c r="JB94">
        <v>-6.090169633737798E-10</v>
      </c>
      <c r="JC94">
        <v>0.01286883109493677</v>
      </c>
      <c r="JD94">
        <v>0.003674261220633967</v>
      </c>
      <c r="JE94">
        <v>0.0003746991724086452</v>
      </c>
      <c r="JF94">
        <v>1.563836292469968E-06</v>
      </c>
      <c r="JG94">
        <v>1</v>
      </c>
      <c r="JH94">
        <v>2003</v>
      </c>
      <c r="JI94">
        <v>1</v>
      </c>
      <c r="JJ94">
        <v>24</v>
      </c>
      <c r="JK94">
        <v>202870.6</v>
      </c>
      <c r="JL94">
        <v>202870.8</v>
      </c>
      <c r="JM94">
        <v>2.77344</v>
      </c>
      <c r="JN94">
        <v>2.61597</v>
      </c>
      <c r="JO94">
        <v>1.49658</v>
      </c>
      <c r="JP94">
        <v>2.34375</v>
      </c>
      <c r="JQ94">
        <v>1.54907</v>
      </c>
      <c r="JR94">
        <v>2.3999</v>
      </c>
      <c r="JS94">
        <v>36.4107</v>
      </c>
      <c r="JT94">
        <v>24.1751</v>
      </c>
      <c r="JU94">
        <v>18</v>
      </c>
      <c r="JV94">
        <v>482.118</v>
      </c>
      <c r="JW94">
        <v>498.597</v>
      </c>
      <c r="JX94">
        <v>27.124</v>
      </c>
      <c r="JY94">
        <v>29.5807</v>
      </c>
      <c r="JZ94">
        <v>29.9993</v>
      </c>
      <c r="KA94">
        <v>29.836</v>
      </c>
      <c r="KB94">
        <v>29.8387</v>
      </c>
      <c r="KC94">
        <v>55.6434</v>
      </c>
      <c r="KD94">
        <v>19.393</v>
      </c>
      <c r="KE94">
        <v>99.2581</v>
      </c>
      <c r="KF94">
        <v>27.1589</v>
      </c>
      <c r="KG94">
        <v>1276.32</v>
      </c>
      <c r="KH94">
        <v>20.965</v>
      </c>
      <c r="KI94">
        <v>101.866</v>
      </c>
      <c r="KJ94">
        <v>91.3926</v>
      </c>
    </row>
    <row r="95" spans="1:296">
      <c r="A95">
        <v>77</v>
      </c>
      <c r="B95">
        <v>1759161844.6</v>
      </c>
      <c r="C95">
        <v>471.5</v>
      </c>
      <c r="D95" t="s">
        <v>597</v>
      </c>
      <c r="E95" t="s">
        <v>598</v>
      </c>
      <c r="F95">
        <v>5</v>
      </c>
      <c r="G95" t="s">
        <v>436</v>
      </c>
      <c r="H95">
        <v>1759161836.814285</v>
      </c>
      <c r="I95">
        <f>(J95)/1000</f>
        <v>0</v>
      </c>
      <c r="J95">
        <f>IF(DO95, AM95, AG95)</f>
        <v>0</v>
      </c>
      <c r="K95">
        <f>IF(DO95, AH95, AF95)</f>
        <v>0</v>
      </c>
      <c r="L95">
        <f>DQ95 - IF(AT95&gt;1, K95*DK95*100.0/(AV95), 0)</f>
        <v>0</v>
      </c>
      <c r="M95">
        <f>((S95-I95/2)*L95-K95)/(S95+I95/2)</f>
        <v>0</v>
      </c>
      <c r="N95">
        <f>M95*(DX95+DY95)/1000.0</f>
        <v>0</v>
      </c>
      <c r="O95">
        <f>(DQ95 - IF(AT95&gt;1, K95*DK95*100.0/(AV95), 0))*(DX95+DY95)/1000.0</f>
        <v>0</v>
      </c>
      <c r="P95">
        <f>2.0/((1/R95-1/Q95)+SIGN(R95)*SQRT((1/R95-1/Q95)*(1/R95-1/Q95) + 4*DL95/((DL95+1)*(DL95+1))*(2*1/R95*1/Q95-1/Q95*1/Q95)))</f>
        <v>0</v>
      </c>
      <c r="Q95">
        <f>IF(LEFT(DM95,1)&lt;&gt;"0",IF(LEFT(DM95,1)="1",3.0,DN95),$D$5+$E$5*(EE95*DX95/($K$5*1000))+$F$5*(EE95*DX95/($K$5*1000))*MAX(MIN(DK95,$J$5),$I$5)*MAX(MIN(DK95,$J$5),$I$5)+$G$5*MAX(MIN(DK95,$J$5),$I$5)*(EE95*DX95/($K$5*1000))+$H$5*(EE95*DX95/($K$5*1000))*(EE95*DX95/($K$5*1000)))</f>
        <v>0</v>
      </c>
      <c r="R95">
        <f>I95*(1000-(1000*0.61365*exp(17.502*V95/(240.97+V95))/(DX95+DY95)+DS95)/2)/(1000*0.61365*exp(17.502*V95/(240.97+V95))/(DX95+DY95)-DS95)</f>
        <v>0</v>
      </c>
      <c r="S95">
        <f>1/((DL95+1)/(P95/1.6)+1/(Q95/1.37)) + DL95/((DL95+1)/(P95/1.6) + DL95/(Q95/1.37))</f>
        <v>0</v>
      </c>
      <c r="T95">
        <f>(DG95*DJ95)</f>
        <v>0</v>
      </c>
      <c r="U95">
        <f>(DZ95+(T95+2*0.95*5.67E-8*(((DZ95+$B$9)+273)^4-(DZ95+273)^4)-44100*I95)/(1.84*29.3*Q95+8*0.95*5.67E-8*(DZ95+273)^3))</f>
        <v>0</v>
      </c>
      <c r="V95">
        <f>($C$9*EA95+$D$9*EB95+$E$9*U95)</f>
        <v>0</v>
      </c>
      <c r="W95">
        <f>0.61365*exp(17.502*V95/(240.97+V95))</f>
        <v>0</v>
      </c>
      <c r="X95">
        <f>(Y95/Z95*100)</f>
        <v>0</v>
      </c>
      <c r="Y95">
        <f>DS95*(DX95+DY95)/1000</f>
        <v>0</v>
      </c>
      <c r="Z95">
        <f>0.61365*exp(17.502*DZ95/(240.97+DZ95))</f>
        <v>0</v>
      </c>
      <c r="AA95">
        <f>(W95-DS95*(DX95+DY95)/1000)</f>
        <v>0</v>
      </c>
      <c r="AB95">
        <f>(-I95*44100)</f>
        <v>0</v>
      </c>
      <c r="AC95">
        <f>2*29.3*Q95*0.92*(DZ95-V95)</f>
        <v>0</v>
      </c>
      <c r="AD95">
        <f>2*0.95*5.67E-8*(((DZ95+$B$9)+273)^4-(V95+273)^4)</f>
        <v>0</v>
      </c>
      <c r="AE95">
        <f>T95+AD95+AB95+AC95</f>
        <v>0</v>
      </c>
      <c r="AF95">
        <f>DW95*AT95*(DR95-DQ95*(1000-AT95*DT95)/(1000-AT95*DS95))/(100*DK95)</f>
        <v>0</v>
      </c>
      <c r="AG95">
        <f>1000*DW95*AT95*(DS95-DT95)/(100*DK95*(1000-AT95*DS95))</f>
        <v>0</v>
      </c>
      <c r="AH95">
        <f>(AI95 - AJ95 - DX95*1E3/(8.314*(DZ95+273.15)) * AL95/DW95 * AK95) * DW95/(100*DK95) * (1000 - DT95)/1000</f>
        <v>0</v>
      </c>
      <c r="AI95">
        <v>1285.189081863288</v>
      </c>
      <c r="AJ95">
        <v>1260.807393939393</v>
      </c>
      <c r="AK95">
        <v>3.38198685067309</v>
      </c>
      <c r="AL95">
        <v>65.02790065039247</v>
      </c>
      <c r="AM95">
        <f>(AO95 - AN95 + DX95*1E3/(8.314*(DZ95+273.15)) * AQ95/DW95 * AP95) * DW95/(100*DK95) * 1000/(1000 - AO95)</f>
        <v>0</v>
      </c>
      <c r="AN95">
        <v>21.00360404717509</v>
      </c>
      <c r="AO95">
        <v>21.68569575757574</v>
      </c>
      <c r="AP95">
        <v>-4.302681951865123E-05</v>
      </c>
      <c r="AQ95">
        <v>105.0017702959576</v>
      </c>
      <c r="AR95">
        <v>0</v>
      </c>
      <c r="AS95">
        <v>0</v>
      </c>
      <c r="AT95">
        <f>IF(AR95*$H$15&gt;=AV95,1.0,(AV95/(AV95-AR95*$H$15)))</f>
        <v>0</v>
      </c>
      <c r="AU95">
        <f>(AT95-1)*100</f>
        <v>0</v>
      </c>
      <c r="AV95">
        <f>MAX(0,($B$15+$C$15*EE95)/(1+$D$15*EE95)*DX95/(DZ95+273)*$E$15)</f>
        <v>0</v>
      </c>
      <c r="AW95" t="s">
        <v>437</v>
      </c>
      <c r="AX95" t="s">
        <v>437</v>
      </c>
      <c r="AY95">
        <v>0</v>
      </c>
      <c r="AZ95">
        <v>0</v>
      </c>
      <c r="BA95">
        <f>1-AY95/AZ95</f>
        <v>0</v>
      </c>
      <c r="BB95">
        <v>0</v>
      </c>
      <c r="BC95" t="s">
        <v>437</v>
      </c>
      <c r="BD95" t="s">
        <v>437</v>
      </c>
      <c r="BE95">
        <v>0</v>
      </c>
      <c r="BF95">
        <v>0</v>
      </c>
      <c r="BG95">
        <f>1-BE95/BF95</f>
        <v>0</v>
      </c>
      <c r="BH95">
        <v>0.5</v>
      </c>
      <c r="BI95">
        <f>DH95</f>
        <v>0</v>
      </c>
      <c r="BJ95">
        <f>K95</f>
        <v>0</v>
      </c>
      <c r="BK95">
        <f>BG95*BH95*BI95</f>
        <v>0</v>
      </c>
      <c r="BL95">
        <f>(BJ95-BB95)/BI95</f>
        <v>0</v>
      </c>
      <c r="BM95">
        <f>(AZ95-BF95)/BF95</f>
        <v>0</v>
      </c>
      <c r="BN95">
        <f>AY95/(BA95+AY95/BF95)</f>
        <v>0</v>
      </c>
      <c r="BO95" t="s">
        <v>437</v>
      </c>
      <c r="BP95">
        <v>0</v>
      </c>
      <c r="BQ95">
        <f>IF(BP95&lt;&gt;0, BP95, BN95)</f>
        <v>0</v>
      </c>
      <c r="BR95">
        <f>1-BQ95/BF95</f>
        <v>0</v>
      </c>
      <c r="BS95">
        <f>(BF95-BE95)/(BF95-BQ95)</f>
        <v>0</v>
      </c>
      <c r="BT95">
        <f>(AZ95-BF95)/(AZ95-BQ95)</f>
        <v>0</v>
      </c>
      <c r="BU95">
        <f>(BF95-BE95)/(BF95-AY95)</f>
        <v>0</v>
      </c>
      <c r="BV95">
        <f>(AZ95-BF95)/(AZ95-AY95)</f>
        <v>0</v>
      </c>
      <c r="BW95">
        <f>(BS95*BQ95/BE95)</f>
        <v>0</v>
      </c>
      <c r="BX95">
        <f>(1-BW95)</f>
        <v>0</v>
      </c>
      <c r="DG95">
        <f>$B$13*EF95+$C$13*EG95+$F$13*ER95*(1-EU95)</f>
        <v>0</v>
      </c>
      <c r="DH95">
        <f>DG95*DI95</f>
        <v>0</v>
      </c>
      <c r="DI95">
        <f>($B$13*$D$11+$C$13*$D$11+$F$13*((FE95+EW95)/MAX(FE95+EW95+FF95, 0.1)*$I$11+FF95/MAX(FE95+EW95+FF95, 0.1)*$J$11))/($B$13+$C$13+$F$13)</f>
        <v>0</v>
      </c>
      <c r="DJ95">
        <f>($B$13*$K$11+$C$13*$K$11+$F$13*((FE95+EW95)/MAX(FE95+EW95+FF95, 0.1)*$P$11+FF95/MAX(FE95+EW95+FF95, 0.1)*$Q$11))/($B$13+$C$13+$F$13)</f>
        <v>0</v>
      </c>
      <c r="DK95">
        <v>2.44</v>
      </c>
      <c r="DL95">
        <v>0.5</v>
      </c>
      <c r="DM95" t="s">
        <v>438</v>
      </c>
      <c r="DN95">
        <v>2</v>
      </c>
      <c r="DO95" t="b">
        <v>1</v>
      </c>
      <c r="DP95">
        <v>1759161836.814285</v>
      </c>
      <c r="DQ95">
        <v>1209.300357142857</v>
      </c>
      <c r="DR95">
        <v>1242.532857142857</v>
      </c>
      <c r="DS95">
        <v>21.69299285714286</v>
      </c>
      <c r="DT95">
        <v>21.00233571428571</v>
      </c>
      <c r="DU95">
        <v>1209.774642857143</v>
      </c>
      <c r="DV95">
        <v>21.41424642857143</v>
      </c>
      <c r="DW95">
        <v>499.9752857142857</v>
      </c>
      <c r="DX95">
        <v>90.88346071428573</v>
      </c>
      <c r="DY95">
        <v>0.06466428214285715</v>
      </c>
      <c r="DZ95">
        <v>28.63602142857143</v>
      </c>
      <c r="EA95">
        <v>29.99048571428571</v>
      </c>
      <c r="EB95">
        <v>999.9000000000002</v>
      </c>
      <c r="EC95">
        <v>0</v>
      </c>
      <c r="ED95">
        <v>0</v>
      </c>
      <c r="EE95">
        <v>9998.246428571429</v>
      </c>
      <c r="EF95">
        <v>0</v>
      </c>
      <c r="EG95">
        <v>8.378539999999997</v>
      </c>
      <c r="EH95">
        <v>-33.23350000000001</v>
      </c>
      <c r="EI95">
        <v>1236.114642857143</v>
      </c>
      <c r="EJ95">
        <v>1269.188571428571</v>
      </c>
      <c r="EK95">
        <v>0.6906605357142858</v>
      </c>
      <c r="EL95">
        <v>1242.532857142857</v>
      </c>
      <c r="EM95">
        <v>21.00233571428571</v>
      </c>
      <c r="EN95">
        <v>1.971533214285715</v>
      </c>
      <c r="EO95">
        <v>1.9087625</v>
      </c>
      <c r="EP95">
        <v>17.21755357142857</v>
      </c>
      <c r="EQ95">
        <v>16.70714285714286</v>
      </c>
      <c r="ER95">
        <v>1999.982142857143</v>
      </c>
      <c r="ES95">
        <v>0.9800056071428571</v>
      </c>
      <c r="ET95">
        <v>0.01999419285714286</v>
      </c>
      <c r="EU95">
        <v>0</v>
      </c>
      <c r="EV95">
        <v>287.1974642857143</v>
      </c>
      <c r="EW95">
        <v>5.00078</v>
      </c>
      <c r="EX95">
        <v>5742.453928571429</v>
      </c>
      <c r="EY95">
        <v>16379.525</v>
      </c>
      <c r="EZ95">
        <v>39.7652857142857</v>
      </c>
      <c r="FA95">
        <v>40.62039285714286</v>
      </c>
      <c r="FB95">
        <v>39.94167857142856</v>
      </c>
      <c r="FC95">
        <v>40.34349999999999</v>
      </c>
      <c r="FD95">
        <v>40.78535714285714</v>
      </c>
      <c r="FE95">
        <v>1955.092142857143</v>
      </c>
      <c r="FF95">
        <v>39.89000000000001</v>
      </c>
      <c r="FG95">
        <v>0</v>
      </c>
      <c r="FH95">
        <v>1759161836.6</v>
      </c>
      <c r="FI95">
        <v>0</v>
      </c>
      <c r="FJ95">
        <v>287.1896400000001</v>
      </c>
      <c r="FK95">
        <v>0.4526923096080714</v>
      </c>
      <c r="FL95">
        <v>-0.1484615381615667</v>
      </c>
      <c r="FM95">
        <v>5742.479200000001</v>
      </c>
      <c r="FN95">
        <v>15</v>
      </c>
      <c r="FO95">
        <v>0</v>
      </c>
      <c r="FP95" t="s">
        <v>439</v>
      </c>
      <c r="FQ95">
        <v>1746989605.5</v>
      </c>
      <c r="FR95">
        <v>1746989593.5</v>
      </c>
      <c r="FS95">
        <v>0</v>
      </c>
      <c r="FT95">
        <v>-0.274</v>
      </c>
      <c r="FU95">
        <v>-0.002</v>
      </c>
      <c r="FV95">
        <v>2.549</v>
      </c>
      <c r="FW95">
        <v>0.129</v>
      </c>
      <c r="FX95">
        <v>420</v>
      </c>
      <c r="FY95">
        <v>17</v>
      </c>
      <c r="FZ95">
        <v>0.02</v>
      </c>
      <c r="GA95">
        <v>0.04</v>
      </c>
      <c r="GB95">
        <v>-33.1525975</v>
      </c>
      <c r="GC95">
        <v>-1.255003001876144</v>
      </c>
      <c r="GD95">
        <v>0.1749450792213089</v>
      </c>
      <c r="GE95">
        <v>0</v>
      </c>
      <c r="GF95">
        <v>287.1940588235294</v>
      </c>
      <c r="GG95">
        <v>0.2347746335208376</v>
      </c>
      <c r="GH95">
        <v>0.1786070186975516</v>
      </c>
      <c r="GI95">
        <v>1</v>
      </c>
      <c r="GJ95">
        <v>0.6947047000000001</v>
      </c>
      <c r="GK95">
        <v>-0.09517389118198956</v>
      </c>
      <c r="GL95">
        <v>0.009280476179054602</v>
      </c>
      <c r="GM95">
        <v>1</v>
      </c>
      <c r="GN95">
        <v>2</v>
      </c>
      <c r="GO95">
        <v>3</v>
      </c>
      <c r="GP95" t="s">
        <v>446</v>
      </c>
      <c r="GQ95">
        <v>3.1024</v>
      </c>
      <c r="GR95">
        <v>2.72286</v>
      </c>
      <c r="GS95">
        <v>0.183925</v>
      </c>
      <c r="GT95">
        <v>0.187015</v>
      </c>
      <c r="GU95">
        <v>0.100627</v>
      </c>
      <c r="GV95">
        <v>0.0997521</v>
      </c>
      <c r="GW95">
        <v>21313.2</v>
      </c>
      <c r="GX95">
        <v>19291.9</v>
      </c>
      <c r="GY95">
        <v>26682.4</v>
      </c>
      <c r="GZ95">
        <v>23953.8</v>
      </c>
      <c r="HA95">
        <v>38408.9</v>
      </c>
      <c r="HB95">
        <v>31888.2</v>
      </c>
      <c r="HC95">
        <v>46589</v>
      </c>
      <c r="HD95">
        <v>37896.2</v>
      </c>
      <c r="HE95">
        <v>1.85938</v>
      </c>
      <c r="HF95">
        <v>1.86255</v>
      </c>
      <c r="HG95">
        <v>0.127554</v>
      </c>
      <c r="HH95">
        <v>0</v>
      </c>
      <c r="HI95">
        <v>27.8793</v>
      </c>
      <c r="HJ95">
        <v>999.9</v>
      </c>
      <c r="HK95">
        <v>49.7</v>
      </c>
      <c r="HL95">
        <v>31.3</v>
      </c>
      <c r="HM95">
        <v>25.0969</v>
      </c>
      <c r="HN95">
        <v>61.1338</v>
      </c>
      <c r="HO95">
        <v>21.9591</v>
      </c>
      <c r="HP95">
        <v>1</v>
      </c>
      <c r="HQ95">
        <v>0.180488</v>
      </c>
      <c r="HR95">
        <v>0.257309</v>
      </c>
      <c r="HS95">
        <v>20.2793</v>
      </c>
      <c r="HT95">
        <v>5.21055</v>
      </c>
      <c r="HU95">
        <v>11.98</v>
      </c>
      <c r="HV95">
        <v>4.9626</v>
      </c>
      <c r="HW95">
        <v>3.2745</v>
      </c>
      <c r="HX95">
        <v>9999</v>
      </c>
      <c r="HY95">
        <v>9999</v>
      </c>
      <c r="HZ95">
        <v>9999</v>
      </c>
      <c r="IA95">
        <v>40.5</v>
      </c>
      <c r="IB95">
        <v>1.86401</v>
      </c>
      <c r="IC95">
        <v>1.86017</v>
      </c>
      <c r="ID95">
        <v>1.8584</v>
      </c>
      <c r="IE95">
        <v>1.85979</v>
      </c>
      <c r="IF95">
        <v>1.85989</v>
      </c>
      <c r="IG95">
        <v>1.85839</v>
      </c>
      <c r="IH95">
        <v>1.85745</v>
      </c>
      <c r="II95">
        <v>1.85242</v>
      </c>
      <c r="IJ95">
        <v>0</v>
      </c>
      <c r="IK95">
        <v>0</v>
      </c>
      <c r="IL95">
        <v>0</v>
      </c>
      <c r="IM95">
        <v>0</v>
      </c>
      <c r="IN95" t="s">
        <v>441</v>
      </c>
      <c r="IO95" t="s">
        <v>442</v>
      </c>
      <c r="IP95" t="s">
        <v>443</v>
      </c>
      <c r="IQ95" t="s">
        <v>443</v>
      </c>
      <c r="IR95" t="s">
        <v>443</v>
      </c>
      <c r="IS95" t="s">
        <v>443</v>
      </c>
      <c r="IT95">
        <v>0</v>
      </c>
      <c r="IU95">
        <v>100</v>
      </c>
      <c r="IV95">
        <v>100</v>
      </c>
      <c r="IW95">
        <v>-0.45</v>
      </c>
      <c r="IX95">
        <v>0.2786</v>
      </c>
      <c r="IY95">
        <v>-0.9039269621244732</v>
      </c>
      <c r="IZ95">
        <v>-0.001239420960351069</v>
      </c>
      <c r="JA95">
        <v>2.054680153414315E-06</v>
      </c>
      <c r="JB95">
        <v>-6.090169633737798E-10</v>
      </c>
      <c r="JC95">
        <v>0.01286883109493677</v>
      </c>
      <c r="JD95">
        <v>0.003674261220633967</v>
      </c>
      <c r="JE95">
        <v>0.0003746991724086452</v>
      </c>
      <c r="JF95">
        <v>1.563836292469968E-06</v>
      </c>
      <c r="JG95">
        <v>1</v>
      </c>
      <c r="JH95">
        <v>2003</v>
      </c>
      <c r="JI95">
        <v>1</v>
      </c>
      <c r="JJ95">
        <v>24</v>
      </c>
      <c r="JK95">
        <v>202870.7</v>
      </c>
      <c r="JL95">
        <v>202870.9</v>
      </c>
      <c r="JM95">
        <v>2.80273</v>
      </c>
      <c r="JN95">
        <v>2.61475</v>
      </c>
      <c r="JO95">
        <v>1.49658</v>
      </c>
      <c r="JP95">
        <v>2.34375</v>
      </c>
      <c r="JQ95">
        <v>1.54907</v>
      </c>
      <c r="JR95">
        <v>2.36694</v>
      </c>
      <c r="JS95">
        <v>36.3871</v>
      </c>
      <c r="JT95">
        <v>24.1663</v>
      </c>
      <c r="JU95">
        <v>18</v>
      </c>
      <c r="JV95">
        <v>481.982</v>
      </c>
      <c r="JW95">
        <v>498.849</v>
      </c>
      <c r="JX95">
        <v>27.1678</v>
      </c>
      <c r="JY95">
        <v>29.5788</v>
      </c>
      <c r="JZ95">
        <v>29.9999</v>
      </c>
      <c r="KA95">
        <v>29.8335</v>
      </c>
      <c r="KB95">
        <v>29.8368</v>
      </c>
      <c r="KC95">
        <v>56.2686</v>
      </c>
      <c r="KD95">
        <v>19.393</v>
      </c>
      <c r="KE95">
        <v>99.2581</v>
      </c>
      <c r="KF95">
        <v>27.1748</v>
      </c>
      <c r="KG95">
        <v>1289.68</v>
      </c>
      <c r="KH95">
        <v>20.9764</v>
      </c>
      <c r="KI95">
        <v>101.867</v>
      </c>
      <c r="KJ95">
        <v>91.39279999999999</v>
      </c>
    </row>
    <row r="96" spans="1:296">
      <c r="A96">
        <v>78</v>
      </c>
      <c r="B96">
        <v>1759161849.6</v>
      </c>
      <c r="C96">
        <v>476.5</v>
      </c>
      <c r="D96" t="s">
        <v>599</v>
      </c>
      <c r="E96" t="s">
        <v>600</v>
      </c>
      <c r="F96">
        <v>5</v>
      </c>
      <c r="G96" t="s">
        <v>436</v>
      </c>
      <c r="H96">
        <v>1759161842.1</v>
      </c>
      <c r="I96">
        <f>(J96)/1000</f>
        <v>0</v>
      </c>
      <c r="J96">
        <f>IF(DO96, AM96, AG96)</f>
        <v>0</v>
      </c>
      <c r="K96">
        <f>IF(DO96, AH96, AF96)</f>
        <v>0</v>
      </c>
      <c r="L96">
        <f>DQ96 - IF(AT96&gt;1, K96*DK96*100.0/(AV96), 0)</f>
        <v>0</v>
      </c>
      <c r="M96">
        <f>((S96-I96/2)*L96-K96)/(S96+I96/2)</f>
        <v>0</v>
      </c>
      <c r="N96">
        <f>M96*(DX96+DY96)/1000.0</f>
        <v>0</v>
      </c>
      <c r="O96">
        <f>(DQ96 - IF(AT96&gt;1, K96*DK96*100.0/(AV96), 0))*(DX96+DY96)/1000.0</f>
        <v>0</v>
      </c>
      <c r="P96">
        <f>2.0/((1/R96-1/Q96)+SIGN(R96)*SQRT((1/R96-1/Q96)*(1/R96-1/Q96) + 4*DL96/((DL96+1)*(DL96+1))*(2*1/R96*1/Q96-1/Q96*1/Q96)))</f>
        <v>0</v>
      </c>
      <c r="Q96">
        <f>IF(LEFT(DM96,1)&lt;&gt;"0",IF(LEFT(DM96,1)="1",3.0,DN96),$D$5+$E$5*(EE96*DX96/($K$5*1000))+$F$5*(EE96*DX96/($K$5*1000))*MAX(MIN(DK96,$J$5),$I$5)*MAX(MIN(DK96,$J$5),$I$5)+$G$5*MAX(MIN(DK96,$J$5),$I$5)*(EE96*DX96/($K$5*1000))+$H$5*(EE96*DX96/($K$5*1000))*(EE96*DX96/($K$5*1000)))</f>
        <v>0</v>
      </c>
      <c r="R96">
        <f>I96*(1000-(1000*0.61365*exp(17.502*V96/(240.97+V96))/(DX96+DY96)+DS96)/2)/(1000*0.61365*exp(17.502*V96/(240.97+V96))/(DX96+DY96)-DS96)</f>
        <v>0</v>
      </c>
      <c r="S96">
        <f>1/((DL96+1)/(P96/1.6)+1/(Q96/1.37)) + DL96/((DL96+1)/(P96/1.6) + DL96/(Q96/1.37))</f>
        <v>0</v>
      </c>
      <c r="T96">
        <f>(DG96*DJ96)</f>
        <v>0</v>
      </c>
      <c r="U96">
        <f>(DZ96+(T96+2*0.95*5.67E-8*(((DZ96+$B$9)+273)^4-(DZ96+273)^4)-44100*I96)/(1.84*29.3*Q96+8*0.95*5.67E-8*(DZ96+273)^3))</f>
        <v>0</v>
      </c>
      <c r="V96">
        <f>($C$9*EA96+$D$9*EB96+$E$9*U96)</f>
        <v>0</v>
      </c>
      <c r="W96">
        <f>0.61365*exp(17.502*V96/(240.97+V96))</f>
        <v>0</v>
      </c>
      <c r="X96">
        <f>(Y96/Z96*100)</f>
        <v>0</v>
      </c>
      <c r="Y96">
        <f>DS96*(DX96+DY96)/1000</f>
        <v>0</v>
      </c>
      <c r="Z96">
        <f>0.61365*exp(17.502*DZ96/(240.97+DZ96))</f>
        <v>0</v>
      </c>
      <c r="AA96">
        <f>(W96-DS96*(DX96+DY96)/1000)</f>
        <v>0</v>
      </c>
      <c r="AB96">
        <f>(-I96*44100)</f>
        <v>0</v>
      </c>
      <c r="AC96">
        <f>2*29.3*Q96*0.92*(DZ96-V96)</f>
        <v>0</v>
      </c>
      <c r="AD96">
        <f>2*0.95*5.67E-8*(((DZ96+$B$9)+273)^4-(V96+273)^4)</f>
        <v>0</v>
      </c>
      <c r="AE96">
        <f>T96+AD96+AB96+AC96</f>
        <v>0</v>
      </c>
      <c r="AF96">
        <f>DW96*AT96*(DR96-DQ96*(1000-AT96*DT96)/(1000-AT96*DS96))/(100*DK96)</f>
        <v>0</v>
      </c>
      <c r="AG96">
        <f>1000*DW96*AT96*(DS96-DT96)/(100*DK96*(1000-AT96*DS96))</f>
        <v>0</v>
      </c>
      <c r="AH96">
        <f>(AI96 - AJ96 - DX96*1E3/(8.314*(DZ96+273.15)) * AL96/DW96 * AK96) * DW96/(100*DK96) * (1000 - DT96)/1000</f>
        <v>0</v>
      </c>
      <c r="AI96">
        <v>1302.276222054428</v>
      </c>
      <c r="AJ96">
        <v>1277.986545454545</v>
      </c>
      <c r="AK96">
        <v>3.430255914287104</v>
      </c>
      <c r="AL96">
        <v>65.02790065039247</v>
      </c>
      <c r="AM96">
        <f>(AO96 - AN96 + DX96*1E3/(8.314*(DZ96+273.15)) * AQ96/DW96 * AP96) * DW96/(100*DK96) * 1000/(1000 - AO96)</f>
        <v>0</v>
      </c>
      <c r="AN96">
        <v>21.00601736689124</v>
      </c>
      <c r="AO96">
        <v>21.68185636363636</v>
      </c>
      <c r="AP96">
        <v>-1.916461977522815E-05</v>
      </c>
      <c r="AQ96">
        <v>105.0017702959576</v>
      </c>
      <c r="AR96">
        <v>0</v>
      </c>
      <c r="AS96">
        <v>0</v>
      </c>
      <c r="AT96">
        <f>IF(AR96*$H$15&gt;=AV96,1.0,(AV96/(AV96-AR96*$H$15)))</f>
        <v>0</v>
      </c>
      <c r="AU96">
        <f>(AT96-1)*100</f>
        <v>0</v>
      </c>
      <c r="AV96">
        <f>MAX(0,($B$15+$C$15*EE96)/(1+$D$15*EE96)*DX96/(DZ96+273)*$E$15)</f>
        <v>0</v>
      </c>
      <c r="AW96" t="s">
        <v>437</v>
      </c>
      <c r="AX96" t="s">
        <v>437</v>
      </c>
      <c r="AY96">
        <v>0</v>
      </c>
      <c r="AZ96">
        <v>0</v>
      </c>
      <c r="BA96">
        <f>1-AY96/AZ96</f>
        <v>0</v>
      </c>
      <c r="BB96">
        <v>0</v>
      </c>
      <c r="BC96" t="s">
        <v>437</v>
      </c>
      <c r="BD96" t="s">
        <v>437</v>
      </c>
      <c r="BE96">
        <v>0</v>
      </c>
      <c r="BF96">
        <v>0</v>
      </c>
      <c r="BG96">
        <f>1-BE96/BF96</f>
        <v>0</v>
      </c>
      <c r="BH96">
        <v>0.5</v>
      </c>
      <c r="BI96">
        <f>DH96</f>
        <v>0</v>
      </c>
      <c r="BJ96">
        <f>K96</f>
        <v>0</v>
      </c>
      <c r="BK96">
        <f>BG96*BH96*BI96</f>
        <v>0</v>
      </c>
      <c r="BL96">
        <f>(BJ96-BB96)/BI96</f>
        <v>0</v>
      </c>
      <c r="BM96">
        <f>(AZ96-BF96)/BF96</f>
        <v>0</v>
      </c>
      <c r="BN96">
        <f>AY96/(BA96+AY96/BF96)</f>
        <v>0</v>
      </c>
      <c r="BO96" t="s">
        <v>437</v>
      </c>
      <c r="BP96">
        <v>0</v>
      </c>
      <c r="BQ96">
        <f>IF(BP96&lt;&gt;0, BP96, BN96)</f>
        <v>0</v>
      </c>
      <c r="BR96">
        <f>1-BQ96/BF96</f>
        <v>0</v>
      </c>
      <c r="BS96">
        <f>(BF96-BE96)/(BF96-BQ96)</f>
        <v>0</v>
      </c>
      <c r="BT96">
        <f>(AZ96-BF96)/(AZ96-BQ96)</f>
        <v>0</v>
      </c>
      <c r="BU96">
        <f>(BF96-BE96)/(BF96-AY96)</f>
        <v>0</v>
      </c>
      <c r="BV96">
        <f>(AZ96-BF96)/(AZ96-AY96)</f>
        <v>0</v>
      </c>
      <c r="BW96">
        <f>(BS96*BQ96/BE96)</f>
        <v>0</v>
      </c>
      <c r="BX96">
        <f>(1-BW96)</f>
        <v>0</v>
      </c>
      <c r="DG96">
        <f>$B$13*EF96+$C$13*EG96+$F$13*ER96*(1-EU96)</f>
        <v>0</v>
      </c>
      <c r="DH96">
        <f>DG96*DI96</f>
        <v>0</v>
      </c>
      <c r="DI96">
        <f>($B$13*$D$11+$C$13*$D$11+$F$13*((FE96+EW96)/MAX(FE96+EW96+FF96, 0.1)*$I$11+FF96/MAX(FE96+EW96+FF96, 0.1)*$J$11))/($B$13+$C$13+$F$13)</f>
        <v>0</v>
      </c>
      <c r="DJ96">
        <f>($B$13*$K$11+$C$13*$K$11+$F$13*((FE96+EW96)/MAX(FE96+EW96+FF96, 0.1)*$P$11+FF96/MAX(FE96+EW96+FF96, 0.1)*$Q$11))/($B$13+$C$13+$F$13)</f>
        <v>0</v>
      </c>
      <c r="DK96">
        <v>2.44</v>
      </c>
      <c r="DL96">
        <v>0.5</v>
      </c>
      <c r="DM96" t="s">
        <v>438</v>
      </c>
      <c r="DN96">
        <v>2</v>
      </c>
      <c r="DO96" t="b">
        <v>1</v>
      </c>
      <c r="DP96">
        <v>1759161842.1</v>
      </c>
      <c r="DQ96">
        <v>1226.911481481482</v>
      </c>
      <c r="DR96">
        <v>1260.182222222222</v>
      </c>
      <c r="DS96">
        <v>21.68752222222222</v>
      </c>
      <c r="DT96">
        <v>21.00427777777778</v>
      </c>
      <c r="DU96">
        <v>1227.367407407407</v>
      </c>
      <c r="DV96">
        <v>21.40889259259259</v>
      </c>
      <c r="DW96">
        <v>500.0402962962963</v>
      </c>
      <c r="DX96">
        <v>90.88424074074075</v>
      </c>
      <c r="DY96">
        <v>0.06460921481481481</v>
      </c>
      <c r="DZ96">
        <v>28.63367407407407</v>
      </c>
      <c r="EA96">
        <v>29.98055185185185</v>
      </c>
      <c r="EB96">
        <v>999.9000000000001</v>
      </c>
      <c r="EC96">
        <v>0</v>
      </c>
      <c r="ED96">
        <v>0</v>
      </c>
      <c r="EE96">
        <v>10001.09259259259</v>
      </c>
      <c r="EF96">
        <v>0</v>
      </c>
      <c r="EG96">
        <v>8.378539999999997</v>
      </c>
      <c r="EH96">
        <v>-33.27137037037037</v>
      </c>
      <c r="EI96">
        <v>1254.10962962963</v>
      </c>
      <c r="EJ96">
        <v>1287.219259259259</v>
      </c>
      <c r="EK96">
        <v>0.6832465185185185</v>
      </c>
      <c r="EL96">
        <v>1260.182222222222</v>
      </c>
      <c r="EM96">
        <v>21.00427777777778</v>
      </c>
      <c r="EN96">
        <v>1.971052592592593</v>
      </c>
      <c r="EO96">
        <v>1.908955185185185</v>
      </c>
      <c r="EP96">
        <v>17.21370740740741</v>
      </c>
      <c r="EQ96">
        <v>16.70874074074074</v>
      </c>
      <c r="ER96">
        <v>1999.944074074074</v>
      </c>
      <c r="ES96">
        <v>0.9800053333333333</v>
      </c>
      <c r="ET96">
        <v>0.01999446666666667</v>
      </c>
      <c r="EU96">
        <v>0</v>
      </c>
      <c r="EV96">
        <v>287.2503333333333</v>
      </c>
      <c r="EW96">
        <v>5.00078</v>
      </c>
      <c r="EX96">
        <v>5742.104074074074</v>
      </c>
      <c r="EY96">
        <v>16379.2</v>
      </c>
      <c r="EZ96">
        <v>39.77277777777777</v>
      </c>
      <c r="FA96">
        <v>40.60399999999999</v>
      </c>
      <c r="FB96">
        <v>39.93718518518519</v>
      </c>
      <c r="FC96">
        <v>40.33077777777777</v>
      </c>
      <c r="FD96">
        <v>40.77518518518518</v>
      </c>
      <c r="FE96">
        <v>1955.054074074074</v>
      </c>
      <c r="FF96">
        <v>39.89000000000001</v>
      </c>
      <c r="FG96">
        <v>0</v>
      </c>
      <c r="FH96">
        <v>1759161842</v>
      </c>
      <c r="FI96">
        <v>0</v>
      </c>
      <c r="FJ96">
        <v>287.2019615384615</v>
      </c>
      <c r="FK96">
        <v>-0.4970598371424352</v>
      </c>
      <c r="FL96">
        <v>-3.977094010733009</v>
      </c>
      <c r="FM96">
        <v>5742.156538461539</v>
      </c>
      <c r="FN96">
        <v>15</v>
      </c>
      <c r="FO96">
        <v>0</v>
      </c>
      <c r="FP96" t="s">
        <v>439</v>
      </c>
      <c r="FQ96">
        <v>1746989605.5</v>
      </c>
      <c r="FR96">
        <v>1746989593.5</v>
      </c>
      <c r="FS96">
        <v>0</v>
      </c>
      <c r="FT96">
        <v>-0.274</v>
      </c>
      <c r="FU96">
        <v>-0.002</v>
      </c>
      <c r="FV96">
        <v>2.549</v>
      </c>
      <c r="FW96">
        <v>0.129</v>
      </c>
      <c r="FX96">
        <v>420</v>
      </c>
      <c r="FY96">
        <v>17</v>
      </c>
      <c r="FZ96">
        <v>0.02</v>
      </c>
      <c r="GA96">
        <v>0.04</v>
      </c>
      <c r="GB96">
        <v>-33.24771219512196</v>
      </c>
      <c r="GC96">
        <v>-0.7116543554006923</v>
      </c>
      <c r="GD96">
        <v>0.1308165242697218</v>
      </c>
      <c r="GE96">
        <v>0</v>
      </c>
      <c r="GF96">
        <v>287.193</v>
      </c>
      <c r="GG96">
        <v>-0.03886937003512625</v>
      </c>
      <c r="GH96">
        <v>0.1869946523299522</v>
      </c>
      <c r="GI96">
        <v>1</v>
      </c>
      <c r="GJ96">
        <v>0.6883699024390244</v>
      </c>
      <c r="GK96">
        <v>-0.08440894076654995</v>
      </c>
      <c r="GL96">
        <v>0.00845648092871964</v>
      </c>
      <c r="GM96">
        <v>1</v>
      </c>
      <c r="GN96">
        <v>2</v>
      </c>
      <c r="GO96">
        <v>3</v>
      </c>
      <c r="GP96" t="s">
        <v>446</v>
      </c>
      <c r="GQ96">
        <v>3.10247</v>
      </c>
      <c r="GR96">
        <v>2.72266</v>
      </c>
      <c r="GS96">
        <v>0.185452</v>
      </c>
      <c r="GT96">
        <v>0.188521</v>
      </c>
      <c r="GU96">
        <v>0.100615</v>
      </c>
      <c r="GV96">
        <v>0.0997601</v>
      </c>
      <c r="GW96">
        <v>21273.5</v>
      </c>
      <c r="GX96">
        <v>19256.3</v>
      </c>
      <c r="GY96">
        <v>26682.6</v>
      </c>
      <c r="GZ96">
        <v>23954</v>
      </c>
      <c r="HA96">
        <v>38409.9</v>
      </c>
      <c r="HB96">
        <v>31888.3</v>
      </c>
      <c r="HC96">
        <v>46589.3</v>
      </c>
      <c r="HD96">
        <v>37896.5</v>
      </c>
      <c r="HE96">
        <v>1.85905</v>
      </c>
      <c r="HF96">
        <v>1.86285</v>
      </c>
      <c r="HG96">
        <v>0.129342</v>
      </c>
      <c r="HH96">
        <v>0</v>
      </c>
      <c r="HI96">
        <v>27.8746</v>
      </c>
      <c r="HJ96">
        <v>999.9</v>
      </c>
      <c r="HK96">
        <v>49.7</v>
      </c>
      <c r="HL96">
        <v>31.3</v>
      </c>
      <c r="HM96">
        <v>25.0968</v>
      </c>
      <c r="HN96">
        <v>60.8438</v>
      </c>
      <c r="HO96">
        <v>21.6947</v>
      </c>
      <c r="HP96">
        <v>1</v>
      </c>
      <c r="HQ96">
        <v>0.180544</v>
      </c>
      <c r="HR96">
        <v>0.284646</v>
      </c>
      <c r="HS96">
        <v>20.2795</v>
      </c>
      <c r="HT96">
        <v>5.2104</v>
      </c>
      <c r="HU96">
        <v>11.98</v>
      </c>
      <c r="HV96">
        <v>4.9626</v>
      </c>
      <c r="HW96">
        <v>3.27443</v>
      </c>
      <c r="HX96">
        <v>9999</v>
      </c>
      <c r="HY96">
        <v>9999</v>
      </c>
      <c r="HZ96">
        <v>9999</v>
      </c>
      <c r="IA96">
        <v>40.5</v>
      </c>
      <c r="IB96">
        <v>1.86401</v>
      </c>
      <c r="IC96">
        <v>1.86016</v>
      </c>
      <c r="ID96">
        <v>1.85841</v>
      </c>
      <c r="IE96">
        <v>1.85978</v>
      </c>
      <c r="IF96">
        <v>1.85989</v>
      </c>
      <c r="IG96">
        <v>1.85839</v>
      </c>
      <c r="IH96">
        <v>1.85745</v>
      </c>
      <c r="II96">
        <v>1.85242</v>
      </c>
      <c r="IJ96">
        <v>0</v>
      </c>
      <c r="IK96">
        <v>0</v>
      </c>
      <c r="IL96">
        <v>0</v>
      </c>
      <c r="IM96">
        <v>0</v>
      </c>
      <c r="IN96" t="s">
        <v>441</v>
      </c>
      <c r="IO96" t="s">
        <v>442</v>
      </c>
      <c r="IP96" t="s">
        <v>443</v>
      </c>
      <c r="IQ96" t="s">
        <v>443</v>
      </c>
      <c r="IR96" t="s">
        <v>443</v>
      </c>
      <c r="IS96" t="s">
        <v>443</v>
      </c>
      <c r="IT96">
        <v>0</v>
      </c>
      <c r="IU96">
        <v>100</v>
      </c>
      <c r="IV96">
        <v>100</v>
      </c>
      <c r="IW96">
        <v>-0.43</v>
      </c>
      <c r="IX96">
        <v>0.2784</v>
      </c>
      <c r="IY96">
        <v>-0.9039269621244732</v>
      </c>
      <c r="IZ96">
        <v>-0.001239420960351069</v>
      </c>
      <c r="JA96">
        <v>2.054680153414315E-06</v>
      </c>
      <c r="JB96">
        <v>-6.090169633737798E-10</v>
      </c>
      <c r="JC96">
        <v>0.01286883109493677</v>
      </c>
      <c r="JD96">
        <v>0.003674261220633967</v>
      </c>
      <c r="JE96">
        <v>0.0003746991724086452</v>
      </c>
      <c r="JF96">
        <v>1.563836292469968E-06</v>
      </c>
      <c r="JG96">
        <v>1</v>
      </c>
      <c r="JH96">
        <v>2003</v>
      </c>
      <c r="JI96">
        <v>1</v>
      </c>
      <c r="JJ96">
        <v>24</v>
      </c>
      <c r="JK96">
        <v>202870.7</v>
      </c>
      <c r="JL96">
        <v>202870.9</v>
      </c>
      <c r="JM96">
        <v>2.83203</v>
      </c>
      <c r="JN96">
        <v>2.61475</v>
      </c>
      <c r="JO96">
        <v>1.49658</v>
      </c>
      <c r="JP96">
        <v>2.34375</v>
      </c>
      <c r="JQ96">
        <v>1.54907</v>
      </c>
      <c r="JR96">
        <v>2.36206</v>
      </c>
      <c r="JS96">
        <v>36.3871</v>
      </c>
      <c r="JT96">
        <v>24.1751</v>
      </c>
      <c r="JU96">
        <v>18</v>
      </c>
      <c r="JV96">
        <v>481.777</v>
      </c>
      <c r="JW96">
        <v>499.023</v>
      </c>
      <c r="JX96">
        <v>27.1845</v>
      </c>
      <c r="JY96">
        <v>29.5763</v>
      </c>
      <c r="JZ96">
        <v>30</v>
      </c>
      <c r="KA96">
        <v>29.8316</v>
      </c>
      <c r="KB96">
        <v>29.8336</v>
      </c>
      <c r="KC96">
        <v>56.8218</v>
      </c>
      <c r="KD96">
        <v>19.393</v>
      </c>
      <c r="KE96">
        <v>99.2581</v>
      </c>
      <c r="KF96">
        <v>27.1986</v>
      </c>
      <c r="KG96">
        <v>1309.72</v>
      </c>
      <c r="KH96">
        <v>20.9826</v>
      </c>
      <c r="KI96">
        <v>101.867</v>
      </c>
      <c r="KJ96">
        <v>91.3933</v>
      </c>
    </row>
    <row r="97" spans="1:296">
      <c r="A97">
        <v>79</v>
      </c>
      <c r="B97">
        <v>1759161854.6</v>
      </c>
      <c r="C97">
        <v>481.5</v>
      </c>
      <c r="D97" t="s">
        <v>601</v>
      </c>
      <c r="E97" t="s">
        <v>602</v>
      </c>
      <c r="F97">
        <v>5</v>
      </c>
      <c r="G97" t="s">
        <v>436</v>
      </c>
      <c r="H97">
        <v>1759161846.814285</v>
      </c>
      <c r="I97">
        <f>(J97)/1000</f>
        <v>0</v>
      </c>
      <c r="J97">
        <f>IF(DO97, AM97, AG97)</f>
        <v>0</v>
      </c>
      <c r="K97">
        <f>IF(DO97, AH97, AF97)</f>
        <v>0</v>
      </c>
      <c r="L97">
        <f>DQ97 - IF(AT97&gt;1, K97*DK97*100.0/(AV97), 0)</f>
        <v>0</v>
      </c>
      <c r="M97">
        <f>((S97-I97/2)*L97-K97)/(S97+I97/2)</f>
        <v>0</v>
      </c>
      <c r="N97">
        <f>M97*(DX97+DY97)/1000.0</f>
        <v>0</v>
      </c>
      <c r="O97">
        <f>(DQ97 - IF(AT97&gt;1, K97*DK97*100.0/(AV97), 0))*(DX97+DY97)/1000.0</f>
        <v>0</v>
      </c>
      <c r="P97">
        <f>2.0/((1/R97-1/Q97)+SIGN(R97)*SQRT((1/R97-1/Q97)*(1/R97-1/Q97) + 4*DL97/((DL97+1)*(DL97+1))*(2*1/R97*1/Q97-1/Q97*1/Q97)))</f>
        <v>0</v>
      </c>
      <c r="Q97">
        <f>IF(LEFT(DM97,1)&lt;&gt;"0",IF(LEFT(DM97,1)="1",3.0,DN97),$D$5+$E$5*(EE97*DX97/($K$5*1000))+$F$5*(EE97*DX97/($K$5*1000))*MAX(MIN(DK97,$J$5),$I$5)*MAX(MIN(DK97,$J$5),$I$5)+$G$5*MAX(MIN(DK97,$J$5),$I$5)*(EE97*DX97/($K$5*1000))+$H$5*(EE97*DX97/($K$5*1000))*(EE97*DX97/($K$5*1000)))</f>
        <v>0</v>
      </c>
      <c r="R97">
        <f>I97*(1000-(1000*0.61365*exp(17.502*V97/(240.97+V97))/(DX97+DY97)+DS97)/2)/(1000*0.61365*exp(17.502*V97/(240.97+V97))/(DX97+DY97)-DS97)</f>
        <v>0</v>
      </c>
      <c r="S97">
        <f>1/((DL97+1)/(P97/1.6)+1/(Q97/1.37)) + DL97/((DL97+1)/(P97/1.6) + DL97/(Q97/1.37))</f>
        <v>0</v>
      </c>
      <c r="T97">
        <f>(DG97*DJ97)</f>
        <v>0</v>
      </c>
      <c r="U97">
        <f>(DZ97+(T97+2*0.95*5.67E-8*(((DZ97+$B$9)+273)^4-(DZ97+273)^4)-44100*I97)/(1.84*29.3*Q97+8*0.95*5.67E-8*(DZ97+273)^3))</f>
        <v>0</v>
      </c>
      <c r="V97">
        <f>($C$9*EA97+$D$9*EB97+$E$9*U97)</f>
        <v>0</v>
      </c>
      <c r="W97">
        <f>0.61365*exp(17.502*V97/(240.97+V97))</f>
        <v>0</v>
      </c>
      <c r="X97">
        <f>(Y97/Z97*100)</f>
        <v>0</v>
      </c>
      <c r="Y97">
        <f>DS97*(DX97+DY97)/1000</f>
        <v>0</v>
      </c>
      <c r="Z97">
        <f>0.61365*exp(17.502*DZ97/(240.97+DZ97))</f>
        <v>0</v>
      </c>
      <c r="AA97">
        <f>(W97-DS97*(DX97+DY97)/1000)</f>
        <v>0</v>
      </c>
      <c r="AB97">
        <f>(-I97*44100)</f>
        <v>0</v>
      </c>
      <c r="AC97">
        <f>2*29.3*Q97*0.92*(DZ97-V97)</f>
        <v>0</v>
      </c>
      <c r="AD97">
        <f>2*0.95*5.67E-8*(((DZ97+$B$9)+273)^4-(V97+273)^4)</f>
        <v>0</v>
      </c>
      <c r="AE97">
        <f>T97+AD97+AB97+AC97</f>
        <v>0</v>
      </c>
      <c r="AF97">
        <f>DW97*AT97*(DR97-DQ97*(1000-AT97*DT97)/(1000-AT97*DS97))/(100*DK97)</f>
        <v>0</v>
      </c>
      <c r="AG97">
        <f>1000*DW97*AT97*(DS97-DT97)/(100*DK97*(1000-AT97*DS97))</f>
        <v>0</v>
      </c>
      <c r="AH97">
        <f>(AI97 - AJ97 - DX97*1E3/(8.314*(DZ97+273.15)) * AL97/DW97 * AK97) * DW97/(100*DK97) * (1000 - DT97)/1000</f>
        <v>0</v>
      </c>
      <c r="AI97">
        <v>1319.44063399383</v>
      </c>
      <c r="AJ97">
        <v>1295.128121212121</v>
      </c>
      <c r="AK97">
        <v>3.425848115737415</v>
      </c>
      <c r="AL97">
        <v>65.02790065039247</v>
      </c>
      <c r="AM97">
        <f>(AO97 - AN97 + DX97*1E3/(8.314*(DZ97+273.15)) * AQ97/DW97 * AP97) * DW97/(100*DK97) * 1000/(1000 - AO97)</f>
        <v>0</v>
      </c>
      <c r="AN97">
        <v>21.00731834739407</v>
      </c>
      <c r="AO97">
        <v>21.67521999999999</v>
      </c>
      <c r="AP97">
        <v>-4.504677434301984E-05</v>
      </c>
      <c r="AQ97">
        <v>105.0017702959576</v>
      </c>
      <c r="AR97">
        <v>0</v>
      </c>
      <c r="AS97">
        <v>0</v>
      </c>
      <c r="AT97">
        <f>IF(AR97*$H$15&gt;=AV97,1.0,(AV97/(AV97-AR97*$H$15)))</f>
        <v>0</v>
      </c>
      <c r="AU97">
        <f>(AT97-1)*100</f>
        <v>0</v>
      </c>
      <c r="AV97">
        <f>MAX(0,($B$15+$C$15*EE97)/(1+$D$15*EE97)*DX97/(DZ97+273)*$E$15)</f>
        <v>0</v>
      </c>
      <c r="AW97" t="s">
        <v>437</v>
      </c>
      <c r="AX97" t="s">
        <v>437</v>
      </c>
      <c r="AY97">
        <v>0</v>
      </c>
      <c r="AZ97">
        <v>0</v>
      </c>
      <c r="BA97">
        <f>1-AY97/AZ97</f>
        <v>0</v>
      </c>
      <c r="BB97">
        <v>0</v>
      </c>
      <c r="BC97" t="s">
        <v>437</v>
      </c>
      <c r="BD97" t="s">
        <v>437</v>
      </c>
      <c r="BE97">
        <v>0</v>
      </c>
      <c r="BF97">
        <v>0</v>
      </c>
      <c r="BG97">
        <f>1-BE97/BF97</f>
        <v>0</v>
      </c>
      <c r="BH97">
        <v>0.5</v>
      </c>
      <c r="BI97">
        <f>DH97</f>
        <v>0</v>
      </c>
      <c r="BJ97">
        <f>K97</f>
        <v>0</v>
      </c>
      <c r="BK97">
        <f>BG97*BH97*BI97</f>
        <v>0</v>
      </c>
      <c r="BL97">
        <f>(BJ97-BB97)/BI97</f>
        <v>0</v>
      </c>
      <c r="BM97">
        <f>(AZ97-BF97)/BF97</f>
        <v>0</v>
      </c>
      <c r="BN97">
        <f>AY97/(BA97+AY97/BF97)</f>
        <v>0</v>
      </c>
      <c r="BO97" t="s">
        <v>437</v>
      </c>
      <c r="BP97">
        <v>0</v>
      </c>
      <c r="BQ97">
        <f>IF(BP97&lt;&gt;0, BP97, BN97)</f>
        <v>0</v>
      </c>
      <c r="BR97">
        <f>1-BQ97/BF97</f>
        <v>0</v>
      </c>
      <c r="BS97">
        <f>(BF97-BE97)/(BF97-BQ97)</f>
        <v>0</v>
      </c>
      <c r="BT97">
        <f>(AZ97-BF97)/(AZ97-BQ97)</f>
        <v>0</v>
      </c>
      <c r="BU97">
        <f>(BF97-BE97)/(BF97-AY97)</f>
        <v>0</v>
      </c>
      <c r="BV97">
        <f>(AZ97-BF97)/(AZ97-AY97)</f>
        <v>0</v>
      </c>
      <c r="BW97">
        <f>(BS97*BQ97/BE97)</f>
        <v>0</v>
      </c>
      <c r="BX97">
        <f>(1-BW97)</f>
        <v>0</v>
      </c>
      <c r="DG97">
        <f>$B$13*EF97+$C$13*EG97+$F$13*ER97*(1-EU97)</f>
        <v>0</v>
      </c>
      <c r="DH97">
        <f>DG97*DI97</f>
        <v>0</v>
      </c>
      <c r="DI97">
        <f>($B$13*$D$11+$C$13*$D$11+$F$13*((FE97+EW97)/MAX(FE97+EW97+FF97, 0.1)*$I$11+FF97/MAX(FE97+EW97+FF97, 0.1)*$J$11))/($B$13+$C$13+$F$13)</f>
        <v>0</v>
      </c>
      <c r="DJ97">
        <f>($B$13*$K$11+$C$13*$K$11+$F$13*((FE97+EW97)/MAX(FE97+EW97+FF97, 0.1)*$P$11+FF97/MAX(FE97+EW97+FF97, 0.1)*$Q$11))/($B$13+$C$13+$F$13)</f>
        <v>0</v>
      </c>
      <c r="DK97">
        <v>2.44</v>
      </c>
      <c r="DL97">
        <v>0.5</v>
      </c>
      <c r="DM97" t="s">
        <v>438</v>
      </c>
      <c r="DN97">
        <v>2</v>
      </c>
      <c r="DO97" t="b">
        <v>1</v>
      </c>
      <c r="DP97">
        <v>1759161846.814285</v>
      </c>
      <c r="DQ97">
        <v>1242.636071428571</v>
      </c>
      <c r="DR97">
        <v>1275.985714285714</v>
      </c>
      <c r="DS97">
        <v>21.68287142857143</v>
      </c>
      <c r="DT97">
        <v>21.00554642857143</v>
      </c>
      <c r="DU97">
        <v>1243.075357142857</v>
      </c>
      <c r="DV97">
        <v>21.40433928571429</v>
      </c>
      <c r="DW97">
        <v>500.0481785714285</v>
      </c>
      <c r="DX97">
        <v>90.88391785714286</v>
      </c>
      <c r="DY97">
        <v>0.06453750357142858</v>
      </c>
      <c r="DZ97">
        <v>28.63512500000001</v>
      </c>
      <c r="EA97">
        <v>29.97838928571429</v>
      </c>
      <c r="EB97">
        <v>999.9000000000002</v>
      </c>
      <c r="EC97">
        <v>0</v>
      </c>
      <c r="ED97">
        <v>0</v>
      </c>
      <c r="EE97">
        <v>9992.972142857141</v>
      </c>
      <c r="EF97">
        <v>0</v>
      </c>
      <c r="EG97">
        <v>8.378539999999997</v>
      </c>
      <c r="EH97">
        <v>-33.34981428571429</v>
      </c>
      <c r="EI97">
        <v>1270.176785714286</v>
      </c>
      <c r="EJ97">
        <v>1303.362857142857</v>
      </c>
      <c r="EK97">
        <v>0.6773264285714286</v>
      </c>
      <c r="EL97">
        <v>1275.985714285714</v>
      </c>
      <c r="EM97">
        <v>21.00554642857143</v>
      </c>
      <c r="EN97">
        <v>1.970623214285714</v>
      </c>
      <c r="EO97">
        <v>1.909064285714286</v>
      </c>
      <c r="EP97">
        <v>17.21026428571428</v>
      </c>
      <c r="EQ97">
        <v>16.70963571428572</v>
      </c>
      <c r="ER97">
        <v>1999.978214285714</v>
      </c>
      <c r="ES97">
        <v>0.9800057142857144</v>
      </c>
      <c r="ET97">
        <v>0.01999408928571429</v>
      </c>
      <c r="EU97">
        <v>0</v>
      </c>
      <c r="EV97">
        <v>287.1981071428572</v>
      </c>
      <c r="EW97">
        <v>5.00078</v>
      </c>
      <c r="EX97">
        <v>5741.910357142858</v>
      </c>
      <c r="EY97">
        <v>16379.49285714286</v>
      </c>
      <c r="EZ97">
        <v>39.80539285714285</v>
      </c>
      <c r="FA97">
        <v>40.60021428571428</v>
      </c>
      <c r="FB97">
        <v>39.93492857142856</v>
      </c>
      <c r="FC97">
        <v>40.35692857142857</v>
      </c>
      <c r="FD97">
        <v>40.752</v>
      </c>
      <c r="FE97">
        <v>1955.088214285714</v>
      </c>
      <c r="FF97">
        <v>39.89000000000001</v>
      </c>
      <c r="FG97">
        <v>0</v>
      </c>
      <c r="FH97">
        <v>1759161846.8</v>
      </c>
      <c r="FI97">
        <v>0</v>
      </c>
      <c r="FJ97">
        <v>287.1583076923077</v>
      </c>
      <c r="FK97">
        <v>-0.5024957309278421</v>
      </c>
      <c r="FL97">
        <v>-4.978461574381686</v>
      </c>
      <c r="FM97">
        <v>5741.90923076923</v>
      </c>
      <c r="FN97">
        <v>15</v>
      </c>
      <c r="FO97">
        <v>0</v>
      </c>
      <c r="FP97" t="s">
        <v>439</v>
      </c>
      <c r="FQ97">
        <v>1746989605.5</v>
      </c>
      <c r="FR97">
        <v>1746989593.5</v>
      </c>
      <c r="FS97">
        <v>0</v>
      </c>
      <c r="FT97">
        <v>-0.274</v>
      </c>
      <c r="FU97">
        <v>-0.002</v>
      </c>
      <c r="FV97">
        <v>2.549</v>
      </c>
      <c r="FW97">
        <v>0.129</v>
      </c>
      <c r="FX97">
        <v>420</v>
      </c>
      <c r="FY97">
        <v>17</v>
      </c>
      <c r="FZ97">
        <v>0.02</v>
      </c>
      <c r="GA97">
        <v>0.04</v>
      </c>
      <c r="GB97">
        <v>-33.28912682926829</v>
      </c>
      <c r="GC97">
        <v>-0.9287101045296714</v>
      </c>
      <c r="GD97">
        <v>0.131951332536807</v>
      </c>
      <c r="GE97">
        <v>0</v>
      </c>
      <c r="GF97">
        <v>287.1715</v>
      </c>
      <c r="GG97">
        <v>-0.3146982462383207</v>
      </c>
      <c r="GH97">
        <v>0.1975737018103844</v>
      </c>
      <c r="GI97">
        <v>1</v>
      </c>
      <c r="GJ97">
        <v>0.6815782682926829</v>
      </c>
      <c r="GK97">
        <v>-0.07712951916376168</v>
      </c>
      <c r="GL97">
        <v>0.007743459736068675</v>
      </c>
      <c r="GM97">
        <v>1</v>
      </c>
      <c r="GN97">
        <v>2</v>
      </c>
      <c r="GO97">
        <v>3</v>
      </c>
      <c r="GP97" t="s">
        <v>446</v>
      </c>
      <c r="GQ97">
        <v>3.10209</v>
      </c>
      <c r="GR97">
        <v>2.72251</v>
      </c>
      <c r="GS97">
        <v>0.186971</v>
      </c>
      <c r="GT97">
        <v>0.190023</v>
      </c>
      <c r="GU97">
        <v>0.100595</v>
      </c>
      <c r="GV97">
        <v>0.0997675</v>
      </c>
      <c r="GW97">
        <v>21234</v>
      </c>
      <c r="GX97">
        <v>19220.7</v>
      </c>
      <c r="GY97">
        <v>26682.8</v>
      </c>
      <c r="GZ97">
        <v>23954</v>
      </c>
      <c r="HA97">
        <v>38411</v>
      </c>
      <c r="HB97">
        <v>31888.2</v>
      </c>
      <c r="HC97">
        <v>46589.4</v>
      </c>
      <c r="HD97">
        <v>37896.5</v>
      </c>
      <c r="HE97">
        <v>1.85898</v>
      </c>
      <c r="HF97">
        <v>1.863</v>
      </c>
      <c r="HG97">
        <v>0.130385</v>
      </c>
      <c r="HH97">
        <v>0</v>
      </c>
      <c r="HI97">
        <v>27.8704</v>
      </c>
      <c r="HJ97">
        <v>999.9</v>
      </c>
      <c r="HK97">
        <v>49.7</v>
      </c>
      <c r="HL97">
        <v>31.3</v>
      </c>
      <c r="HM97">
        <v>25.0965</v>
      </c>
      <c r="HN97">
        <v>61.0638</v>
      </c>
      <c r="HO97">
        <v>21.9671</v>
      </c>
      <c r="HP97">
        <v>1</v>
      </c>
      <c r="HQ97">
        <v>0.180295</v>
      </c>
      <c r="HR97">
        <v>0.270193</v>
      </c>
      <c r="HS97">
        <v>20.2794</v>
      </c>
      <c r="HT97">
        <v>5.2107</v>
      </c>
      <c r="HU97">
        <v>11.98</v>
      </c>
      <c r="HV97">
        <v>4.96275</v>
      </c>
      <c r="HW97">
        <v>3.27438</v>
      </c>
      <c r="HX97">
        <v>9999</v>
      </c>
      <c r="HY97">
        <v>9999</v>
      </c>
      <c r="HZ97">
        <v>9999</v>
      </c>
      <c r="IA97">
        <v>40.5</v>
      </c>
      <c r="IB97">
        <v>1.86401</v>
      </c>
      <c r="IC97">
        <v>1.86016</v>
      </c>
      <c r="ID97">
        <v>1.85839</v>
      </c>
      <c r="IE97">
        <v>1.85977</v>
      </c>
      <c r="IF97">
        <v>1.85989</v>
      </c>
      <c r="IG97">
        <v>1.85838</v>
      </c>
      <c r="IH97">
        <v>1.85745</v>
      </c>
      <c r="II97">
        <v>1.85242</v>
      </c>
      <c r="IJ97">
        <v>0</v>
      </c>
      <c r="IK97">
        <v>0</v>
      </c>
      <c r="IL97">
        <v>0</v>
      </c>
      <c r="IM97">
        <v>0</v>
      </c>
      <c r="IN97" t="s">
        <v>441</v>
      </c>
      <c r="IO97" t="s">
        <v>442</v>
      </c>
      <c r="IP97" t="s">
        <v>443</v>
      </c>
      <c r="IQ97" t="s">
        <v>443</v>
      </c>
      <c r="IR97" t="s">
        <v>443</v>
      </c>
      <c r="IS97" t="s">
        <v>443</v>
      </c>
      <c r="IT97">
        <v>0</v>
      </c>
      <c r="IU97">
        <v>100</v>
      </c>
      <c r="IV97">
        <v>100</v>
      </c>
      <c r="IW97">
        <v>-0.41</v>
      </c>
      <c r="IX97">
        <v>0.2784</v>
      </c>
      <c r="IY97">
        <v>-0.9039269621244732</v>
      </c>
      <c r="IZ97">
        <v>-0.001239420960351069</v>
      </c>
      <c r="JA97">
        <v>2.054680153414315E-06</v>
      </c>
      <c r="JB97">
        <v>-6.090169633737798E-10</v>
      </c>
      <c r="JC97">
        <v>0.01286883109493677</v>
      </c>
      <c r="JD97">
        <v>0.003674261220633967</v>
      </c>
      <c r="JE97">
        <v>0.0003746991724086452</v>
      </c>
      <c r="JF97">
        <v>1.563836292469968E-06</v>
      </c>
      <c r="JG97">
        <v>1</v>
      </c>
      <c r="JH97">
        <v>2003</v>
      </c>
      <c r="JI97">
        <v>1</v>
      </c>
      <c r="JJ97">
        <v>24</v>
      </c>
      <c r="JK97">
        <v>202870.8</v>
      </c>
      <c r="JL97">
        <v>202871</v>
      </c>
      <c r="JM97">
        <v>2.86011</v>
      </c>
      <c r="JN97">
        <v>2.61108</v>
      </c>
      <c r="JO97">
        <v>1.49658</v>
      </c>
      <c r="JP97">
        <v>2.34375</v>
      </c>
      <c r="JQ97">
        <v>1.54907</v>
      </c>
      <c r="JR97">
        <v>2.3291</v>
      </c>
      <c r="JS97">
        <v>36.4107</v>
      </c>
      <c r="JT97">
        <v>24.1663</v>
      </c>
      <c r="JU97">
        <v>18</v>
      </c>
      <c r="JV97">
        <v>481.715</v>
      </c>
      <c r="JW97">
        <v>499.108</v>
      </c>
      <c r="JX97">
        <v>27.2022</v>
      </c>
      <c r="JY97">
        <v>29.5743</v>
      </c>
      <c r="JZ97">
        <v>29.9999</v>
      </c>
      <c r="KA97">
        <v>29.829</v>
      </c>
      <c r="KB97">
        <v>29.8317</v>
      </c>
      <c r="KC97">
        <v>57.4413</v>
      </c>
      <c r="KD97">
        <v>19.393</v>
      </c>
      <c r="KE97">
        <v>99.2581</v>
      </c>
      <c r="KF97">
        <v>27.2054</v>
      </c>
      <c r="KG97">
        <v>1323.07</v>
      </c>
      <c r="KH97">
        <v>20.9947</v>
      </c>
      <c r="KI97">
        <v>101.868</v>
      </c>
      <c r="KJ97">
        <v>91.3935</v>
      </c>
    </row>
    <row r="98" spans="1:296">
      <c r="A98">
        <v>80</v>
      </c>
      <c r="B98">
        <v>1759161859.6</v>
      </c>
      <c r="C98">
        <v>486.5</v>
      </c>
      <c r="D98" t="s">
        <v>603</v>
      </c>
      <c r="E98" t="s">
        <v>604</v>
      </c>
      <c r="F98">
        <v>5</v>
      </c>
      <c r="G98" t="s">
        <v>436</v>
      </c>
      <c r="H98">
        <v>1759161852.1</v>
      </c>
      <c r="I98">
        <f>(J98)/1000</f>
        <v>0</v>
      </c>
      <c r="J98">
        <f>IF(DO98, AM98, AG98)</f>
        <v>0</v>
      </c>
      <c r="K98">
        <f>IF(DO98, AH98, AF98)</f>
        <v>0</v>
      </c>
      <c r="L98">
        <f>DQ98 - IF(AT98&gt;1, K98*DK98*100.0/(AV98), 0)</f>
        <v>0</v>
      </c>
      <c r="M98">
        <f>((S98-I98/2)*L98-K98)/(S98+I98/2)</f>
        <v>0</v>
      </c>
      <c r="N98">
        <f>M98*(DX98+DY98)/1000.0</f>
        <v>0</v>
      </c>
      <c r="O98">
        <f>(DQ98 - IF(AT98&gt;1, K98*DK98*100.0/(AV98), 0))*(DX98+DY98)/1000.0</f>
        <v>0</v>
      </c>
      <c r="P98">
        <f>2.0/((1/R98-1/Q98)+SIGN(R98)*SQRT((1/R98-1/Q98)*(1/R98-1/Q98) + 4*DL98/((DL98+1)*(DL98+1))*(2*1/R98*1/Q98-1/Q98*1/Q98)))</f>
        <v>0</v>
      </c>
      <c r="Q98">
        <f>IF(LEFT(DM98,1)&lt;&gt;"0",IF(LEFT(DM98,1)="1",3.0,DN98),$D$5+$E$5*(EE98*DX98/($K$5*1000))+$F$5*(EE98*DX98/($K$5*1000))*MAX(MIN(DK98,$J$5),$I$5)*MAX(MIN(DK98,$J$5),$I$5)+$G$5*MAX(MIN(DK98,$J$5),$I$5)*(EE98*DX98/($K$5*1000))+$H$5*(EE98*DX98/($K$5*1000))*(EE98*DX98/($K$5*1000)))</f>
        <v>0</v>
      </c>
      <c r="R98">
        <f>I98*(1000-(1000*0.61365*exp(17.502*V98/(240.97+V98))/(DX98+DY98)+DS98)/2)/(1000*0.61365*exp(17.502*V98/(240.97+V98))/(DX98+DY98)-DS98)</f>
        <v>0</v>
      </c>
      <c r="S98">
        <f>1/((DL98+1)/(P98/1.6)+1/(Q98/1.37)) + DL98/((DL98+1)/(P98/1.6) + DL98/(Q98/1.37))</f>
        <v>0</v>
      </c>
      <c r="T98">
        <f>(DG98*DJ98)</f>
        <v>0</v>
      </c>
      <c r="U98">
        <f>(DZ98+(T98+2*0.95*5.67E-8*(((DZ98+$B$9)+273)^4-(DZ98+273)^4)-44100*I98)/(1.84*29.3*Q98+8*0.95*5.67E-8*(DZ98+273)^3))</f>
        <v>0</v>
      </c>
      <c r="V98">
        <f>($C$9*EA98+$D$9*EB98+$E$9*U98)</f>
        <v>0</v>
      </c>
      <c r="W98">
        <f>0.61365*exp(17.502*V98/(240.97+V98))</f>
        <v>0</v>
      </c>
      <c r="X98">
        <f>(Y98/Z98*100)</f>
        <v>0</v>
      </c>
      <c r="Y98">
        <f>DS98*(DX98+DY98)/1000</f>
        <v>0</v>
      </c>
      <c r="Z98">
        <f>0.61365*exp(17.502*DZ98/(240.97+DZ98))</f>
        <v>0</v>
      </c>
      <c r="AA98">
        <f>(W98-DS98*(DX98+DY98)/1000)</f>
        <v>0</v>
      </c>
      <c r="AB98">
        <f>(-I98*44100)</f>
        <v>0</v>
      </c>
      <c r="AC98">
        <f>2*29.3*Q98*0.92*(DZ98-V98)</f>
        <v>0</v>
      </c>
      <c r="AD98">
        <f>2*0.95*5.67E-8*(((DZ98+$B$9)+273)^4-(V98+273)^4)</f>
        <v>0</v>
      </c>
      <c r="AE98">
        <f>T98+AD98+AB98+AC98</f>
        <v>0</v>
      </c>
      <c r="AF98">
        <f>DW98*AT98*(DR98-DQ98*(1000-AT98*DT98)/(1000-AT98*DS98))/(100*DK98)</f>
        <v>0</v>
      </c>
      <c r="AG98">
        <f>1000*DW98*AT98*(DS98-DT98)/(100*DK98*(1000-AT98*DS98))</f>
        <v>0</v>
      </c>
      <c r="AH98">
        <f>(AI98 - AJ98 - DX98*1E3/(8.314*(DZ98+273.15)) * AL98/DW98 * AK98) * DW98/(100*DK98) * (1000 - DT98)/1000</f>
        <v>0</v>
      </c>
      <c r="AI98">
        <v>1336.627133099949</v>
      </c>
      <c r="AJ98">
        <v>1312.231878787879</v>
      </c>
      <c r="AK98">
        <v>3.423922268629119</v>
      </c>
      <c r="AL98">
        <v>65.02790065039247</v>
      </c>
      <c r="AM98">
        <f>(AO98 - AN98 + DX98*1E3/(8.314*(DZ98+273.15)) * AQ98/DW98 * AP98) * DW98/(100*DK98) * 1000/(1000 - AO98)</f>
        <v>0</v>
      </c>
      <c r="AN98">
        <v>21.00790880053378</v>
      </c>
      <c r="AO98">
        <v>21.67104666666665</v>
      </c>
      <c r="AP98">
        <v>-3.275516569292877E-05</v>
      </c>
      <c r="AQ98">
        <v>105.0017702959576</v>
      </c>
      <c r="AR98">
        <v>0</v>
      </c>
      <c r="AS98">
        <v>0</v>
      </c>
      <c r="AT98">
        <f>IF(AR98*$H$15&gt;=AV98,1.0,(AV98/(AV98-AR98*$H$15)))</f>
        <v>0</v>
      </c>
      <c r="AU98">
        <f>(AT98-1)*100</f>
        <v>0</v>
      </c>
      <c r="AV98">
        <f>MAX(0,($B$15+$C$15*EE98)/(1+$D$15*EE98)*DX98/(DZ98+273)*$E$15)</f>
        <v>0</v>
      </c>
      <c r="AW98" t="s">
        <v>437</v>
      </c>
      <c r="AX98" t="s">
        <v>437</v>
      </c>
      <c r="AY98">
        <v>0</v>
      </c>
      <c r="AZ98">
        <v>0</v>
      </c>
      <c r="BA98">
        <f>1-AY98/AZ98</f>
        <v>0</v>
      </c>
      <c r="BB98">
        <v>0</v>
      </c>
      <c r="BC98" t="s">
        <v>437</v>
      </c>
      <c r="BD98" t="s">
        <v>437</v>
      </c>
      <c r="BE98">
        <v>0</v>
      </c>
      <c r="BF98">
        <v>0</v>
      </c>
      <c r="BG98">
        <f>1-BE98/BF98</f>
        <v>0</v>
      </c>
      <c r="BH98">
        <v>0.5</v>
      </c>
      <c r="BI98">
        <f>DH98</f>
        <v>0</v>
      </c>
      <c r="BJ98">
        <f>K98</f>
        <v>0</v>
      </c>
      <c r="BK98">
        <f>BG98*BH98*BI98</f>
        <v>0</v>
      </c>
      <c r="BL98">
        <f>(BJ98-BB98)/BI98</f>
        <v>0</v>
      </c>
      <c r="BM98">
        <f>(AZ98-BF98)/BF98</f>
        <v>0</v>
      </c>
      <c r="BN98">
        <f>AY98/(BA98+AY98/BF98)</f>
        <v>0</v>
      </c>
      <c r="BO98" t="s">
        <v>437</v>
      </c>
      <c r="BP98">
        <v>0</v>
      </c>
      <c r="BQ98">
        <f>IF(BP98&lt;&gt;0, BP98, BN98)</f>
        <v>0</v>
      </c>
      <c r="BR98">
        <f>1-BQ98/BF98</f>
        <v>0</v>
      </c>
      <c r="BS98">
        <f>(BF98-BE98)/(BF98-BQ98)</f>
        <v>0</v>
      </c>
      <c r="BT98">
        <f>(AZ98-BF98)/(AZ98-BQ98)</f>
        <v>0</v>
      </c>
      <c r="BU98">
        <f>(BF98-BE98)/(BF98-AY98)</f>
        <v>0</v>
      </c>
      <c r="BV98">
        <f>(AZ98-BF98)/(AZ98-AY98)</f>
        <v>0</v>
      </c>
      <c r="BW98">
        <f>(BS98*BQ98/BE98)</f>
        <v>0</v>
      </c>
      <c r="BX98">
        <f>(1-BW98)</f>
        <v>0</v>
      </c>
      <c r="DG98">
        <f>$B$13*EF98+$C$13*EG98+$F$13*ER98*(1-EU98)</f>
        <v>0</v>
      </c>
      <c r="DH98">
        <f>DG98*DI98</f>
        <v>0</v>
      </c>
      <c r="DI98">
        <f>($B$13*$D$11+$C$13*$D$11+$F$13*((FE98+EW98)/MAX(FE98+EW98+FF98, 0.1)*$I$11+FF98/MAX(FE98+EW98+FF98, 0.1)*$J$11))/($B$13+$C$13+$F$13)</f>
        <v>0</v>
      </c>
      <c r="DJ98">
        <f>($B$13*$K$11+$C$13*$K$11+$F$13*((FE98+EW98)/MAX(FE98+EW98+FF98, 0.1)*$P$11+FF98/MAX(FE98+EW98+FF98, 0.1)*$Q$11))/($B$13+$C$13+$F$13)</f>
        <v>0</v>
      </c>
      <c r="DK98">
        <v>2.44</v>
      </c>
      <c r="DL98">
        <v>0.5</v>
      </c>
      <c r="DM98" t="s">
        <v>438</v>
      </c>
      <c r="DN98">
        <v>2</v>
      </c>
      <c r="DO98" t="b">
        <v>1</v>
      </c>
      <c r="DP98">
        <v>1759161852.1</v>
      </c>
      <c r="DQ98">
        <v>1260.331111111111</v>
      </c>
      <c r="DR98">
        <v>1293.729629629629</v>
      </c>
      <c r="DS98">
        <v>21.67775925925926</v>
      </c>
      <c r="DT98">
        <v>21.00694444444445</v>
      </c>
      <c r="DU98">
        <v>1260.752222222222</v>
      </c>
      <c r="DV98">
        <v>21.39933703703704</v>
      </c>
      <c r="DW98">
        <v>500.0819259259259</v>
      </c>
      <c r="DX98">
        <v>90.88385925925924</v>
      </c>
      <c r="DY98">
        <v>0.06432337037037038</v>
      </c>
      <c r="DZ98">
        <v>28.63613703703704</v>
      </c>
      <c r="EA98">
        <v>29.98426296296296</v>
      </c>
      <c r="EB98">
        <v>999.9000000000001</v>
      </c>
      <c r="EC98">
        <v>0</v>
      </c>
      <c r="ED98">
        <v>0</v>
      </c>
      <c r="EE98">
        <v>10003.93407407407</v>
      </c>
      <c r="EF98">
        <v>0</v>
      </c>
      <c r="EG98">
        <v>8.378539999999997</v>
      </c>
      <c r="EH98">
        <v>-33.3976037037037</v>
      </c>
      <c r="EI98">
        <v>1288.258518518519</v>
      </c>
      <c r="EJ98">
        <v>1321.48962962963</v>
      </c>
      <c r="EK98">
        <v>0.6708123703703704</v>
      </c>
      <c r="EL98">
        <v>1293.729629629629</v>
      </c>
      <c r="EM98">
        <v>21.00694444444445</v>
      </c>
      <c r="EN98">
        <v>1.970157407407407</v>
      </c>
      <c r="EO98">
        <v>1.909191851851852</v>
      </c>
      <c r="EP98">
        <v>17.20652962962963</v>
      </c>
      <c r="EQ98">
        <v>16.71067407407407</v>
      </c>
      <c r="ER98">
        <v>2000.000740740741</v>
      </c>
      <c r="ES98">
        <v>0.980005888888889</v>
      </c>
      <c r="ET98">
        <v>0.01999391481481481</v>
      </c>
      <c r="EU98">
        <v>0</v>
      </c>
      <c r="EV98">
        <v>287.1518518518519</v>
      </c>
      <c r="EW98">
        <v>5.00078</v>
      </c>
      <c r="EX98">
        <v>5741.537037037037</v>
      </c>
      <c r="EY98">
        <v>16379.67407407408</v>
      </c>
      <c r="EZ98">
        <v>39.80285185185185</v>
      </c>
      <c r="FA98">
        <v>40.59462962962962</v>
      </c>
      <c r="FB98">
        <v>39.93022222222222</v>
      </c>
      <c r="FC98">
        <v>40.34937037037037</v>
      </c>
      <c r="FD98">
        <v>40.75903703703703</v>
      </c>
      <c r="FE98">
        <v>1955.110740740741</v>
      </c>
      <c r="FF98">
        <v>39.89000000000001</v>
      </c>
      <c r="FG98">
        <v>0</v>
      </c>
      <c r="FH98">
        <v>1759161851.6</v>
      </c>
      <c r="FI98">
        <v>0</v>
      </c>
      <c r="FJ98">
        <v>287.1206538461539</v>
      </c>
      <c r="FK98">
        <v>-0.05685470612502767</v>
      </c>
      <c r="FL98">
        <v>-3.420512820781533</v>
      </c>
      <c r="FM98">
        <v>5741.561923076923</v>
      </c>
      <c r="FN98">
        <v>15</v>
      </c>
      <c r="FO98">
        <v>0</v>
      </c>
      <c r="FP98" t="s">
        <v>439</v>
      </c>
      <c r="FQ98">
        <v>1746989605.5</v>
      </c>
      <c r="FR98">
        <v>1746989593.5</v>
      </c>
      <c r="FS98">
        <v>0</v>
      </c>
      <c r="FT98">
        <v>-0.274</v>
      </c>
      <c r="FU98">
        <v>-0.002</v>
      </c>
      <c r="FV98">
        <v>2.549</v>
      </c>
      <c r="FW98">
        <v>0.129</v>
      </c>
      <c r="FX98">
        <v>420</v>
      </c>
      <c r="FY98">
        <v>17</v>
      </c>
      <c r="FZ98">
        <v>0.02</v>
      </c>
      <c r="GA98">
        <v>0.04</v>
      </c>
      <c r="GB98">
        <v>-33.373765</v>
      </c>
      <c r="GC98">
        <v>-0.549852157598459</v>
      </c>
      <c r="GD98">
        <v>0.09374399327423635</v>
      </c>
      <c r="GE98">
        <v>0</v>
      </c>
      <c r="GF98">
        <v>287.1554705882353</v>
      </c>
      <c r="GG98">
        <v>-0.2880061150273215</v>
      </c>
      <c r="GH98">
        <v>0.2060260171026534</v>
      </c>
      <c r="GI98">
        <v>1</v>
      </c>
      <c r="GJ98">
        <v>0.6742196999999999</v>
      </c>
      <c r="GK98">
        <v>-0.07368819512195171</v>
      </c>
      <c r="GL98">
        <v>0.007169571037377343</v>
      </c>
      <c r="GM98">
        <v>1</v>
      </c>
      <c r="GN98">
        <v>2</v>
      </c>
      <c r="GO98">
        <v>3</v>
      </c>
      <c r="GP98" t="s">
        <v>446</v>
      </c>
      <c r="GQ98">
        <v>3.10241</v>
      </c>
      <c r="GR98">
        <v>2.7222</v>
      </c>
      <c r="GS98">
        <v>0.188473</v>
      </c>
      <c r="GT98">
        <v>0.191511</v>
      </c>
      <c r="GU98">
        <v>0.100582</v>
      </c>
      <c r="GV98">
        <v>0.0997663</v>
      </c>
      <c r="GW98">
        <v>21194.8</v>
      </c>
      <c r="GX98">
        <v>19185.3</v>
      </c>
      <c r="GY98">
        <v>26682.9</v>
      </c>
      <c r="GZ98">
        <v>23954</v>
      </c>
      <c r="HA98">
        <v>38411.9</v>
      </c>
      <c r="HB98">
        <v>31888.1</v>
      </c>
      <c r="HC98">
        <v>46589.6</v>
      </c>
      <c r="HD98">
        <v>37896.1</v>
      </c>
      <c r="HE98">
        <v>1.85915</v>
      </c>
      <c r="HF98">
        <v>1.8625</v>
      </c>
      <c r="HG98">
        <v>0.130199</v>
      </c>
      <c r="HH98">
        <v>0</v>
      </c>
      <c r="HI98">
        <v>27.8668</v>
      </c>
      <c r="HJ98">
        <v>999.9</v>
      </c>
      <c r="HK98">
        <v>49.7</v>
      </c>
      <c r="HL98">
        <v>31.3</v>
      </c>
      <c r="HM98">
        <v>25.0956</v>
      </c>
      <c r="HN98">
        <v>60.9238</v>
      </c>
      <c r="HO98">
        <v>21.7548</v>
      </c>
      <c r="HP98">
        <v>1</v>
      </c>
      <c r="HQ98">
        <v>0.180152</v>
      </c>
      <c r="HR98">
        <v>0.306212</v>
      </c>
      <c r="HS98">
        <v>20.2795</v>
      </c>
      <c r="HT98">
        <v>5.21115</v>
      </c>
      <c r="HU98">
        <v>11.98</v>
      </c>
      <c r="HV98">
        <v>4.9628</v>
      </c>
      <c r="HW98">
        <v>3.2745</v>
      </c>
      <c r="HX98">
        <v>9999</v>
      </c>
      <c r="HY98">
        <v>9999</v>
      </c>
      <c r="HZ98">
        <v>9999</v>
      </c>
      <c r="IA98">
        <v>40.5</v>
      </c>
      <c r="IB98">
        <v>1.86401</v>
      </c>
      <c r="IC98">
        <v>1.86018</v>
      </c>
      <c r="ID98">
        <v>1.85842</v>
      </c>
      <c r="IE98">
        <v>1.85979</v>
      </c>
      <c r="IF98">
        <v>1.85989</v>
      </c>
      <c r="IG98">
        <v>1.85838</v>
      </c>
      <c r="IH98">
        <v>1.85746</v>
      </c>
      <c r="II98">
        <v>1.85242</v>
      </c>
      <c r="IJ98">
        <v>0</v>
      </c>
      <c r="IK98">
        <v>0</v>
      </c>
      <c r="IL98">
        <v>0</v>
      </c>
      <c r="IM98">
        <v>0</v>
      </c>
      <c r="IN98" t="s">
        <v>441</v>
      </c>
      <c r="IO98" t="s">
        <v>442</v>
      </c>
      <c r="IP98" t="s">
        <v>443</v>
      </c>
      <c r="IQ98" t="s">
        <v>443</v>
      </c>
      <c r="IR98" t="s">
        <v>443</v>
      </c>
      <c r="IS98" t="s">
        <v>443</v>
      </c>
      <c r="IT98">
        <v>0</v>
      </c>
      <c r="IU98">
        <v>100</v>
      </c>
      <c r="IV98">
        <v>100</v>
      </c>
      <c r="IW98">
        <v>-0.39</v>
      </c>
      <c r="IX98">
        <v>0.2782</v>
      </c>
      <c r="IY98">
        <v>-0.9039269621244732</v>
      </c>
      <c r="IZ98">
        <v>-0.001239420960351069</v>
      </c>
      <c r="JA98">
        <v>2.054680153414315E-06</v>
      </c>
      <c r="JB98">
        <v>-6.090169633737798E-10</v>
      </c>
      <c r="JC98">
        <v>0.01286883109493677</v>
      </c>
      <c r="JD98">
        <v>0.003674261220633967</v>
      </c>
      <c r="JE98">
        <v>0.0003746991724086452</v>
      </c>
      <c r="JF98">
        <v>1.563836292469968E-06</v>
      </c>
      <c r="JG98">
        <v>1</v>
      </c>
      <c r="JH98">
        <v>2003</v>
      </c>
      <c r="JI98">
        <v>1</v>
      </c>
      <c r="JJ98">
        <v>24</v>
      </c>
      <c r="JK98">
        <v>202870.9</v>
      </c>
      <c r="JL98">
        <v>202871.1</v>
      </c>
      <c r="JM98">
        <v>2.88818</v>
      </c>
      <c r="JN98">
        <v>2.60742</v>
      </c>
      <c r="JO98">
        <v>1.49658</v>
      </c>
      <c r="JP98">
        <v>2.34375</v>
      </c>
      <c r="JQ98">
        <v>1.54907</v>
      </c>
      <c r="JR98">
        <v>2.4585</v>
      </c>
      <c r="JS98">
        <v>36.4107</v>
      </c>
      <c r="JT98">
        <v>24.1751</v>
      </c>
      <c r="JU98">
        <v>18</v>
      </c>
      <c r="JV98">
        <v>481.798</v>
      </c>
      <c r="JW98">
        <v>498.752</v>
      </c>
      <c r="JX98">
        <v>27.2118</v>
      </c>
      <c r="JY98">
        <v>29.5718</v>
      </c>
      <c r="JZ98">
        <v>30.0001</v>
      </c>
      <c r="KA98">
        <v>29.8264</v>
      </c>
      <c r="KB98">
        <v>29.8292</v>
      </c>
      <c r="KC98">
        <v>57.9854</v>
      </c>
      <c r="KD98">
        <v>19.393</v>
      </c>
      <c r="KE98">
        <v>99.2581</v>
      </c>
      <c r="KF98">
        <v>27.2088</v>
      </c>
      <c r="KG98">
        <v>1336.43</v>
      </c>
      <c r="KH98">
        <v>21.0111</v>
      </c>
      <c r="KI98">
        <v>101.868</v>
      </c>
      <c r="KJ98">
        <v>91.3929</v>
      </c>
    </row>
    <row r="99" spans="1:296">
      <c r="A99">
        <v>81</v>
      </c>
      <c r="B99">
        <v>1759161864.6</v>
      </c>
      <c r="C99">
        <v>491.5</v>
      </c>
      <c r="D99" t="s">
        <v>605</v>
      </c>
      <c r="E99" t="s">
        <v>606</v>
      </c>
      <c r="F99">
        <v>5</v>
      </c>
      <c r="G99" t="s">
        <v>436</v>
      </c>
      <c r="H99">
        <v>1759161856.814285</v>
      </c>
      <c r="I99">
        <f>(J99)/1000</f>
        <v>0</v>
      </c>
      <c r="J99">
        <f>IF(DO99, AM99, AG99)</f>
        <v>0</v>
      </c>
      <c r="K99">
        <f>IF(DO99, AH99, AF99)</f>
        <v>0</v>
      </c>
      <c r="L99">
        <f>DQ99 - IF(AT99&gt;1, K99*DK99*100.0/(AV99), 0)</f>
        <v>0</v>
      </c>
      <c r="M99">
        <f>((S99-I99/2)*L99-K99)/(S99+I99/2)</f>
        <v>0</v>
      </c>
      <c r="N99">
        <f>M99*(DX99+DY99)/1000.0</f>
        <v>0</v>
      </c>
      <c r="O99">
        <f>(DQ99 - IF(AT99&gt;1, K99*DK99*100.0/(AV99), 0))*(DX99+DY99)/1000.0</f>
        <v>0</v>
      </c>
      <c r="P99">
        <f>2.0/((1/R99-1/Q99)+SIGN(R99)*SQRT((1/R99-1/Q99)*(1/R99-1/Q99) + 4*DL99/((DL99+1)*(DL99+1))*(2*1/R99*1/Q99-1/Q99*1/Q99)))</f>
        <v>0</v>
      </c>
      <c r="Q99">
        <f>IF(LEFT(DM99,1)&lt;&gt;"0",IF(LEFT(DM99,1)="1",3.0,DN99),$D$5+$E$5*(EE99*DX99/($K$5*1000))+$F$5*(EE99*DX99/($K$5*1000))*MAX(MIN(DK99,$J$5),$I$5)*MAX(MIN(DK99,$J$5),$I$5)+$G$5*MAX(MIN(DK99,$J$5),$I$5)*(EE99*DX99/($K$5*1000))+$H$5*(EE99*DX99/($K$5*1000))*(EE99*DX99/($K$5*1000)))</f>
        <v>0</v>
      </c>
      <c r="R99">
        <f>I99*(1000-(1000*0.61365*exp(17.502*V99/(240.97+V99))/(DX99+DY99)+DS99)/2)/(1000*0.61365*exp(17.502*V99/(240.97+V99))/(DX99+DY99)-DS99)</f>
        <v>0</v>
      </c>
      <c r="S99">
        <f>1/((DL99+1)/(P99/1.6)+1/(Q99/1.37)) + DL99/((DL99+1)/(P99/1.6) + DL99/(Q99/1.37))</f>
        <v>0</v>
      </c>
      <c r="T99">
        <f>(DG99*DJ99)</f>
        <v>0</v>
      </c>
      <c r="U99">
        <f>(DZ99+(T99+2*0.95*5.67E-8*(((DZ99+$B$9)+273)^4-(DZ99+273)^4)-44100*I99)/(1.84*29.3*Q99+8*0.95*5.67E-8*(DZ99+273)^3))</f>
        <v>0</v>
      </c>
      <c r="V99">
        <f>($C$9*EA99+$D$9*EB99+$E$9*U99)</f>
        <v>0</v>
      </c>
      <c r="W99">
        <f>0.61365*exp(17.502*V99/(240.97+V99))</f>
        <v>0</v>
      </c>
      <c r="X99">
        <f>(Y99/Z99*100)</f>
        <v>0</v>
      </c>
      <c r="Y99">
        <f>DS99*(DX99+DY99)/1000</f>
        <v>0</v>
      </c>
      <c r="Z99">
        <f>0.61365*exp(17.502*DZ99/(240.97+DZ99))</f>
        <v>0</v>
      </c>
      <c r="AA99">
        <f>(W99-DS99*(DX99+DY99)/1000)</f>
        <v>0</v>
      </c>
      <c r="AB99">
        <f>(-I99*44100)</f>
        <v>0</v>
      </c>
      <c r="AC99">
        <f>2*29.3*Q99*0.92*(DZ99-V99)</f>
        <v>0</v>
      </c>
      <c r="AD99">
        <f>2*0.95*5.67E-8*(((DZ99+$B$9)+273)^4-(V99+273)^4)</f>
        <v>0</v>
      </c>
      <c r="AE99">
        <f>T99+AD99+AB99+AC99</f>
        <v>0</v>
      </c>
      <c r="AF99">
        <f>DW99*AT99*(DR99-DQ99*(1000-AT99*DT99)/(1000-AT99*DS99))/(100*DK99)</f>
        <v>0</v>
      </c>
      <c r="AG99">
        <f>1000*DW99*AT99*(DS99-DT99)/(100*DK99*(1000-AT99*DS99))</f>
        <v>0</v>
      </c>
      <c r="AH99">
        <f>(AI99 - AJ99 - DX99*1E3/(8.314*(DZ99+273.15)) * AL99/DW99 * AK99) * DW99/(100*DK99) * (1000 - DT99)/1000</f>
        <v>0</v>
      </c>
      <c r="AI99">
        <v>1353.612935742081</v>
      </c>
      <c r="AJ99">
        <v>1329.237939393939</v>
      </c>
      <c r="AK99">
        <v>3.395971912106549</v>
      </c>
      <c r="AL99">
        <v>65.02790065039247</v>
      </c>
      <c r="AM99">
        <f>(AO99 - AN99 + DX99*1E3/(8.314*(DZ99+273.15)) * AQ99/DW99 * AP99) * DW99/(100*DK99) * 1000/(1000 - AO99)</f>
        <v>0</v>
      </c>
      <c r="AN99">
        <v>21.0115374889578</v>
      </c>
      <c r="AO99">
        <v>21.66526666666666</v>
      </c>
      <c r="AP99">
        <v>-2.933732673577925E-05</v>
      </c>
      <c r="AQ99">
        <v>105.0017702959576</v>
      </c>
      <c r="AR99">
        <v>0</v>
      </c>
      <c r="AS99">
        <v>0</v>
      </c>
      <c r="AT99">
        <f>IF(AR99*$H$15&gt;=AV99,1.0,(AV99/(AV99-AR99*$H$15)))</f>
        <v>0</v>
      </c>
      <c r="AU99">
        <f>(AT99-1)*100</f>
        <v>0</v>
      </c>
      <c r="AV99">
        <f>MAX(0,($B$15+$C$15*EE99)/(1+$D$15*EE99)*DX99/(DZ99+273)*$E$15)</f>
        <v>0</v>
      </c>
      <c r="AW99" t="s">
        <v>437</v>
      </c>
      <c r="AX99" t="s">
        <v>437</v>
      </c>
      <c r="AY99">
        <v>0</v>
      </c>
      <c r="AZ99">
        <v>0</v>
      </c>
      <c r="BA99">
        <f>1-AY99/AZ99</f>
        <v>0</v>
      </c>
      <c r="BB99">
        <v>0</v>
      </c>
      <c r="BC99" t="s">
        <v>437</v>
      </c>
      <c r="BD99" t="s">
        <v>437</v>
      </c>
      <c r="BE99">
        <v>0</v>
      </c>
      <c r="BF99">
        <v>0</v>
      </c>
      <c r="BG99">
        <f>1-BE99/BF99</f>
        <v>0</v>
      </c>
      <c r="BH99">
        <v>0.5</v>
      </c>
      <c r="BI99">
        <f>DH99</f>
        <v>0</v>
      </c>
      <c r="BJ99">
        <f>K99</f>
        <v>0</v>
      </c>
      <c r="BK99">
        <f>BG99*BH99*BI99</f>
        <v>0</v>
      </c>
      <c r="BL99">
        <f>(BJ99-BB99)/BI99</f>
        <v>0</v>
      </c>
      <c r="BM99">
        <f>(AZ99-BF99)/BF99</f>
        <v>0</v>
      </c>
      <c r="BN99">
        <f>AY99/(BA99+AY99/BF99)</f>
        <v>0</v>
      </c>
      <c r="BO99" t="s">
        <v>437</v>
      </c>
      <c r="BP99">
        <v>0</v>
      </c>
      <c r="BQ99">
        <f>IF(BP99&lt;&gt;0, BP99, BN99)</f>
        <v>0</v>
      </c>
      <c r="BR99">
        <f>1-BQ99/BF99</f>
        <v>0</v>
      </c>
      <c r="BS99">
        <f>(BF99-BE99)/(BF99-BQ99)</f>
        <v>0</v>
      </c>
      <c r="BT99">
        <f>(AZ99-BF99)/(AZ99-BQ99)</f>
        <v>0</v>
      </c>
      <c r="BU99">
        <f>(BF99-BE99)/(BF99-AY99)</f>
        <v>0</v>
      </c>
      <c r="BV99">
        <f>(AZ99-BF99)/(AZ99-AY99)</f>
        <v>0</v>
      </c>
      <c r="BW99">
        <f>(BS99*BQ99/BE99)</f>
        <v>0</v>
      </c>
      <c r="BX99">
        <f>(1-BW99)</f>
        <v>0</v>
      </c>
      <c r="DG99">
        <f>$B$13*EF99+$C$13*EG99+$F$13*ER99*(1-EU99)</f>
        <v>0</v>
      </c>
      <c r="DH99">
        <f>DG99*DI99</f>
        <v>0</v>
      </c>
      <c r="DI99">
        <f>($B$13*$D$11+$C$13*$D$11+$F$13*((FE99+EW99)/MAX(FE99+EW99+FF99, 0.1)*$I$11+FF99/MAX(FE99+EW99+FF99, 0.1)*$J$11))/($B$13+$C$13+$F$13)</f>
        <v>0</v>
      </c>
      <c r="DJ99">
        <f>($B$13*$K$11+$C$13*$K$11+$F$13*((FE99+EW99)/MAX(FE99+EW99+FF99, 0.1)*$P$11+FF99/MAX(FE99+EW99+FF99, 0.1)*$Q$11))/($B$13+$C$13+$F$13)</f>
        <v>0</v>
      </c>
      <c r="DK99">
        <v>2.44</v>
      </c>
      <c r="DL99">
        <v>0.5</v>
      </c>
      <c r="DM99" t="s">
        <v>438</v>
      </c>
      <c r="DN99">
        <v>2</v>
      </c>
      <c r="DO99" t="b">
        <v>1</v>
      </c>
      <c r="DP99">
        <v>1759161856.814285</v>
      </c>
      <c r="DQ99">
        <v>1276.1175</v>
      </c>
      <c r="DR99">
        <v>1309.524642857143</v>
      </c>
      <c r="DS99">
        <v>21.67284642857143</v>
      </c>
      <c r="DT99">
        <v>21.00843571428571</v>
      </c>
      <c r="DU99">
        <v>1276.522142857143</v>
      </c>
      <c r="DV99">
        <v>21.39453928571428</v>
      </c>
      <c r="DW99">
        <v>500.0740714285714</v>
      </c>
      <c r="DX99">
        <v>90.88362857142855</v>
      </c>
      <c r="DY99">
        <v>0.06408311071428571</v>
      </c>
      <c r="DZ99">
        <v>28.63643928571429</v>
      </c>
      <c r="EA99">
        <v>29.99060714285715</v>
      </c>
      <c r="EB99">
        <v>999.9000000000002</v>
      </c>
      <c r="EC99">
        <v>0</v>
      </c>
      <c r="ED99">
        <v>0</v>
      </c>
      <c r="EE99">
        <v>10012.53821428571</v>
      </c>
      <c r="EF99">
        <v>0</v>
      </c>
      <c r="EG99">
        <v>8.378539999999997</v>
      </c>
      <c r="EH99">
        <v>-33.40686785714286</v>
      </c>
      <c r="EI99">
        <v>1304.387857142857</v>
      </c>
      <c r="EJ99">
        <v>1337.625357142857</v>
      </c>
      <c r="EK99">
        <v>0.6644081071428571</v>
      </c>
      <c r="EL99">
        <v>1309.524642857143</v>
      </c>
      <c r="EM99">
        <v>21.00843571428571</v>
      </c>
      <c r="EN99">
        <v>1.969706428571428</v>
      </c>
      <c r="EO99">
        <v>1.909323928571429</v>
      </c>
      <c r="EP99">
        <v>17.20291071428571</v>
      </c>
      <c r="EQ99">
        <v>16.71174999999999</v>
      </c>
      <c r="ER99">
        <v>2000.014285714285</v>
      </c>
      <c r="ES99">
        <v>0.9800059285714288</v>
      </c>
      <c r="ET99">
        <v>0.019993875</v>
      </c>
      <c r="EU99">
        <v>0</v>
      </c>
      <c r="EV99">
        <v>287.112</v>
      </c>
      <c r="EW99">
        <v>5.00078</v>
      </c>
      <c r="EX99">
        <v>5741.418214285715</v>
      </c>
      <c r="EY99">
        <v>16379.79642857143</v>
      </c>
      <c r="EZ99">
        <v>39.7965357142857</v>
      </c>
      <c r="FA99">
        <v>40.59571428571428</v>
      </c>
      <c r="FB99">
        <v>39.91707142857143</v>
      </c>
      <c r="FC99">
        <v>40.34582142857143</v>
      </c>
      <c r="FD99">
        <v>40.76092857142857</v>
      </c>
      <c r="FE99">
        <v>1955.124285714286</v>
      </c>
      <c r="FF99">
        <v>39.89000000000001</v>
      </c>
      <c r="FG99">
        <v>0</v>
      </c>
      <c r="FH99">
        <v>1759161856.4</v>
      </c>
      <c r="FI99">
        <v>0</v>
      </c>
      <c r="FJ99">
        <v>287.106</v>
      </c>
      <c r="FK99">
        <v>-0.04047862455034218</v>
      </c>
      <c r="FL99">
        <v>-1.7747008518381</v>
      </c>
      <c r="FM99">
        <v>5741.387307692308</v>
      </c>
      <c r="FN99">
        <v>15</v>
      </c>
      <c r="FO99">
        <v>0</v>
      </c>
      <c r="FP99" t="s">
        <v>439</v>
      </c>
      <c r="FQ99">
        <v>1746989605.5</v>
      </c>
      <c r="FR99">
        <v>1746989593.5</v>
      </c>
      <c r="FS99">
        <v>0</v>
      </c>
      <c r="FT99">
        <v>-0.274</v>
      </c>
      <c r="FU99">
        <v>-0.002</v>
      </c>
      <c r="FV99">
        <v>2.549</v>
      </c>
      <c r="FW99">
        <v>0.129</v>
      </c>
      <c r="FX99">
        <v>420</v>
      </c>
      <c r="FY99">
        <v>17</v>
      </c>
      <c r="FZ99">
        <v>0.02</v>
      </c>
      <c r="GA99">
        <v>0.04</v>
      </c>
      <c r="GB99">
        <v>-33.39463902439024</v>
      </c>
      <c r="GC99">
        <v>-0.08297560975605865</v>
      </c>
      <c r="GD99">
        <v>0.05473675306075032</v>
      </c>
      <c r="GE99">
        <v>1</v>
      </c>
      <c r="GF99">
        <v>287.1298529411765</v>
      </c>
      <c r="GG99">
        <v>-0.1940870885488434</v>
      </c>
      <c r="GH99">
        <v>0.2041731001975753</v>
      </c>
      <c r="GI99">
        <v>1</v>
      </c>
      <c r="GJ99">
        <v>0.6687588292682927</v>
      </c>
      <c r="GK99">
        <v>-0.0805358257839721</v>
      </c>
      <c r="GL99">
        <v>0.008006704583530217</v>
      </c>
      <c r="GM99">
        <v>1</v>
      </c>
      <c r="GN99">
        <v>3</v>
      </c>
      <c r="GO99">
        <v>3</v>
      </c>
      <c r="GP99" t="s">
        <v>440</v>
      </c>
      <c r="GQ99">
        <v>3.10257</v>
      </c>
      <c r="GR99">
        <v>2.72192</v>
      </c>
      <c r="GS99">
        <v>0.189954</v>
      </c>
      <c r="GT99">
        <v>0.192981</v>
      </c>
      <c r="GU99">
        <v>0.100563</v>
      </c>
      <c r="GV99">
        <v>0.0997807</v>
      </c>
      <c r="GW99">
        <v>21156.2</v>
      </c>
      <c r="GX99">
        <v>19150.4</v>
      </c>
      <c r="GY99">
        <v>26682.9</v>
      </c>
      <c r="GZ99">
        <v>23953.9</v>
      </c>
      <c r="HA99">
        <v>38413.1</v>
      </c>
      <c r="HB99">
        <v>31888</v>
      </c>
      <c r="HC99">
        <v>46589.8</v>
      </c>
      <c r="HD99">
        <v>37896.4</v>
      </c>
      <c r="HE99">
        <v>1.8598</v>
      </c>
      <c r="HF99">
        <v>1.8625</v>
      </c>
      <c r="HG99">
        <v>0.130199</v>
      </c>
      <c r="HH99">
        <v>0</v>
      </c>
      <c r="HI99">
        <v>27.8633</v>
      </c>
      <c r="HJ99">
        <v>999.9</v>
      </c>
      <c r="HK99">
        <v>49.7</v>
      </c>
      <c r="HL99">
        <v>31.3</v>
      </c>
      <c r="HM99">
        <v>25.0983</v>
      </c>
      <c r="HN99">
        <v>60.6338</v>
      </c>
      <c r="HO99">
        <v>21.5946</v>
      </c>
      <c r="HP99">
        <v>1</v>
      </c>
      <c r="HQ99">
        <v>0.18047</v>
      </c>
      <c r="HR99">
        <v>0.319793</v>
      </c>
      <c r="HS99">
        <v>20.2795</v>
      </c>
      <c r="HT99">
        <v>5.211</v>
      </c>
      <c r="HU99">
        <v>11.98</v>
      </c>
      <c r="HV99">
        <v>4.9632</v>
      </c>
      <c r="HW99">
        <v>3.27435</v>
      </c>
      <c r="HX99">
        <v>9999</v>
      </c>
      <c r="HY99">
        <v>9999</v>
      </c>
      <c r="HZ99">
        <v>9999</v>
      </c>
      <c r="IA99">
        <v>40.5</v>
      </c>
      <c r="IB99">
        <v>1.86401</v>
      </c>
      <c r="IC99">
        <v>1.86018</v>
      </c>
      <c r="ID99">
        <v>1.8584</v>
      </c>
      <c r="IE99">
        <v>1.85977</v>
      </c>
      <c r="IF99">
        <v>1.85989</v>
      </c>
      <c r="IG99">
        <v>1.85838</v>
      </c>
      <c r="IH99">
        <v>1.85745</v>
      </c>
      <c r="II99">
        <v>1.85242</v>
      </c>
      <c r="IJ99">
        <v>0</v>
      </c>
      <c r="IK99">
        <v>0</v>
      </c>
      <c r="IL99">
        <v>0</v>
      </c>
      <c r="IM99">
        <v>0</v>
      </c>
      <c r="IN99" t="s">
        <v>441</v>
      </c>
      <c r="IO99" t="s">
        <v>442</v>
      </c>
      <c r="IP99" t="s">
        <v>443</v>
      </c>
      <c r="IQ99" t="s">
        <v>443</v>
      </c>
      <c r="IR99" t="s">
        <v>443</v>
      </c>
      <c r="IS99" t="s">
        <v>443</v>
      </c>
      <c r="IT99">
        <v>0</v>
      </c>
      <c r="IU99">
        <v>100</v>
      </c>
      <c r="IV99">
        <v>100</v>
      </c>
      <c r="IW99">
        <v>-0.37</v>
      </c>
      <c r="IX99">
        <v>0.2782</v>
      </c>
      <c r="IY99">
        <v>-0.9039269621244732</v>
      </c>
      <c r="IZ99">
        <v>-0.001239420960351069</v>
      </c>
      <c r="JA99">
        <v>2.054680153414315E-06</v>
      </c>
      <c r="JB99">
        <v>-6.090169633737798E-10</v>
      </c>
      <c r="JC99">
        <v>0.01286883109493677</v>
      </c>
      <c r="JD99">
        <v>0.003674261220633967</v>
      </c>
      <c r="JE99">
        <v>0.0003746991724086452</v>
      </c>
      <c r="JF99">
        <v>1.563836292469968E-06</v>
      </c>
      <c r="JG99">
        <v>1</v>
      </c>
      <c r="JH99">
        <v>2003</v>
      </c>
      <c r="JI99">
        <v>1</v>
      </c>
      <c r="JJ99">
        <v>24</v>
      </c>
      <c r="JK99">
        <v>202871</v>
      </c>
      <c r="JL99">
        <v>202871.2</v>
      </c>
      <c r="JM99">
        <v>2.9187</v>
      </c>
      <c r="JN99">
        <v>2.60498</v>
      </c>
      <c r="JO99">
        <v>1.49658</v>
      </c>
      <c r="JP99">
        <v>2.34375</v>
      </c>
      <c r="JQ99">
        <v>1.54907</v>
      </c>
      <c r="JR99">
        <v>2.40356</v>
      </c>
      <c r="JS99">
        <v>36.4107</v>
      </c>
      <c r="JT99">
        <v>24.1751</v>
      </c>
      <c r="JU99">
        <v>18</v>
      </c>
      <c r="JV99">
        <v>482.164</v>
      </c>
      <c r="JW99">
        <v>498.731</v>
      </c>
      <c r="JX99">
        <v>27.2137</v>
      </c>
      <c r="JY99">
        <v>29.5699</v>
      </c>
      <c r="JZ99">
        <v>30.0001</v>
      </c>
      <c r="KA99">
        <v>29.8245</v>
      </c>
      <c r="KB99">
        <v>29.8266</v>
      </c>
      <c r="KC99">
        <v>58.6026</v>
      </c>
      <c r="KD99">
        <v>19.393</v>
      </c>
      <c r="KE99">
        <v>99.2581</v>
      </c>
      <c r="KF99">
        <v>27.2178</v>
      </c>
      <c r="KG99">
        <v>1356.46</v>
      </c>
      <c r="KH99">
        <v>21.0252</v>
      </c>
      <c r="KI99">
        <v>101.868</v>
      </c>
      <c r="KJ99">
        <v>91.39319999999999</v>
      </c>
    </row>
    <row r="100" spans="1:296">
      <c r="A100">
        <v>82</v>
      </c>
      <c r="B100">
        <v>1759161869.6</v>
      </c>
      <c r="C100">
        <v>496.5</v>
      </c>
      <c r="D100" t="s">
        <v>607</v>
      </c>
      <c r="E100" t="s">
        <v>608</v>
      </c>
      <c r="F100">
        <v>5</v>
      </c>
      <c r="G100" t="s">
        <v>436</v>
      </c>
      <c r="H100">
        <v>1759161862.1</v>
      </c>
      <c r="I100">
        <f>(J100)/1000</f>
        <v>0</v>
      </c>
      <c r="J100">
        <f>IF(DO100, AM100, AG100)</f>
        <v>0</v>
      </c>
      <c r="K100">
        <f>IF(DO100, AH100, AF100)</f>
        <v>0</v>
      </c>
      <c r="L100">
        <f>DQ100 - IF(AT100&gt;1, K100*DK100*100.0/(AV100), 0)</f>
        <v>0</v>
      </c>
      <c r="M100">
        <f>((S100-I100/2)*L100-K100)/(S100+I100/2)</f>
        <v>0</v>
      </c>
      <c r="N100">
        <f>M100*(DX100+DY100)/1000.0</f>
        <v>0</v>
      </c>
      <c r="O100">
        <f>(DQ100 - IF(AT100&gt;1, K100*DK100*100.0/(AV100), 0))*(DX100+DY100)/1000.0</f>
        <v>0</v>
      </c>
      <c r="P100">
        <f>2.0/((1/R100-1/Q100)+SIGN(R100)*SQRT((1/R100-1/Q100)*(1/R100-1/Q100) + 4*DL100/((DL100+1)*(DL100+1))*(2*1/R100*1/Q100-1/Q100*1/Q100)))</f>
        <v>0</v>
      </c>
      <c r="Q100">
        <f>IF(LEFT(DM100,1)&lt;&gt;"0",IF(LEFT(DM100,1)="1",3.0,DN100),$D$5+$E$5*(EE100*DX100/($K$5*1000))+$F$5*(EE100*DX100/($K$5*1000))*MAX(MIN(DK100,$J$5),$I$5)*MAX(MIN(DK100,$J$5),$I$5)+$G$5*MAX(MIN(DK100,$J$5),$I$5)*(EE100*DX100/($K$5*1000))+$H$5*(EE100*DX100/($K$5*1000))*(EE100*DX100/($K$5*1000)))</f>
        <v>0</v>
      </c>
      <c r="R100">
        <f>I100*(1000-(1000*0.61365*exp(17.502*V100/(240.97+V100))/(DX100+DY100)+DS100)/2)/(1000*0.61365*exp(17.502*V100/(240.97+V100))/(DX100+DY100)-DS100)</f>
        <v>0</v>
      </c>
      <c r="S100">
        <f>1/((DL100+1)/(P100/1.6)+1/(Q100/1.37)) + DL100/((DL100+1)/(P100/1.6) + DL100/(Q100/1.37))</f>
        <v>0</v>
      </c>
      <c r="T100">
        <f>(DG100*DJ100)</f>
        <v>0</v>
      </c>
      <c r="U100">
        <f>(DZ100+(T100+2*0.95*5.67E-8*(((DZ100+$B$9)+273)^4-(DZ100+273)^4)-44100*I100)/(1.84*29.3*Q100+8*0.95*5.67E-8*(DZ100+273)^3))</f>
        <v>0</v>
      </c>
      <c r="V100">
        <f>($C$9*EA100+$D$9*EB100+$E$9*U100)</f>
        <v>0</v>
      </c>
      <c r="W100">
        <f>0.61365*exp(17.502*V100/(240.97+V100))</f>
        <v>0</v>
      </c>
      <c r="X100">
        <f>(Y100/Z100*100)</f>
        <v>0</v>
      </c>
      <c r="Y100">
        <f>DS100*(DX100+DY100)/1000</f>
        <v>0</v>
      </c>
      <c r="Z100">
        <f>0.61365*exp(17.502*DZ100/(240.97+DZ100))</f>
        <v>0</v>
      </c>
      <c r="AA100">
        <f>(W100-DS100*(DX100+DY100)/1000)</f>
        <v>0</v>
      </c>
      <c r="AB100">
        <f>(-I100*44100)</f>
        <v>0</v>
      </c>
      <c r="AC100">
        <f>2*29.3*Q100*0.92*(DZ100-V100)</f>
        <v>0</v>
      </c>
      <c r="AD100">
        <f>2*0.95*5.67E-8*(((DZ100+$B$9)+273)^4-(V100+273)^4)</f>
        <v>0</v>
      </c>
      <c r="AE100">
        <f>T100+AD100+AB100+AC100</f>
        <v>0</v>
      </c>
      <c r="AF100">
        <f>DW100*AT100*(DR100-DQ100*(1000-AT100*DT100)/(1000-AT100*DS100))/(100*DK100)</f>
        <v>0</v>
      </c>
      <c r="AG100">
        <f>1000*DW100*AT100*(DS100-DT100)/(100*DK100*(1000-AT100*DS100))</f>
        <v>0</v>
      </c>
      <c r="AH100">
        <f>(AI100 - AJ100 - DX100*1E3/(8.314*(DZ100+273.15)) * AL100/DW100 * AK100) * DW100/(100*DK100) * (1000 - DT100)/1000</f>
        <v>0</v>
      </c>
      <c r="AI100">
        <v>1370.681541224744</v>
      </c>
      <c r="AJ100">
        <v>1346.323575757576</v>
      </c>
      <c r="AK100">
        <v>3.427988639912771</v>
      </c>
      <c r="AL100">
        <v>65.02790065039247</v>
      </c>
      <c r="AM100">
        <f>(AO100 - AN100 + DX100*1E3/(8.314*(DZ100+273.15)) * AQ100/DW100 * AP100) * DW100/(100*DK100) * 1000/(1000 - AO100)</f>
        <v>0</v>
      </c>
      <c r="AN100">
        <v>21.013214789002</v>
      </c>
      <c r="AO100">
        <v>21.66121393939394</v>
      </c>
      <c r="AP100">
        <v>-2.898057306203691E-05</v>
      </c>
      <c r="AQ100">
        <v>105.0017702959576</v>
      </c>
      <c r="AR100">
        <v>0</v>
      </c>
      <c r="AS100">
        <v>0</v>
      </c>
      <c r="AT100">
        <f>IF(AR100*$H$15&gt;=AV100,1.0,(AV100/(AV100-AR100*$H$15)))</f>
        <v>0</v>
      </c>
      <c r="AU100">
        <f>(AT100-1)*100</f>
        <v>0</v>
      </c>
      <c r="AV100">
        <f>MAX(0,($B$15+$C$15*EE100)/(1+$D$15*EE100)*DX100/(DZ100+273)*$E$15)</f>
        <v>0</v>
      </c>
      <c r="AW100" t="s">
        <v>437</v>
      </c>
      <c r="AX100" t="s">
        <v>437</v>
      </c>
      <c r="AY100">
        <v>0</v>
      </c>
      <c r="AZ100">
        <v>0</v>
      </c>
      <c r="BA100">
        <f>1-AY100/AZ100</f>
        <v>0</v>
      </c>
      <c r="BB100">
        <v>0</v>
      </c>
      <c r="BC100" t="s">
        <v>437</v>
      </c>
      <c r="BD100" t="s">
        <v>437</v>
      </c>
      <c r="BE100">
        <v>0</v>
      </c>
      <c r="BF100">
        <v>0</v>
      </c>
      <c r="BG100">
        <f>1-BE100/BF100</f>
        <v>0</v>
      </c>
      <c r="BH100">
        <v>0.5</v>
      </c>
      <c r="BI100">
        <f>DH100</f>
        <v>0</v>
      </c>
      <c r="BJ100">
        <f>K100</f>
        <v>0</v>
      </c>
      <c r="BK100">
        <f>BG100*BH100*BI100</f>
        <v>0</v>
      </c>
      <c r="BL100">
        <f>(BJ100-BB100)/BI100</f>
        <v>0</v>
      </c>
      <c r="BM100">
        <f>(AZ100-BF100)/BF100</f>
        <v>0</v>
      </c>
      <c r="BN100">
        <f>AY100/(BA100+AY100/BF100)</f>
        <v>0</v>
      </c>
      <c r="BO100" t="s">
        <v>437</v>
      </c>
      <c r="BP100">
        <v>0</v>
      </c>
      <c r="BQ100">
        <f>IF(BP100&lt;&gt;0, BP100, BN100)</f>
        <v>0</v>
      </c>
      <c r="BR100">
        <f>1-BQ100/BF100</f>
        <v>0</v>
      </c>
      <c r="BS100">
        <f>(BF100-BE100)/(BF100-BQ100)</f>
        <v>0</v>
      </c>
      <c r="BT100">
        <f>(AZ100-BF100)/(AZ100-BQ100)</f>
        <v>0</v>
      </c>
      <c r="BU100">
        <f>(BF100-BE100)/(BF100-AY100)</f>
        <v>0</v>
      </c>
      <c r="BV100">
        <f>(AZ100-BF100)/(AZ100-AY100)</f>
        <v>0</v>
      </c>
      <c r="BW100">
        <f>(BS100*BQ100/BE100)</f>
        <v>0</v>
      </c>
      <c r="BX100">
        <f>(1-BW100)</f>
        <v>0</v>
      </c>
      <c r="DG100">
        <f>$B$13*EF100+$C$13*EG100+$F$13*ER100*(1-EU100)</f>
        <v>0</v>
      </c>
      <c r="DH100">
        <f>DG100*DI100</f>
        <v>0</v>
      </c>
      <c r="DI100">
        <f>($B$13*$D$11+$C$13*$D$11+$F$13*((FE100+EW100)/MAX(FE100+EW100+FF100, 0.1)*$I$11+FF100/MAX(FE100+EW100+FF100, 0.1)*$J$11))/($B$13+$C$13+$F$13)</f>
        <v>0</v>
      </c>
      <c r="DJ100">
        <f>($B$13*$K$11+$C$13*$K$11+$F$13*((FE100+EW100)/MAX(FE100+EW100+FF100, 0.1)*$P$11+FF100/MAX(FE100+EW100+FF100, 0.1)*$Q$11))/($B$13+$C$13+$F$13)</f>
        <v>0</v>
      </c>
      <c r="DK100">
        <v>2.44</v>
      </c>
      <c r="DL100">
        <v>0.5</v>
      </c>
      <c r="DM100" t="s">
        <v>438</v>
      </c>
      <c r="DN100">
        <v>2</v>
      </c>
      <c r="DO100" t="b">
        <v>1</v>
      </c>
      <c r="DP100">
        <v>1759161862.1</v>
      </c>
      <c r="DQ100">
        <v>1293.781481481482</v>
      </c>
      <c r="DR100">
        <v>1327.186296296296</v>
      </c>
      <c r="DS100">
        <v>21.66769629629629</v>
      </c>
      <c r="DT100">
        <v>21.01043333333334</v>
      </c>
      <c r="DU100">
        <v>1294.169259259259</v>
      </c>
      <c r="DV100">
        <v>21.38949999999999</v>
      </c>
      <c r="DW100">
        <v>500.0472962962963</v>
      </c>
      <c r="DX100">
        <v>90.88266666666667</v>
      </c>
      <c r="DY100">
        <v>0.06402301851851852</v>
      </c>
      <c r="DZ100">
        <v>28.63427407407407</v>
      </c>
      <c r="EA100">
        <v>29.98918518518519</v>
      </c>
      <c r="EB100">
        <v>999.9000000000001</v>
      </c>
      <c r="EC100">
        <v>0</v>
      </c>
      <c r="ED100">
        <v>0</v>
      </c>
      <c r="EE100">
        <v>10002.07592592592</v>
      </c>
      <c r="EF100">
        <v>0</v>
      </c>
      <c r="EG100">
        <v>8.376010740740739</v>
      </c>
      <c r="EH100">
        <v>-33.40384814814815</v>
      </c>
      <c r="EI100">
        <v>1322.436666666667</v>
      </c>
      <c r="EJ100">
        <v>1355.668888888889</v>
      </c>
      <c r="EK100">
        <v>0.6572499259259259</v>
      </c>
      <c r="EL100">
        <v>1327.186296296296</v>
      </c>
      <c r="EM100">
        <v>21.01043333333334</v>
      </c>
      <c r="EN100">
        <v>1.969217777777778</v>
      </c>
      <c r="EO100">
        <v>1.909485925925926</v>
      </c>
      <c r="EP100">
        <v>17.19897777777778</v>
      </c>
      <c r="EQ100">
        <v>16.7130925925926</v>
      </c>
      <c r="ER100">
        <v>1999.998888888889</v>
      </c>
      <c r="ES100">
        <v>0.9800056666666666</v>
      </c>
      <c r="ET100">
        <v>0.01999413333333333</v>
      </c>
      <c r="EU100">
        <v>0</v>
      </c>
      <c r="EV100">
        <v>287.1231111111111</v>
      </c>
      <c r="EW100">
        <v>5.00078</v>
      </c>
      <c r="EX100">
        <v>5741.161481481481</v>
      </c>
      <c r="EY100">
        <v>16379.66296296296</v>
      </c>
      <c r="EZ100">
        <v>39.78911111111111</v>
      </c>
      <c r="FA100">
        <v>40.59699999999999</v>
      </c>
      <c r="FB100">
        <v>39.92333333333332</v>
      </c>
      <c r="FC100">
        <v>40.33322222222222</v>
      </c>
      <c r="FD100">
        <v>40.7637037037037</v>
      </c>
      <c r="FE100">
        <v>1955.108888888889</v>
      </c>
      <c r="FF100">
        <v>39.89000000000001</v>
      </c>
      <c r="FG100">
        <v>0</v>
      </c>
      <c r="FH100">
        <v>1759161861.8</v>
      </c>
      <c r="FI100">
        <v>0</v>
      </c>
      <c r="FJ100">
        <v>287.08744</v>
      </c>
      <c r="FK100">
        <v>-0.8294615332088854</v>
      </c>
      <c r="FL100">
        <v>-1.989230729153845</v>
      </c>
      <c r="FM100">
        <v>5741.1544</v>
      </c>
      <c r="FN100">
        <v>15</v>
      </c>
      <c r="FO100">
        <v>0</v>
      </c>
      <c r="FP100" t="s">
        <v>439</v>
      </c>
      <c r="FQ100">
        <v>1746989605.5</v>
      </c>
      <c r="FR100">
        <v>1746989593.5</v>
      </c>
      <c r="FS100">
        <v>0</v>
      </c>
      <c r="FT100">
        <v>-0.274</v>
      </c>
      <c r="FU100">
        <v>-0.002</v>
      </c>
      <c r="FV100">
        <v>2.549</v>
      </c>
      <c r="FW100">
        <v>0.129</v>
      </c>
      <c r="FX100">
        <v>420</v>
      </c>
      <c r="FY100">
        <v>17</v>
      </c>
      <c r="FZ100">
        <v>0.02</v>
      </c>
      <c r="GA100">
        <v>0.04</v>
      </c>
      <c r="GB100">
        <v>-33.39925</v>
      </c>
      <c r="GC100">
        <v>0.09047729831153413</v>
      </c>
      <c r="GD100">
        <v>0.07567318547543725</v>
      </c>
      <c r="GE100">
        <v>1</v>
      </c>
      <c r="GF100">
        <v>287.0998529411765</v>
      </c>
      <c r="GG100">
        <v>-0.1227349078966469</v>
      </c>
      <c r="GH100">
        <v>0.1934767249040137</v>
      </c>
      <c r="GI100">
        <v>1</v>
      </c>
      <c r="GJ100">
        <v>0.660968675</v>
      </c>
      <c r="GK100">
        <v>-0.08250748592870538</v>
      </c>
      <c r="GL100">
        <v>0.008000976557231936</v>
      </c>
      <c r="GM100">
        <v>1</v>
      </c>
      <c r="GN100">
        <v>3</v>
      </c>
      <c r="GO100">
        <v>3</v>
      </c>
      <c r="GP100" t="s">
        <v>440</v>
      </c>
      <c r="GQ100">
        <v>3.10191</v>
      </c>
      <c r="GR100">
        <v>2.72252</v>
      </c>
      <c r="GS100">
        <v>0.191425</v>
      </c>
      <c r="GT100">
        <v>0.194421</v>
      </c>
      <c r="GU100">
        <v>0.100544</v>
      </c>
      <c r="GV100">
        <v>0.0997847</v>
      </c>
      <c r="GW100">
        <v>21117.8</v>
      </c>
      <c r="GX100">
        <v>19115.9</v>
      </c>
      <c r="GY100">
        <v>26683</v>
      </c>
      <c r="GZ100">
        <v>23953.5</v>
      </c>
      <c r="HA100">
        <v>38414.3</v>
      </c>
      <c r="HB100">
        <v>31887.8</v>
      </c>
      <c r="HC100">
        <v>46590.1</v>
      </c>
      <c r="HD100">
        <v>37896.3</v>
      </c>
      <c r="HE100">
        <v>1.85858</v>
      </c>
      <c r="HF100">
        <v>1.86373</v>
      </c>
      <c r="HG100">
        <v>0.130534</v>
      </c>
      <c r="HH100">
        <v>0</v>
      </c>
      <c r="HI100">
        <v>27.8609</v>
      </c>
      <c r="HJ100">
        <v>999.9</v>
      </c>
      <c r="HK100">
        <v>49.7</v>
      </c>
      <c r="HL100">
        <v>31.3</v>
      </c>
      <c r="HM100">
        <v>25.0987</v>
      </c>
      <c r="HN100">
        <v>61.0938</v>
      </c>
      <c r="HO100">
        <v>21.891</v>
      </c>
      <c r="HP100">
        <v>1</v>
      </c>
      <c r="HQ100">
        <v>0.180051</v>
      </c>
      <c r="HR100">
        <v>0.302742</v>
      </c>
      <c r="HS100">
        <v>20.2795</v>
      </c>
      <c r="HT100">
        <v>5.21175</v>
      </c>
      <c r="HU100">
        <v>11.98</v>
      </c>
      <c r="HV100">
        <v>4.96335</v>
      </c>
      <c r="HW100">
        <v>3.2745</v>
      </c>
      <c r="HX100">
        <v>9999</v>
      </c>
      <c r="HY100">
        <v>9999</v>
      </c>
      <c r="HZ100">
        <v>9999</v>
      </c>
      <c r="IA100">
        <v>40.5</v>
      </c>
      <c r="IB100">
        <v>1.86401</v>
      </c>
      <c r="IC100">
        <v>1.86019</v>
      </c>
      <c r="ID100">
        <v>1.8584</v>
      </c>
      <c r="IE100">
        <v>1.85976</v>
      </c>
      <c r="IF100">
        <v>1.85989</v>
      </c>
      <c r="IG100">
        <v>1.85838</v>
      </c>
      <c r="IH100">
        <v>1.85745</v>
      </c>
      <c r="II100">
        <v>1.85242</v>
      </c>
      <c r="IJ100">
        <v>0</v>
      </c>
      <c r="IK100">
        <v>0</v>
      </c>
      <c r="IL100">
        <v>0</v>
      </c>
      <c r="IM100">
        <v>0</v>
      </c>
      <c r="IN100" t="s">
        <v>441</v>
      </c>
      <c r="IO100" t="s">
        <v>442</v>
      </c>
      <c r="IP100" t="s">
        <v>443</v>
      </c>
      <c r="IQ100" t="s">
        <v>443</v>
      </c>
      <c r="IR100" t="s">
        <v>443</v>
      </c>
      <c r="IS100" t="s">
        <v>443</v>
      </c>
      <c r="IT100">
        <v>0</v>
      </c>
      <c r="IU100">
        <v>100</v>
      </c>
      <c r="IV100">
        <v>100</v>
      </c>
      <c r="IW100">
        <v>-0.37</v>
      </c>
      <c r="IX100">
        <v>0.2781</v>
      </c>
      <c r="IY100">
        <v>-0.9039269621244732</v>
      </c>
      <c r="IZ100">
        <v>-0.001239420960351069</v>
      </c>
      <c r="JA100">
        <v>2.054680153414315E-06</v>
      </c>
      <c r="JB100">
        <v>-6.090169633737798E-10</v>
      </c>
      <c r="JC100">
        <v>0.01286883109493677</v>
      </c>
      <c r="JD100">
        <v>0.003674261220633967</v>
      </c>
      <c r="JE100">
        <v>0.0003746991724086452</v>
      </c>
      <c r="JF100">
        <v>1.563836292469968E-06</v>
      </c>
      <c r="JG100">
        <v>1</v>
      </c>
      <c r="JH100">
        <v>2003</v>
      </c>
      <c r="JI100">
        <v>1</v>
      </c>
      <c r="JJ100">
        <v>24</v>
      </c>
      <c r="JK100">
        <v>202871.1</v>
      </c>
      <c r="JL100">
        <v>202871.3</v>
      </c>
      <c r="JM100">
        <v>2.94678</v>
      </c>
      <c r="JN100">
        <v>2.6062</v>
      </c>
      <c r="JO100">
        <v>1.49658</v>
      </c>
      <c r="JP100">
        <v>2.34375</v>
      </c>
      <c r="JQ100">
        <v>1.54907</v>
      </c>
      <c r="JR100">
        <v>2.42432</v>
      </c>
      <c r="JS100">
        <v>36.3871</v>
      </c>
      <c r="JT100">
        <v>24.1751</v>
      </c>
      <c r="JU100">
        <v>18</v>
      </c>
      <c r="JV100">
        <v>481.429</v>
      </c>
      <c r="JW100">
        <v>499.529</v>
      </c>
      <c r="JX100">
        <v>27.2187</v>
      </c>
      <c r="JY100">
        <v>29.5674</v>
      </c>
      <c r="JZ100">
        <v>30</v>
      </c>
      <c r="KA100">
        <v>29.822</v>
      </c>
      <c r="KB100">
        <v>29.8241</v>
      </c>
      <c r="KC100">
        <v>59.1516</v>
      </c>
      <c r="KD100">
        <v>19.393</v>
      </c>
      <c r="KE100">
        <v>99.2581</v>
      </c>
      <c r="KF100">
        <v>27.2278</v>
      </c>
      <c r="KG100">
        <v>1369.82</v>
      </c>
      <c r="KH100">
        <v>21.0451</v>
      </c>
      <c r="KI100">
        <v>101.869</v>
      </c>
      <c r="KJ100">
        <v>91.39239999999999</v>
      </c>
    </row>
    <row r="101" spans="1:296">
      <c r="A101">
        <v>83</v>
      </c>
      <c r="B101">
        <v>1759161874.6</v>
      </c>
      <c r="C101">
        <v>501.5</v>
      </c>
      <c r="D101" t="s">
        <v>609</v>
      </c>
      <c r="E101" t="s">
        <v>610</v>
      </c>
      <c r="F101">
        <v>5</v>
      </c>
      <c r="G101" t="s">
        <v>436</v>
      </c>
      <c r="H101">
        <v>1759161866.814285</v>
      </c>
      <c r="I101">
        <f>(J101)/1000</f>
        <v>0</v>
      </c>
      <c r="J101">
        <f>IF(DO101, AM101, AG101)</f>
        <v>0</v>
      </c>
      <c r="K101">
        <f>IF(DO101, AH101, AF101)</f>
        <v>0</v>
      </c>
      <c r="L101">
        <f>DQ101 - IF(AT101&gt;1, K101*DK101*100.0/(AV101), 0)</f>
        <v>0</v>
      </c>
      <c r="M101">
        <f>((S101-I101/2)*L101-K101)/(S101+I101/2)</f>
        <v>0</v>
      </c>
      <c r="N101">
        <f>M101*(DX101+DY101)/1000.0</f>
        <v>0</v>
      </c>
      <c r="O101">
        <f>(DQ101 - IF(AT101&gt;1, K101*DK101*100.0/(AV101), 0))*(DX101+DY101)/1000.0</f>
        <v>0</v>
      </c>
      <c r="P101">
        <f>2.0/((1/R101-1/Q101)+SIGN(R101)*SQRT((1/R101-1/Q101)*(1/R101-1/Q101) + 4*DL101/((DL101+1)*(DL101+1))*(2*1/R101*1/Q101-1/Q101*1/Q101)))</f>
        <v>0</v>
      </c>
      <c r="Q101">
        <f>IF(LEFT(DM101,1)&lt;&gt;"0",IF(LEFT(DM101,1)="1",3.0,DN101),$D$5+$E$5*(EE101*DX101/($K$5*1000))+$F$5*(EE101*DX101/($K$5*1000))*MAX(MIN(DK101,$J$5),$I$5)*MAX(MIN(DK101,$J$5),$I$5)+$G$5*MAX(MIN(DK101,$J$5),$I$5)*(EE101*DX101/($K$5*1000))+$H$5*(EE101*DX101/($K$5*1000))*(EE101*DX101/($K$5*1000)))</f>
        <v>0</v>
      </c>
      <c r="R101">
        <f>I101*(1000-(1000*0.61365*exp(17.502*V101/(240.97+V101))/(DX101+DY101)+DS101)/2)/(1000*0.61365*exp(17.502*V101/(240.97+V101))/(DX101+DY101)-DS101)</f>
        <v>0</v>
      </c>
      <c r="S101">
        <f>1/((DL101+1)/(P101/1.6)+1/(Q101/1.37)) + DL101/((DL101+1)/(P101/1.6) + DL101/(Q101/1.37))</f>
        <v>0</v>
      </c>
      <c r="T101">
        <f>(DG101*DJ101)</f>
        <v>0</v>
      </c>
      <c r="U101">
        <f>(DZ101+(T101+2*0.95*5.67E-8*(((DZ101+$B$9)+273)^4-(DZ101+273)^4)-44100*I101)/(1.84*29.3*Q101+8*0.95*5.67E-8*(DZ101+273)^3))</f>
        <v>0</v>
      </c>
      <c r="V101">
        <f>($C$9*EA101+$D$9*EB101+$E$9*U101)</f>
        <v>0</v>
      </c>
      <c r="W101">
        <f>0.61365*exp(17.502*V101/(240.97+V101))</f>
        <v>0</v>
      </c>
      <c r="X101">
        <f>(Y101/Z101*100)</f>
        <v>0</v>
      </c>
      <c r="Y101">
        <f>DS101*(DX101+DY101)/1000</f>
        <v>0</v>
      </c>
      <c r="Z101">
        <f>0.61365*exp(17.502*DZ101/(240.97+DZ101))</f>
        <v>0</v>
      </c>
      <c r="AA101">
        <f>(W101-DS101*(DX101+DY101)/1000)</f>
        <v>0</v>
      </c>
      <c r="AB101">
        <f>(-I101*44100)</f>
        <v>0</v>
      </c>
      <c r="AC101">
        <f>2*29.3*Q101*0.92*(DZ101-V101)</f>
        <v>0</v>
      </c>
      <c r="AD101">
        <f>2*0.95*5.67E-8*(((DZ101+$B$9)+273)^4-(V101+273)^4)</f>
        <v>0</v>
      </c>
      <c r="AE101">
        <f>T101+AD101+AB101+AC101</f>
        <v>0</v>
      </c>
      <c r="AF101">
        <f>DW101*AT101*(DR101-DQ101*(1000-AT101*DT101)/(1000-AT101*DS101))/(100*DK101)</f>
        <v>0</v>
      </c>
      <c r="AG101">
        <f>1000*DW101*AT101*(DS101-DT101)/(100*DK101*(1000-AT101*DS101))</f>
        <v>0</v>
      </c>
      <c r="AH101">
        <f>(AI101 - AJ101 - DX101*1E3/(8.314*(DZ101+273.15)) * AL101/DW101 * AK101) * DW101/(100*DK101) * (1000 - DT101)/1000</f>
        <v>0</v>
      </c>
      <c r="AI101">
        <v>1387.863587317176</v>
      </c>
      <c r="AJ101">
        <v>1363.482545454545</v>
      </c>
      <c r="AK101">
        <v>3.445672346710206</v>
      </c>
      <c r="AL101">
        <v>65.02790065039247</v>
      </c>
      <c r="AM101">
        <f>(AO101 - AN101 + DX101*1E3/(8.314*(DZ101+273.15)) * AQ101/DW101 * AP101) * DW101/(100*DK101) * 1000/(1000 - AO101)</f>
        <v>0</v>
      </c>
      <c r="AN101">
        <v>21.0138565731127</v>
      </c>
      <c r="AO101">
        <v>21.65460909090909</v>
      </c>
      <c r="AP101">
        <v>-3.5201849055364E-05</v>
      </c>
      <c r="AQ101">
        <v>105.0017702959576</v>
      </c>
      <c r="AR101">
        <v>0</v>
      </c>
      <c r="AS101">
        <v>0</v>
      </c>
      <c r="AT101">
        <f>IF(AR101*$H$15&gt;=AV101,1.0,(AV101/(AV101-AR101*$H$15)))</f>
        <v>0</v>
      </c>
      <c r="AU101">
        <f>(AT101-1)*100</f>
        <v>0</v>
      </c>
      <c r="AV101">
        <f>MAX(0,($B$15+$C$15*EE101)/(1+$D$15*EE101)*DX101/(DZ101+273)*$E$15)</f>
        <v>0</v>
      </c>
      <c r="AW101" t="s">
        <v>437</v>
      </c>
      <c r="AX101" t="s">
        <v>437</v>
      </c>
      <c r="AY101">
        <v>0</v>
      </c>
      <c r="AZ101">
        <v>0</v>
      </c>
      <c r="BA101">
        <f>1-AY101/AZ101</f>
        <v>0</v>
      </c>
      <c r="BB101">
        <v>0</v>
      </c>
      <c r="BC101" t="s">
        <v>437</v>
      </c>
      <c r="BD101" t="s">
        <v>437</v>
      </c>
      <c r="BE101">
        <v>0</v>
      </c>
      <c r="BF101">
        <v>0</v>
      </c>
      <c r="BG101">
        <f>1-BE101/BF101</f>
        <v>0</v>
      </c>
      <c r="BH101">
        <v>0.5</v>
      </c>
      <c r="BI101">
        <f>DH101</f>
        <v>0</v>
      </c>
      <c r="BJ101">
        <f>K101</f>
        <v>0</v>
      </c>
      <c r="BK101">
        <f>BG101*BH101*BI101</f>
        <v>0</v>
      </c>
      <c r="BL101">
        <f>(BJ101-BB101)/BI101</f>
        <v>0</v>
      </c>
      <c r="BM101">
        <f>(AZ101-BF101)/BF101</f>
        <v>0</v>
      </c>
      <c r="BN101">
        <f>AY101/(BA101+AY101/BF101)</f>
        <v>0</v>
      </c>
      <c r="BO101" t="s">
        <v>437</v>
      </c>
      <c r="BP101">
        <v>0</v>
      </c>
      <c r="BQ101">
        <f>IF(BP101&lt;&gt;0, BP101, BN101)</f>
        <v>0</v>
      </c>
      <c r="BR101">
        <f>1-BQ101/BF101</f>
        <v>0</v>
      </c>
      <c r="BS101">
        <f>(BF101-BE101)/(BF101-BQ101)</f>
        <v>0</v>
      </c>
      <c r="BT101">
        <f>(AZ101-BF101)/(AZ101-BQ101)</f>
        <v>0</v>
      </c>
      <c r="BU101">
        <f>(BF101-BE101)/(BF101-AY101)</f>
        <v>0</v>
      </c>
      <c r="BV101">
        <f>(AZ101-BF101)/(AZ101-AY101)</f>
        <v>0</v>
      </c>
      <c r="BW101">
        <f>(BS101*BQ101/BE101)</f>
        <v>0</v>
      </c>
      <c r="BX101">
        <f>(1-BW101)</f>
        <v>0</v>
      </c>
      <c r="DG101">
        <f>$B$13*EF101+$C$13*EG101+$F$13*ER101*(1-EU101)</f>
        <v>0</v>
      </c>
      <c r="DH101">
        <f>DG101*DI101</f>
        <v>0</v>
      </c>
      <c r="DI101">
        <f>($B$13*$D$11+$C$13*$D$11+$F$13*((FE101+EW101)/MAX(FE101+EW101+FF101, 0.1)*$I$11+FF101/MAX(FE101+EW101+FF101, 0.1)*$J$11))/($B$13+$C$13+$F$13)</f>
        <v>0</v>
      </c>
      <c r="DJ101">
        <f>($B$13*$K$11+$C$13*$K$11+$F$13*((FE101+EW101)/MAX(FE101+EW101+FF101, 0.1)*$P$11+FF101/MAX(FE101+EW101+FF101, 0.1)*$Q$11))/($B$13+$C$13+$F$13)</f>
        <v>0</v>
      </c>
      <c r="DK101">
        <v>2.44</v>
      </c>
      <c r="DL101">
        <v>0.5</v>
      </c>
      <c r="DM101" t="s">
        <v>438</v>
      </c>
      <c r="DN101">
        <v>2</v>
      </c>
      <c r="DO101" t="b">
        <v>1</v>
      </c>
      <c r="DP101">
        <v>1759161866.814285</v>
      </c>
      <c r="DQ101">
        <v>1309.536428571428</v>
      </c>
      <c r="DR101">
        <v>1342.951071428572</v>
      </c>
      <c r="DS101">
        <v>21.66278214285714</v>
      </c>
      <c r="DT101">
        <v>21.01215714285714</v>
      </c>
      <c r="DU101">
        <v>1309.907142857143</v>
      </c>
      <c r="DV101">
        <v>21.3847</v>
      </c>
      <c r="DW101">
        <v>499.9805357142856</v>
      </c>
      <c r="DX101">
        <v>90.88149285714287</v>
      </c>
      <c r="DY101">
        <v>0.06410400357142858</v>
      </c>
      <c r="DZ101">
        <v>28.63372500000001</v>
      </c>
      <c r="EA101">
        <v>29.98735</v>
      </c>
      <c r="EB101">
        <v>999.9000000000002</v>
      </c>
      <c r="EC101">
        <v>0</v>
      </c>
      <c r="ED101">
        <v>0</v>
      </c>
      <c r="EE101">
        <v>10001.96071428571</v>
      </c>
      <c r="EF101">
        <v>0</v>
      </c>
      <c r="EG101">
        <v>8.362820714285714</v>
      </c>
      <c r="EH101">
        <v>-33.41488214285715</v>
      </c>
      <c r="EI101">
        <v>1338.532857142857</v>
      </c>
      <c r="EJ101">
        <v>1371.775357142857</v>
      </c>
      <c r="EK101">
        <v>0.6506223214285713</v>
      </c>
      <c r="EL101">
        <v>1342.951071428572</v>
      </c>
      <c r="EM101">
        <v>21.01215714285714</v>
      </c>
      <c r="EN101">
        <v>1.968746071428571</v>
      </c>
      <c r="EO101">
        <v>1.909616071428571</v>
      </c>
      <c r="EP101">
        <v>17.19519285714285</v>
      </c>
      <c r="EQ101">
        <v>16.71417857142857</v>
      </c>
      <c r="ER101">
        <v>1999.988571428572</v>
      </c>
      <c r="ES101">
        <v>0.9800055</v>
      </c>
      <c r="ET101">
        <v>0.0199943</v>
      </c>
      <c r="EU101">
        <v>0</v>
      </c>
      <c r="EV101">
        <v>287.1082857142857</v>
      </c>
      <c r="EW101">
        <v>5.00078</v>
      </c>
      <c r="EX101">
        <v>5741.008571428572</v>
      </c>
      <c r="EY101">
        <v>16379.58214285715</v>
      </c>
      <c r="EZ101">
        <v>39.80560714285714</v>
      </c>
      <c r="FA101">
        <v>40.598</v>
      </c>
      <c r="FB101">
        <v>39.92392857142857</v>
      </c>
      <c r="FC101">
        <v>40.34135714285713</v>
      </c>
      <c r="FD101">
        <v>40.75421428571428</v>
      </c>
      <c r="FE101">
        <v>1955.098571428571</v>
      </c>
      <c r="FF101">
        <v>39.89000000000001</v>
      </c>
      <c r="FG101">
        <v>0</v>
      </c>
      <c r="FH101">
        <v>1759161866.6</v>
      </c>
      <c r="FI101">
        <v>0</v>
      </c>
      <c r="FJ101">
        <v>287.10056</v>
      </c>
      <c r="FK101">
        <v>0.08415385503136268</v>
      </c>
      <c r="FL101">
        <v>-2.427692282164212</v>
      </c>
      <c r="FM101">
        <v>5740.9664</v>
      </c>
      <c r="FN101">
        <v>15</v>
      </c>
      <c r="FO101">
        <v>0</v>
      </c>
      <c r="FP101" t="s">
        <v>439</v>
      </c>
      <c r="FQ101">
        <v>1746989605.5</v>
      </c>
      <c r="FR101">
        <v>1746989593.5</v>
      </c>
      <c r="FS101">
        <v>0</v>
      </c>
      <c r="FT101">
        <v>-0.274</v>
      </c>
      <c r="FU101">
        <v>-0.002</v>
      </c>
      <c r="FV101">
        <v>2.549</v>
      </c>
      <c r="FW101">
        <v>0.129</v>
      </c>
      <c r="FX101">
        <v>420</v>
      </c>
      <c r="FY101">
        <v>17</v>
      </c>
      <c r="FZ101">
        <v>0.02</v>
      </c>
      <c r="GA101">
        <v>0.04</v>
      </c>
      <c r="GB101">
        <v>-33.41545499999999</v>
      </c>
      <c r="GC101">
        <v>-0.05402701688553765</v>
      </c>
      <c r="GD101">
        <v>0.08347867077882777</v>
      </c>
      <c r="GE101">
        <v>1</v>
      </c>
      <c r="GF101">
        <v>287.1073823529411</v>
      </c>
      <c r="GG101">
        <v>-0.4955996931519643</v>
      </c>
      <c r="GH101">
        <v>0.1883885244890703</v>
      </c>
      <c r="GI101">
        <v>1</v>
      </c>
      <c r="GJ101">
        <v>0.6554211999999999</v>
      </c>
      <c r="GK101">
        <v>-0.08305323827392048</v>
      </c>
      <c r="GL101">
        <v>0.008052981197047466</v>
      </c>
      <c r="GM101">
        <v>1</v>
      </c>
      <c r="GN101">
        <v>3</v>
      </c>
      <c r="GO101">
        <v>3</v>
      </c>
      <c r="GP101" t="s">
        <v>440</v>
      </c>
      <c r="GQ101">
        <v>3.10246</v>
      </c>
      <c r="GR101">
        <v>2.72228</v>
      </c>
      <c r="GS101">
        <v>0.192898</v>
      </c>
      <c r="GT101">
        <v>0.195891</v>
      </c>
      <c r="GU101">
        <v>0.100525</v>
      </c>
      <c r="GV101">
        <v>0.09978480000000001</v>
      </c>
      <c r="GW101">
        <v>21079.5</v>
      </c>
      <c r="GX101">
        <v>19081.1</v>
      </c>
      <c r="GY101">
        <v>26683.1</v>
      </c>
      <c r="GZ101">
        <v>23953.6</v>
      </c>
      <c r="HA101">
        <v>38415.4</v>
      </c>
      <c r="HB101">
        <v>31887.8</v>
      </c>
      <c r="HC101">
        <v>46590.2</v>
      </c>
      <c r="HD101">
        <v>37896</v>
      </c>
      <c r="HE101">
        <v>1.85935</v>
      </c>
      <c r="HF101">
        <v>1.86287</v>
      </c>
      <c r="HG101">
        <v>0.131205</v>
      </c>
      <c r="HH101">
        <v>0</v>
      </c>
      <c r="HI101">
        <v>27.8596</v>
      </c>
      <c r="HJ101">
        <v>999.9</v>
      </c>
      <c r="HK101">
        <v>49.7</v>
      </c>
      <c r="HL101">
        <v>31.3</v>
      </c>
      <c r="HM101">
        <v>25.0983</v>
      </c>
      <c r="HN101">
        <v>61.3438</v>
      </c>
      <c r="HO101">
        <v>21.6867</v>
      </c>
      <c r="HP101">
        <v>1</v>
      </c>
      <c r="HQ101">
        <v>0.179898</v>
      </c>
      <c r="HR101">
        <v>0.287653</v>
      </c>
      <c r="HS101">
        <v>20.2796</v>
      </c>
      <c r="HT101">
        <v>5.21115</v>
      </c>
      <c r="HU101">
        <v>11.98</v>
      </c>
      <c r="HV101">
        <v>4.96325</v>
      </c>
      <c r="HW101">
        <v>3.27453</v>
      </c>
      <c r="HX101">
        <v>9999</v>
      </c>
      <c r="HY101">
        <v>9999</v>
      </c>
      <c r="HZ101">
        <v>9999</v>
      </c>
      <c r="IA101">
        <v>40.5</v>
      </c>
      <c r="IB101">
        <v>1.86401</v>
      </c>
      <c r="IC101">
        <v>1.86018</v>
      </c>
      <c r="ID101">
        <v>1.8584</v>
      </c>
      <c r="IE101">
        <v>1.85975</v>
      </c>
      <c r="IF101">
        <v>1.8599</v>
      </c>
      <c r="IG101">
        <v>1.85838</v>
      </c>
      <c r="IH101">
        <v>1.85745</v>
      </c>
      <c r="II101">
        <v>1.85242</v>
      </c>
      <c r="IJ101">
        <v>0</v>
      </c>
      <c r="IK101">
        <v>0</v>
      </c>
      <c r="IL101">
        <v>0</v>
      </c>
      <c r="IM101">
        <v>0</v>
      </c>
      <c r="IN101" t="s">
        <v>441</v>
      </c>
      <c r="IO101" t="s">
        <v>442</v>
      </c>
      <c r="IP101" t="s">
        <v>443</v>
      </c>
      <c r="IQ101" t="s">
        <v>443</v>
      </c>
      <c r="IR101" t="s">
        <v>443</v>
      </c>
      <c r="IS101" t="s">
        <v>443</v>
      </c>
      <c r="IT101">
        <v>0</v>
      </c>
      <c r="IU101">
        <v>100</v>
      </c>
      <c r="IV101">
        <v>100</v>
      </c>
      <c r="IW101">
        <v>-0.34</v>
      </c>
      <c r="IX101">
        <v>0.2779</v>
      </c>
      <c r="IY101">
        <v>-0.9039269621244732</v>
      </c>
      <c r="IZ101">
        <v>-0.001239420960351069</v>
      </c>
      <c r="JA101">
        <v>2.054680153414315E-06</v>
      </c>
      <c r="JB101">
        <v>-6.090169633737798E-10</v>
      </c>
      <c r="JC101">
        <v>0.01286883109493677</v>
      </c>
      <c r="JD101">
        <v>0.003674261220633967</v>
      </c>
      <c r="JE101">
        <v>0.0003746991724086452</v>
      </c>
      <c r="JF101">
        <v>1.563836292469968E-06</v>
      </c>
      <c r="JG101">
        <v>1</v>
      </c>
      <c r="JH101">
        <v>2003</v>
      </c>
      <c r="JI101">
        <v>1</v>
      </c>
      <c r="JJ101">
        <v>24</v>
      </c>
      <c r="JK101">
        <v>202871.2</v>
      </c>
      <c r="JL101">
        <v>202871.4</v>
      </c>
      <c r="JM101">
        <v>2.97729</v>
      </c>
      <c r="JN101">
        <v>2.60132</v>
      </c>
      <c r="JO101">
        <v>1.49658</v>
      </c>
      <c r="JP101">
        <v>2.34375</v>
      </c>
      <c r="JQ101">
        <v>1.54907</v>
      </c>
      <c r="JR101">
        <v>2.42798</v>
      </c>
      <c r="JS101">
        <v>36.4107</v>
      </c>
      <c r="JT101">
        <v>24.1751</v>
      </c>
      <c r="JU101">
        <v>18</v>
      </c>
      <c r="JV101">
        <v>481.863</v>
      </c>
      <c r="JW101">
        <v>498.939</v>
      </c>
      <c r="JX101">
        <v>27.2274</v>
      </c>
      <c r="JY101">
        <v>29.5648</v>
      </c>
      <c r="JZ101">
        <v>29.9999</v>
      </c>
      <c r="KA101">
        <v>29.8194</v>
      </c>
      <c r="KB101">
        <v>29.8215</v>
      </c>
      <c r="KC101">
        <v>59.7652</v>
      </c>
      <c r="KD101">
        <v>19.393</v>
      </c>
      <c r="KE101">
        <v>99.2581</v>
      </c>
      <c r="KF101">
        <v>27.2354</v>
      </c>
      <c r="KG101">
        <v>1389.87</v>
      </c>
      <c r="KH101">
        <v>21.0657</v>
      </c>
      <c r="KI101">
        <v>101.869</v>
      </c>
      <c r="KJ101">
        <v>91.3921</v>
      </c>
    </row>
    <row r="102" spans="1:296">
      <c r="A102">
        <v>84</v>
      </c>
      <c r="B102">
        <v>1759161879.6</v>
      </c>
      <c r="C102">
        <v>506.5</v>
      </c>
      <c r="D102" t="s">
        <v>611</v>
      </c>
      <c r="E102" t="s">
        <v>612</v>
      </c>
      <c r="F102">
        <v>5</v>
      </c>
      <c r="G102" t="s">
        <v>436</v>
      </c>
      <c r="H102">
        <v>1759161872.1</v>
      </c>
      <c r="I102">
        <f>(J102)/1000</f>
        <v>0</v>
      </c>
      <c r="J102">
        <f>IF(DO102, AM102, AG102)</f>
        <v>0</v>
      </c>
      <c r="K102">
        <f>IF(DO102, AH102, AF102)</f>
        <v>0</v>
      </c>
      <c r="L102">
        <f>DQ102 - IF(AT102&gt;1, K102*DK102*100.0/(AV102), 0)</f>
        <v>0</v>
      </c>
      <c r="M102">
        <f>((S102-I102/2)*L102-K102)/(S102+I102/2)</f>
        <v>0</v>
      </c>
      <c r="N102">
        <f>M102*(DX102+DY102)/1000.0</f>
        <v>0</v>
      </c>
      <c r="O102">
        <f>(DQ102 - IF(AT102&gt;1, K102*DK102*100.0/(AV102), 0))*(DX102+DY102)/1000.0</f>
        <v>0</v>
      </c>
      <c r="P102">
        <f>2.0/((1/R102-1/Q102)+SIGN(R102)*SQRT((1/R102-1/Q102)*(1/R102-1/Q102) + 4*DL102/((DL102+1)*(DL102+1))*(2*1/R102*1/Q102-1/Q102*1/Q102)))</f>
        <v>0</v>
      </c>
      <c r="Q102">
        <f>IF(LEFT(DM102,1)&lt;&gt;"0",IF(LEFT(DM102,1)="1",3.0,DN102),$D$5+$E$5*(EE102*DX102/($K$5*1000))+$F$5*(EE102*DX102/($K$5*1000))*MAX(MIN(DK102,$J$5),$I$5)*MAX(MIN(DK102,$J$5),$I$5)+$G$5*MAX(MIN(DK102,$J$5),$I$5)*(EE102*DX102/($K$5*1000))+$H$5*(EE102*DX102/($K$5*1000))*(EE102*DX102/($K$5*1000)))</f>
        <v>0</v>
      </c>
      <c r="R102">
        <f>I102*(1000-(1000*0.61365*exp(17.502*V102/(240.97+V102))/(DX102+DY102)+DS102)/2)/(1000*0.61365*exp(17.502*V102/(240.97+V102))/(DX102+DY102)-DS102)</f>
        <v>0</v>
      </c>
      <c r="S102">
        <f>1/((DL102+1)/(P102/1.6)+1/(Q102/1.37)) + DL102/((DL102+1)/(P102/1.6) + DL102/(Q102/1.37))</f>
        <v>0</v>
      </c>
      <c r="T102">
        <f>(DG102*DJ102)</f>
        <v>0</v>
      </c>
      <c r="U102">
        <f>(DZ102+(T102+2*0.95*5.67E-8*(((DZ102+$B$9)+273)^4-(DZ102+273)^4)-44100*I102)/(1.84*29.3*Q102+8*0.95*5.67E-8*(DZ102+273)^3))</f>
        <v>0</v>
      </c>
      <c r="V102">
        <f>($C$9*EA102+$D$9*EB102+$E$9*U102)</f>
        <v>0</v>
      </c>
      <c r="W102">
        <f>0.61365*exp(17.502*V102/(240.97+V102))</f>
        <v>0</v>
      </c>
      <c r="X102">
        <f>(Y102/Z102*100)</f>
        <v>0</v>
      </c>
      <c r="Y102">
        <f>DS102*(DX102+DY102)/1000</f>
        <v>0</v>
      </c>
      <c r="Z102">
        <f>0.61365*exp(17.502*DZ102/(240.97+DZ102))</f>
        <v>0</v>
      </c>
      <c r="AA102">
        <f>(W102-DS102*(DX102+DY102)/1000)</f>
        <v>0</v>
      </c>
      <c r="AB102">
        <f>(-I102*44100)</f>
        <v>0</v>
      </c>
      <c r="AC102">
        <f>2*29.3*Q102*0.92*(DZ102-V102)</f>
        <v>0</v>
      </c>
      <c r="AD102">
        <f>2*0.95*5.67E-8*(((DZ102+$B$9)+273)^4-(V102+273)^4)</f>
        <v>0</v>
      </c>
      <c r="AE102">
        <f>T102+AD102+AB102+AC102</f>
        <v>0</v>
      </c>
      <c r="AF102">
        <f>DW102*AT102*(DR102-DQ102*(1000-AT102*DT102)/(1000-AT102*DS102))/(100*DK102)</f>
        <v>0</v>
      </c>
      <c r="AG102">
        <f>1000*DW102*AT102*(DS102-DT102)/(100*DK102*(1000-AT102*DS102))</f>
        <v>0</v>
      </c>
      <c r="AH102">
        <f>(AI102 - AJ102 - DX102*1E3/(8.314*(DZ102+273.15)) * AL102/DW102 * AK102) * DW102/(100*DK102) * (1000 - DT102)/1000</f>
        <v>0</v>
      </c>
      <c r="AI102">
        <v>1405.175014408299</v>
      </c>
      <c r="AJ102">
        <v>1380.552606060607</v>
      </c>
      <c r="AK102">
        <v>3.418637954123926</v>
      </c>
      <c r="AL102">
        <v>65.02790065039247</v>
      </c>
      <c r="AM102">
        <f>(AO102 - AN102 + DX102*1E3/(8.314*(DZ102+273.15)) * AQ102/DW102 * AP102) * DW102/(100*DK102) * 1000/(1000 - AO102)</f>
        <v>0</v>
      </c>
      <c r="AN102">
        <v>21.01470124201255</v>
      </c>
      <c r="AO102">
        <v>21.64758181818182</v>
      </c>
      <c r="AP102">
        <v>-3.201209196959697E-05</v>
      </c>
      <c r="AQ102">
        <v>105.0017702959576</v>
      </c>
      <c r="AR102">
        <v>0</v>
      </c>
      <c r="AS102">
        <v>0</v>
      </c>
      <c r="AT102">
        <f>IF(AR102*$H$15&gt;=AV102,1.0,(AV102/(AV102-AR102*$H$15)))</f>
        <v>0</v>
      </c>
      <c r="AU102">
        <f>(AT102-1)*100</f>
        <v>0</v>
      </c>
      <c r="AV102">
        <f>MAX(0,($B$15+$C$15*EE102)/(1+$D$15*EE102)*DX102/(DZ102+273)*$E$15)</f>
        <v>0</v>
      </c>
      <c r="AW102" t="s">
        <v>437</v>
      </c>
      <c r="AX102" t="s">
        <v>437</v>
      </c>
      <c r="AY102">
        <v>0</v>
      </c>
      <c r="AZ102">
        <v>0</v>
      </c>
      <c r="BA102">
        <f>1-AY102/AZ102</f>
        <v>0</v>
      </c>
      <c r="BB102">
        <v>0</v>
      </c>
      <c r="BC102" t="s">
        <v>437</v>
      </c>
      <c r="BD102" t="s">
        <v>437</v>
      </c>
      <c r="BE102">
        <v>0</v>
      </c>
      <c r="BF102">
        <v>0</v>
      </c>
      <c r="BG102">
        <f>1-BE102/BF102</f>
        <v>0</v>
      </c>
      <c r="BH102">
        <v>0.5</v>
      </c>
      <c r="BI102">
        <f>DH102</f>
        <v>0</v>
      </c>
      <c r="BJ102">
        <f>K102</f>
        <v>0</v>
      </c>
      <c r="BK102">
        <f>BG102*BH102*BI102</f>
        <v>0</v>
      </c>
      <c r="BL102">
        <f>(BJ102-BB102)/BI102</f>
        <v>0</v>
      </c>
      <c r="BM102">
        <f>(AZ102-BF102)/BF102</f>
        <v>0</v>
      </c>
      <c r="BN102">
        <f>AY102/(BA102+AY102/BF102)</f>
        <v>0</v>
      </c>
      <c r="BO102" t="s">
        <v>437</v>
      </c>
      <c r="BP102">
        <v>0</v>
      </c>
      <c r="BQ102">
        <f>IF(BP102&lt;&gt;0, BP102, BN102)</f>
        <v>0</v>
      </c>
      <c r="BR102">
        <f>1-BQ102/BF102</f>
        <v>0</v>
      </c>
      <c r="BS102">
        <f>(BF102-BE102)/(BF102-BQ102)</f>
        <v>0</v>
      </c>
      <c r="BT102">
        <f>(AZ102-BF102)/(AZ102-BQ102)</f>
        <v>0</v>
      </c>
      <c r="BU102">
        <f>(BF102-BE102)/(BF102-AY102)</f>
        <v>0</v>
      </c>
      <c r="BV102">
        <f>(AZ102-BF102)/(AZ102-AY102)</f>
        <v>0</v>
      </c>
      <c r="BW102">
        <f>(BS102*BQ102/BE102)</f>
        <v>0</v>
      </c>
      <c r="BX102">
        <f>(1-BW102)</f>
        <v>0</v>
      </c>
      <c r="DG102">
        <f>$B$13*EF102+$C$13*EG102+$F$13*ER102*(1-EU102)</f>
        <v>0</v>
      </c>
      <c r="DH102">
        <f>DG102*DI102</f>
        <v>0</v>
      </c>
      <c r="DI102">
        <f>($B$13*$D$11+$C$13*$D$11+$F$13*((FE102+EW102)/MAX(FE102+EW102+FF102, 0.1)*$I$11+FF102/MAX(FE102+EW102+FF102, 0.1)*$J$11))/($B$13+$C$13+$F$13)</f>
        <v>0</v>
      </c>
      <c r="DJ102">
        <f>($B$13*$K$11+$C$13*$K$11+$F$13*((FE102+EW102)/MAX(FE102+EW102+FF102, 0.1)*$P$11+FF102/MAX(FE102+EW102+FF102, 0.1)*$Q$11))/($B$13+$C$13+$F$13)</f>
        <v>0</v>
      </c>
      <c r="DK102">
        <v>2.44</v>
      </c>
      <c r="DL102">
        <v>0.5</v>
      </c>
      <c r="DM102" t="s">
        <v>438</v>
      </c>
      <c r="DN102">
        <v>2</v>
      </c>
      <c r="DO102" t="b">
        <v>1</v>
      </c>
      <c r="DP102">
        <v>1759161872.1</v>
      </c>
      <c r="DQ102">
        <v>1327.207037037037</v>
      </c>
      <c r="DR102">
        <v>1360.71962962963</v>
      </c>
      <c r="DS102">
        <v>21.65684444444445</v>
      </c>
      <c r="DT102">
        <v>21.01367777777778</v>
      </c>
      <c r="DU102">
        <v>1327.56</v>
      </c>
      <c r="DV102">
        <v>21.37888888888888</v>
      </c>
      <c r="DW102">
        <v>499.9834814814814</v>
      </c>
      <c r="DX102">
        <v>90.8801814814815</v>
      </c>
      <c r="DY102">
        <v>0.06410164444444444</v>
      </c>
      <c r="DZ102">
        <v>28.6328</v>
      </c>
      <c r="EA102">
        <v>29.99467407407407</v>
      </c>
      <c r="EB102">
        <v>999.9000000000001</v>
      </c>
      <c r="EC102">
        <v>0</v>
      </c>
      <c r="ED102">
        <v>0</v>
      </c>
      <c r="EE102">
        <v>9998.353703703706</v>
      </c>
      <c r="EF102">
        <v>0</v>
      </c>
      <c r="EG102">
        <v>8.362238518518517</v>
      </c>
      <c r="EH102">
        <v>-33.51341111111111</v>
      </c>
      <c r="EI102">
        <v>1356.586296296296</v>
      </c>
      <c r="EJ102">
        <v>1389.928518518519</v>
      </c>
      <c r="EK102">
        <v>0.6431678518518519</v>
      </c>
      <c r="EL102">
        <v>1360.71962962963</v>
      </c>
      <c r="EM102">
        <v>21.01367777777778</v>
      </c>
      <c r="EN102">
        <v>1.968178148148148</v>
      </c>
      <c r="EO102">
        <v>1.909726296296297</v>
      </c>
      <c r="EP102">
        <v>17.19062592592593</v>
      </c>
      <c r="EQ102">
        <v>16.7150962962963</v>
      </c>
      <c r="ER102">
        <v>1999.99</v>
      </c>
      <c r="ES102">
        <v>0.9800054444444444</v>
      </c>
      <c r="ET102">
        <v>0.01999435555555555</v>
      </c>
      <c r="EU102">
        <v>0</v>
      </c>
      <c r="EV102">
        <v>287.0932222222222</v>
      </c>
      <c r="EW102">
        <v>5.00078</v>
      </c>
      <c r="EX102">
        <v>5740.661851851851</v>
      </c>
      <c r="EY102">
        <v>16379.58148148148</v>
      </c>
      <c r="EZ102">
        <v>39.81925925925925</v>
      </c>
      <c r="FA102">
        <v>40.59233333333332</v>
      </c>
      <c r="FB102">
        <v>39.94192592592591</v>
      </c>
      <c r="FC102">
        <v>40.35392592592593</v>
      </c>
      <c r="FD102">
        <v>40.74977777777778</v>
      </c>
      <c r="FE102">
        <v>1955.1</v>
      </c>
      <c r="FF102">
        <v>39.89000000000001</v>
      </c>
      <c r="FG102">
        <v>0</v>
      </c>
      <c r="FH102">
        <v>1759161871.4</v>
      </c>
      <c r="FI102">
        <v>0</v>
      </c>
      <c r="FJ102">
        <v>287.08336</v>
      </c>
      <c r="FK102">
        <v>0.08430769508899379</v>
      </c>
      <c r="FL102">
        <v>-3.092307651413601</v>
      </c>
      <c r="FM102">
        <v>5740.6596</v>
      </c>
      <c r="FN102">
        <v>15</v>
      </c>
      <c r="FO102">
        <v>0</v>
      </c>
      <c r="FP102" t="s">
        <v>439</v>
      </c>
      <c r="FQ102">
        <v>1746989605.5</v>
      </c>
      <c r="FR102">
        <v>1746989593.5</v>
      </c>
      <c r="FS102">
        <v>0</v>
      </c>
      <c r="FT102">
        <v>-0.274</v>
      </c>
      <c r="FU102">
        <v>-0.002</v>
      </c>
      <c r="FV102">
        <v>2.549</v>
      </c>
      <c r="FW102">
        <v>0.129</v>
      </c>
      <c r="FX102">
        <v>420</v>
      </c>
      <c r="FY102">
        <v>17</v>
      </c>
      <c r="FZ102">
        <v>0.02</v>
      </c>
      <c r="GA102">
        <v>0.04</v>
      </c>
      <c r="GB102">
        <v>-33.4780575</v>
      </c>
      <c r="GC102">
        <v>-1.041497560975591</v>
      </c>
      <c r="GD102">
        <v>0.1447729150903233</v>
      </c>
      <c r="GE102">
        <v>0</v>
      </c>
      <c r="GF102">
        <v>287.0719411764706</v>
      </c>
      <c r="GG102">
        <v>-0.1515966360506633</v>
      </c>
      <c r="GH102">
        <v>0.1881574655279687</v>
      </c>
      <c r="GI102">
        <v>1</v>
      </c>
      <c r="GJ102">
        <v>0.6469417249999999</v>
      </c>
      <c r="GK102">
        <v>-0.08557275422138839</v>
      </c>
      <c r="GL102">
        <v>0.00826416023860713</v>
      </c>
      <c r="GM102">
        <v>1</v>
      </c>
      <c r="GN102">
        <v>2</v>
      </c>
      <c r="GO102">
        <v>3</v>
      </c>
      <c r="GP102" t="s">
        <v>446</v>
      </c>
      <c r="GQ102">
        <v>3.10238</v>
      </c>
      <c r="GR102">
        <v>2.72192</v>
      </c>
      <c r="GS102">
        <v>0.194361</v>
      </c>
      <c r="GT102">
        <v>0.197351</v>
      </c>
      <c r="GU102">
        <v>0.100503</v>
      </c>
      <c r="GV102">
        <v>0.0997864</v>
      </c>
      <c r="GW102">
        <v>21041.2</v>
      </c>
      <c r="GX102">
        <v>19046.7</v>
      </c>
      <c r="GY102">
        <v>26683</v>
      </c>
      <c r="GZ102">
        <v>23953.8</v>
      </c>
      <c r="HA102">
        <v>38416.3</v>
      </c>
      <c r="HB102">
        <v>31888</v>
      </c>
      <c r="HC102">
        <v>46589.9</v>
      </c>
      <c r="HD102">
        <v>37896.2</v>
      </c>
      <c r="HE102">
        <v>1.85907</v>
      </c>
      <c r="HF102">
        <v>1.86297</v>
      </c>
      <c r="HG102">
        <v>0.132136</v>
      </c>
      <c r="HH102">
        <v>0</v>
      </c>
      <c r="HI102">
        <v>27.8574</v>
      </c>
      <c r="HJ102">
        <v>999.9</v>
      </c>
      <c r="HK102">
        <v>49.7</v>
      </c>
      <c r="HL102">
        <v>31.3</v>
      </c>
      <c r="HM102">
        <v>25.0968</v>
      </c>
      <c r="HN102">
        <v>60.6938</v>
      </c>
      <c r="HO102">
        <v>21.883</v>
      </c>
      <c r="HP102">
        <v>1</v>
      </c>
      <c r="HQ102">
        <v>0.179731</v>
      </c>
      <c r="HR102">
        <v>0.305452</v>
      </c>
      <c r="HS102">
        <v>20.2792</v>
      </c>
      <c r="HT102">
        <v>5.2119</v>
      </c>
      <c r="HU102">
        <v>11.98</v>
      </c>
      <c r="HV102">
        <v>4.96355</v>
      </c>
      <c r="HW102">
        <v>3.27463</v>
      </c>
      <c r="HX102">
        <v>9999</v>
      </c>
      <c r="HY102">
        <v>9999</v>
      </c>
      <c r="HZ102">
        <v>9999</v>
      </c>
      <c r="IA102">
        <v>40.5</v>
      </c>
      <c r="IB102">
        <v>1.86401</v>
      </c>
      <c r="IC102">
        <v>1.86018</v>
      </c>
      <c r="ID102">
        <v>1.85838</v>
      </c>
      <c r="IE102">
        <v>1.85975</v>
      </c>
      <c r="IF102">
        <v>1.85989</v>
      </c>
      <c r="IG102">
        <v>1.85841</v>
      </c>
      <c r="IH102">
        <v>1.85745</v>
      </c>
      <c r="II102">
        <v>1.85242</v>
      </c>
      <c r="IJ102">
        <v>0</v>
      </c>
      <c r="IK102">
        <v>0</v>
      </c>
      <c r="IL102">
        <v>0</v>
      </c>
      <c r="IM102">
        <v>0</v>
      </c>
      <c r="IN102" t="s">
        <v>441</v>
      </c>
      <c r="IO102" t="s">
        <v>442</v>
      </c>
      <c r="IP102" t="s">
        <v>443</v>
      </c>
      <c r="IQ102" t="s">
        <v>443</v>
      </c>
      <c r="IR102" t="s">
        <v>443</v>
      </c>
      <c r="IS102" t="s">
        <v>443</v>
      </c>
      <c r="IT102">
        <v>0</v>
      </c>
      <c r="IU102">
        <v>100</v>
      </c>
      <c r="IV102">
        <v>100</v>
      </c>
      <c r="IW102">
        <v>-0.33</v>
      </c>
      <c r="IX102">
        <v>0.2778</v>
      </c>
      <c r="IY102">
        <v>-0.9039269621244732</v>
      </c>
      <c r="IZ102">
        <v>-0.001239420960351069</v>
      </c>
      <c r="JA102">
        <v>2.054680153414315E-06</v>
      </c>
      <c r="JB102">
        <v>-6.090169633737798E-10</v>
      </c>
      <c r="JC102">
        <v>0.01286883109493677</v>
      </c>
      <c r="JD102">
        <v>0.003674261220633967</v>
      </c>
      <c r="JE102">
        <v>0.0003746991724086452</v>
      </c>
      <c r="JF102">
        <v>1.563836292469968E-06</v>
      </c>
      <c r="JG102">
        <v>1</v>
      </c>
      <c r="JH102">
        <v>2003</v>
      </c>
      <c r="JI102">
        <v>1</v>
      </c>
      <c r="JJ102">
        <v>24</v>
      </c>
      <c r="JK102">
        <v>202871.2</v>
      </c>
      <c r="JL102">
        <v>202871.4</v>
      </c>
      <c r="JM102">
        <v>3.00415</v>
      </c>
      <c r="JN102">
        <v>2.61108</v>
      </c>
      <c r="JO102">
        <v>1.49658</v>
      </c>
      <c r="JP102">
        <v>2.34375</v>
      </c>
      <c r="JQ102">
        <v>1.54907</v>
      </c>
      <c r="JR102">
        <v>2.41089</v>
      </c>
      <c r="JS102">
        <v>36.4107</v>
      </c>
      <c r="JT102">
        <v>24.1751</v>
      </c>
      <c r="JU102">
        <v>18</v>
      </c>
      <c r="JV102">
        <v>481.688</v>
      </c>
      <c r="JW102">
        <v>498.99</v>
      </c>
      <c r="JX102">
        <v>27.2348</v>
      </c>
      <c r="JY102">
        <v>29.5623</v>
      </c>
      <c r="JZ102">
        <v>29.9998</v>
      </c>
      <c r="KA102">
        <v>29.8175</v>
      </c>
      <c r="KB102">
        <v>29.8196</v>
      </c>
      <c r="KC102">
        <v>60.2955</v>
      </c>
      <c r="KD102">
        <v>19.393</v>
      </c>
      <c r="KE102">
        <v>99.2581</v>
      </c>
      <c r="KF102">
        <v>27.1966</v>
      </c>
      <c r="KG102">
        <v>1403.25</v>
      </c>
      <c r="KH102">
        <v>21.0894</v>
      </c>
      <c r="KI102">
        <v>101.869</v>
      </c>
      <c r="KJ102">
        <v>91.3927</v>
      </c>
    </row>
    <row r="103" spans="1:296">
      <c r="A103">
        <v>85</v>
      </c>
      <c r="B103">
        <v>1759161884.6</v>
      </c>
      <c r="C103">
        <v>511.5</v>
      </c>
      <c r="D103" t="s">
        <v>613</v>
      </c>
      <c r="E103" t="s">
        <v>614</v>
      </c>
      <c r="F103">
        <v>5</v>
      </c>
      <c r="G103" t="s">
        <v>436</v>
      </c>
      <c r="H103">
        <v>1759161876.814285</v>
      </c>
      <c r="I103">
        <f>(J103)/1000</f>
        <v>0</v>
      </c>
      <c r="J103">
        <f>IF(DO103, AM103, AG103)</f>
        <v>0</v>
      </c>
      <c r="K103">
        <f>IF(DO103, AH103, AF103)</f>
        <v>0</v>
      </c>
      <c r="L103">
        <f>DQ103 - IF(AT103&gt;1, K103*DK103*100.0/(AV103), 0)</f>
        <v>0</v>
      </c>
      <c r="M103">
        <f>((S103-I103/2)*L103-K103)/(S103+I103/2)</f>
        <v>0</v>
      </c>
      <c r="N103">
        <f>M103*(DX103+DY103)/1000.0</f>
        <v>0</v>
      </c>
      <c r="O103">
        <f>(DQ103 - IF(AT103&gt;1, K103*DK103*100.0/(AV103), 0))*(DX103+DY103)/1000.0</f>
        <v>0</v>
      </c>
      <c r="P103">
        <f>2.0/((1/R103-1/Q103)+SIGN(R103)*SQRT((1/R103-1/Q103)*(1/R103-1/Q103) + 4*DL103/((DL103+1)*(DL103+1))*(2*1/R103*1/Q103-1/Q103*1/Q103)))</f>
        <v>0</v>
      </c>
      <c r="Q103">
        <f>IF(LEFT(DM103,1)&lt;&gt;"0",IF(LEFT(DM103,1)="1",3.0,DN103),$D$5+$E$5*(EE103*DX103/($K$5*1000))+$F$5*(EE103*DX103/($K$5*1000))*MAX(MIN(DK103,$J$5),$I$5)*MAX(MIN(DK103,$J$5),$I$5)+$G$5*MAX(MIN(DK103,$J$5),$I$5)*(EE103*DX103/($K$5*1000))+$H$5*(EE103*DX103/($K$5*1000))*(EE103*DX103/($K$5*1000)))</f>
        <v>0</v>
      </c>
      <c r="R103">
        <f>I103*(1000-(1000*0.61365*exp(17.502*V103/(240.97+V103))/(DX103+DY103)+DS103)/2)/(1000*0.61365*exp(17.502*V103/(240.97+V103))/(DX103+DY103)-DS103)</f>
        <v>0</v>
      </c>
      <c r="S103">
        <f>1/((DL103+1)/(P103/1.6)+1/(Q103/1.37)) + DL103/((DL103+1)/(P103/1.6) + DL103/(Q103/1.37))</f>
        <v>0</v>
      </c>
      <c r="T103">
        <f>(DG103*DJ103)</f>
        <v>0</v>
      </c>
      <c r="U103">
        <f>(DZ103+(T103+2*0.95*5.67E-8*(((DZ103+$B$9)+273)^4-(DZ103+273)^4)-44100*I103)/(1.84*29.3*Q103+8*0.95*5.67E-8*(DZ103+273)^3))</f>
        <v>0</v>
      </c>
      <c r="V103">
        <f>($C$9*EA103+$D$9*EB103+$E$9*U103)</f>
        <v>0</v>
      </c>
      <c r="W103">
        <f>0.61365*exp(17.502*V103/(240.97+V103))</f>
        <v>0</v>
      </c>
      <c r="X103">
        <f>(Y103/Z103*100)</f>
        <v>0</v>
      </c>
      <c r="Y103">
        <f>DS103*(DX103+DY103)/1000</f>
        <v>0</v>
      </c>
      <c r="Z103">
        <f>0.61365*exp(17.502*DZ103/(240.97+DZ103))</f>
        <v>0</v>
      </c>
      <c r="AA103">
        <f>(W103-DS103*(DX103+DY103)/1000)</f>
        <v>0</v>
      </c>
      <c r="AB103">
        <f>(-I103*44100)</f>
        <v>0</v>
      </c>
      <c r="AC103">
        <f>2*29.3*Q103*0.92*(DZ103-V103)</f>
        <v>0</v>
      </c>
      <c r="AD103">
        <f>2*0.95*5.67E-8*(((DZ103+$B$9)+273)^4-(V103+273)^4)</f>
        <v>0</v>
      </c>
      <c r="AE103">
        <f>T103+AD103+AB103+AC103</f>
        <v>0</v>
      </c>
      <c r="AF103">
        <f>DW103*AT103*(DR103-DQ103*(1000-AT103*DT103)/(1000-AT103*DS103))/(100*DK103)</f>
        <v>0</v>
      </c>
      <c r="AG103">
        <f>1000*DW103*AT103*(DS103-DT103)/(100*DK103*(1000-AT103*DS103))</f>
        <v>0</v>
      </c>
      <c r="AH103">
        <f>(AI103 - AJ103 - DX103*1E3/(8.314*(DZ103+273.15)) * AL103/DW103 * AK103) * DW103/(100*DK103) * (1000 - DT103)/1000</f>
        <v>0</v>
      </c>
      <c r="AI103">
        <v>1422.110550297976</v>
      </c>
      <c r="AJ103">
        <v>1397.65096969697</v>
      </c>
      <c r="AK103">
        <v>3.422434097203354</v>
      </c>
      <c r="AL103">
        <v>65.02790065039247</v>
      </c>
      <c r="AM103">
        <f>(AO103 - AN103 + DX103*1E3/(8.314*(DZ103+273.15)) * AQ103/DW103 * AP103) * DW103/(100*DK103) * 1000/(1000 - AO103)</f>
        <v>0</v>
      </c>
      <c r="AN103">
        <v>21.01642344403766</v>
      </c>
      <c r="AO103">
        <v>21.64609393939392</v>
      </c>
      <c r="AP103">
        <v>4.271545290378044E-06</v>
      </c>
      <c r="AQ103">
        <v>105.0017702959576</v>
      </c>
      <c r="AR103">
        <v>0</v>
      </c>
      <c r="AS103">
        <v>0</v>
      </c>
      <c r="AT103">
        <f>IF(AR103*$H$15&gt;=AV103,1.0,(AV103/(AV103-AR103*$H$15)))</f>
        <v>0</v>
      </c>
      <c r="AU103">
        <f>(AT103-1)*100</f>
        <v>0</v>
      </c>
      <c r="AV103">
        <f>MAX(0,($B$15+$C$15*EE103)/(1+$D$15*EE103)*DX103/(DZ103+273)*$E$15)</f>
        <v>0</v>
      </c>
      <c r="AW103" t="s">
        <v>437</v>
      </c>
      <c r="AX103" t="s">
        <v>437</v>
      </c>
      <c r="AY103">
        <v>0</v>
      </c>
      <c r="AZ103">
        <v>0</v>
      </c>
      <c r="BA103">
        <f>1-AY103/AZ103</f>
        <v>0</v>
      </c>
      <c r="BB103">
        <v>0</v>
      </c>
      <c r="BC103" t="s">
        <v>437</v>
      </c>
      <c r="BD103" t="s">
        <v>437</v>
      </c>
      <c r="BE103">
        <v>0</v>
      </c>
      <c r="BF103">
        <v>0</v>
      </c>
      <c r="BG103">
        <f>1-BE103/BF103</f>
        <v>0</v>
      </c>
      <c r="BH103">
        <v>0.5</v>
      </c>
      <c r="BI103">
        <f>DH103</f>
        <v>0</v>
      </c>
      <c r="BJ103">
        <f>K103</f>
        <v>0</v>
      </c>
      <c r="BK103">
        <f>BG103*BH103*BI103</f>
        <v>0</v>
      </c>
      <c r="BL103">
        <f>(BJ103-BB103)/BI103</f>
        <v>0</v>
      </c>
      <c r="BM103">
        <f>(AZ103-BF103)/BF103</f>
        <v>0</v>
      </c>
      <c r="BN103">
        <f>AY103/(BA103+AY103/BF103)</f>
        <v>0</v>
      </c>
      <c r="BO103" t="s">
        <v>437</v>
      </c>
      <c r="BP103">
        <v>0</v>
      </c>
      <c r="BQ103">
        <f>IF(BP103&lt;&gt;0, BP103, BN103)</f>
        <v>0</v>
      </c>
      <c r="BR103">
        <f>1-BQ103/BF103</f>
        <v>0</v>
      </c>
      <c r="BS103">
        <f>(BF103-BE103)/(BF103-BQ103)</f>
        <v>0</v>
      </c>
      <c r="BT103">
        <f>(AZ103-BF103)/(AZ103-BQ103)</f>
        <v>0</v>
      </c>
      <c r="BU103">
        <f>(BF103-BE103)/(BF103-AY103)</f>
        <v>0</v>
      </c>
      <c r="BV103">
        <f>(AZ103-BF103)/(AZ103-AY103)</f>
        <v>0</v>
      </c>
      <c r="BW103">
        <f>(BS103*BQ103/BE103)</f>
        <v>0</v>
      </c>
      <c r="BX103">
        <f>(1-BW103)</f>
        <v>0</v>
      </c>
      <c r="DG103">
        <f>$B$13*EF103+$C$13*EG103+$F$13*ER103*(1-EU103)</f>
        <v>0</v>
      </c>
      <c r="DH103">
        <f>DG103*DI103</f>
        <v>0</v>
      </c>
      <c r="DI103">
        <f>($B$13*$D$11+$C$13*$D$11+$F$13*((FE103+EW103)/MAX(FE103+EW103+FF103, 0.1)*$I$11+FF103/MAX(FE103+EW103+FF103, 0.1)*$J$11))/($B$13+$C$13+$F$13)</f>
        <v>0</v>
      </c>
      <c r="DJ103">
        <f>($B$13*$K$11+$C$13*$K$11+$F$13*((FE103+EW103)/MAX(FE103+EW103+FF103, 0.1)*$P$11+FF103/MAX(FE103+EW103+FF103, 0.1)*$Q$11))/($B$13+$C$13+$F$13)</f>
        <v>0</v>
      </c>
      <c r="DK103">
        <v>2.44</v>
      </c>
      <c r="DL103">
        <v>0.5</v>
      </c>
      <c r="DM103" t="s">
        <v>438</v>
      </c>
      <c r="DN103">
        <v>2</v>
      </c>
      <c r="DO103" t="b">
        <v>1</v>
      </c>
      <c r="DP103">
        <v>1759161876.814285</v>
      </c>
      <c r="DQ103">
        <v>1343.006428571429</v>
      </c>
      <c r="DR103">
        <v>1376.516071428572</v>
      </c>
      <c r="DS103">
        <v>21.65145357142857</v>
      </c>
      <c r="DT103">
        <v>21.014725</v>
      </c>
      <c r="DU103">
        <v>1343.343214285714</v>
      </c>
      <c r="DV103">
        <v>21.37362142857143</v>
      </c>
      <c r="DW103">
        <v>499.9762142857143</v>
      </c>
      <c r="DX103">
        <v>90.88014285714287</v>
      </c>
      <c r="DY103">
        <v>0.06411452499999999</v>
      </c>
      <c r="DZ103">
        <v>28.632775</v>
      </c>
      <c r="EA103">
        <v>30.00251071428572</v>
      </c>
      <c r="EB103">
        <v>999.9000000000002</v>
      </c>
      <c r="EC103">
        <v>0</v>
      </c>
      <c r="ED103">
        <v>0</v>
      </c>
      <c r="EE103">
        <v>10004.88464285714</v>
      </c>
      <c r="EF103">
        <v>0</v>
      </c>
      <c r="EG103">
        <v>8.364012857142855</v>
      </c>
      <c r="EH103">
        <v>-33.511525</v>
      </c>
      <c r="EI103">
        <v>1372.7275</v>
      </c>
      <c r="EJ103">
        <v>1406.065714285714</v>
      </c>
      <c r="EK103">
        <v>0.6367318928571429</v>
      </c>
      <c r="EL103">
        <v>1376.516071428572</v>
      </c>
      <c r="EM103">
        <v>21.014725</v>
      </c>
      <c r="EN103">
        <v>1.967686785714285</v>
      </c>
      <c r="EO103">
        <v>1.909820714285714</v>
      </c>
      <c r="EP103">
        <v>17.18669285714285</v>
      </c>
      <c r="EQ103">
        <v>16.71586785714286</v>
      </c>
      <c r="ER103">
        <v>2000.011071428572</v>
      </c>
      <c r="ES103">
        <v>0.9800056071428571</v>
      </c>
      <c r="ET103">
        <v>0.01999419285714286</v>
      </c>
      <c r="EU103">
        <v>0</v>
      </c>
      <c r="EV103">
        <v>287.0541428571428</v>
      </c>
      <c r="EW103">
        <v>5.00078</v>
      </c>
      <c r="EX103">
        <v>5740.667857142857</v>
      </c>
      <c r="EY103">
        <v>16379.75714285714</v>
      </c>
      <c r="EZ103">
        <v>39.80335714285713</v>
      </c>
      <c r="FA103">
        <v>40.5935</v>
      </c>
      <c r="FB103">
        <v>39.91275</v>
      </c>
      <c r="FC103">
        <v>40.35457142857142</v>
      </c>
      <c r="FD103">
        <v>40.74299999999999</v>
      </c>
      <c r="FE103">
        <v>1955.121071428571</v>
      </c>
      <c r="FF103">
        <v>39.89000000000001</v>
      </c>
      <c r="FG103">
        <v>0</v>
      </c>
      <c r="FH103">
        <v>1759161876.8</v>
      </c>
      <c r="FI103">
        <v>0</v>
      </c>
      <c r="FJ103">
        <v>287.0751923076923</v>
      </c>
      <c r="FK103">
        <v>0.0803760547592744</v>
      </c>
      <c r="FL103">
        <v>-2.447179473299013</v>
      </c>
      <c r="FM103">
        <v>5740.568461538463</v>
      </c>
      <c r="FN103">
        <v>15</v>
      </c>
      <c r="FO103">
        <v>0</v>
      </c>
      <c r="FP103" t="s">
        <v>439</v>
      </c>
      <c r="FQ103">
        <v>1746989605.5</v>
      </c>
      <c r="FR103">
        <v>1746989593.5</v>
      </c>
      <c r="FS103">
        <v>0</v>
      </c>
      <c r="FT103">
        <v>-0.274</v>
      </c>
      <c r="FU103">
        <v>-0.002</v>
      </c>
      <c r="FV103">
        <v>2.549</v>
      </c>
      <c r="FW103">
        <v>0.129</v>
      </c>
      <c r="FX103">
        <v>420</v>
      </c>
      <c r="FY103">
        <v>17</v>
      </c>
      <c r="FZ103">
        <v>0.02</v>
      </c>
      <c r="GA103">
        <v>0.04</v>
      </c>
      <c r="GB103">
        <v>-33.486815</v>
      </c>
      <c r="GC103">
        <v>-0.23899136960588</v>
      </c>
      <c r="GD103">
        <v>0.178955964625379</v>
      </c>
      <c r="GE103">
        <v>1</v>
      </c>
      <c r="GF103">
        <v>287.0585</v>
      </c>
      <c r="GG103">
        <v>-0.1845836566724774</v>
      </c>
      <c r="GH103">
        <v>0.2304040249342067</v>
      </c>
      <c r="GI103">
        <v>1</v>
      </c>
      <c r="GJ103">
        <v>0.6401885500000001</v>
      </c>
      <c r="GK103">
        <v>-0.08254000750469224</v>
      </c>
      <c r="GL103">
        <v>0.007963764119278013</v>
      </c>
      <c r="GM103">
        <v>1</v>
      </c>
      <c r="GN103">
        <v>3</v>
      </c>
      <c r="GO103">
        <v>3</v>
      </c>
      <c r="GP103" t="s">
        <v>440</v>
      </c>
      <c r="GQ103">
        <v>3.10215</v>
      </c>
      <c r="GR103">
        <v>2.72236</v>
      </c>
      <c r="GS103">
        <v>0.1958</v>
      </c>
      <c r="GT103">
        <v>0.198733</v>
      </c>
      <c r="GU103">
        <v>0.100498</v>
      </c>
      <c r="GV103">
        <v>0.09980120000000001</v>
      </c>
      <c r="GW103">
        <v>21003.7</v>
      </c>
      <c r="GX103">
        <v>19013.7</v>
      </c>
      <c r="GY103">
        <v>26683.2</v>
      </c>
      <c r="GZ103">
        <v>23953.7</v>
      </c>
      <c r="HA103">
        <v>38417.2</v>
      </c>
      <c r="HB103">
        <v>31887.8</v>
      </c>
      <c r="HC103">
        <v>46590.6</v>
      </c>
      <c r="HD103">
        <v>37896.4</v>
      </c>
      <c r="HE103">
        <v>1.8591</v>
      </c>
      <c r="HF103">
        <v>1.86345</v>
      </c>
      <c r="HG103">
        <v>0.131764</v>
      </c>
      <c r="HH103">
        <v>0</v>
      </c>
      <c r="HI103">
        <v>27.8549</v>
      </c>
      <c r="HJ103">
        <v>999.9</v>
      </c>
      <c r="HK103">
        <v>49.7</v>
      </c>
      <c r="HL103">
        <v>31.3</v>
      </c>
      <c r="HM103">
        <v>25.096</v>
      </c>
      <c r="HN103">
        <v>61.1838</v>
      </c>
      <c r="HO103">
        <v>21.6827</v>
      </c>
      <c r="HP103">
        <v>1</v>
      </c>
      <c r="HQ103">
        <v>0.179413</v>
      </c>
      <c r="HR103">
        <v>0.428682</v>
      </c>
      <c r="HS103">
        <v>20.2787</v>
      </c>
      <c r="HT103">
        <v>5.20995</v>
      </c>
      <c r="HU103">
        <v>11.98</v>
      </c>
      <c r="HV103">
        <v>4.963</v>
      </c>
      <c r="HW103">
        <v>3.2742</v>
      </c>
      <c r="HX103">
        <v>9999</v>
      </c>
      <c r="HY103">
        <v>9999</v>
      </c>
      <c r="HZ103">
        <v>9999</v>
      </c>
      <c r="IA103">
        <v>40.5</v>
      </c>
      <c r="IB103">
        <v>1.86401</v>
      </c>
      <c r="IC103">
        <v>1.86018</v>
      </c>
      <c r="ID103">
        <v>1.85839</v>
      </c>
      <c r="IE103">
        <v>1.85977</v>
      </c>
      <c r="IF103">
        <v>1.85989</v>
      </c>
      <c r="IG103">
        <v>1.8584</v>
      </c>
      <c r="IH103">
        <v>1.85745</v>
      </c>
      <c r="II103">
        <v>1.85242</v>
      </c>
      <c r="IJ103">
        <v>0</v>
      </c>
      <c r="IK103">
        <v>0</v>
      </c>
      <c r="IL103">
        <v>0</v>
      </c>
      <c r="IM103">
        <v>0</v>
      </c>
      <c r="IN103" t="s">
        <v>441</v>
      </c>
      <c r="IO103" t="s">
        <v>442</v>
      </c>
      <c r="IP103" t="s">
        <v>443</v>
      </c>
      <c r="IQ103" t="s">
        <v>443</v>
      </c>
      <c r="IR103" t="s">
        <v>443</v>
      </c>
      <c r="IS103" t="s">
        <v>443</v>
      </c>
      <c r="IT103">
        <v>0</v>
      </c>
      <c r="IU103">
        <v>100</v>
      </c>
      <c r="IV103">
        <v>100</v>
      </c>
      <c r="IW103">
        <v>-0.32</v>
      </c>
      <c r="IX103">
        <v>0.2777</v>
      </c>
      <c r="IY103">
        <v>-0.9039269621244732</v>
      </c>
      <c r="IZ103">
        <v>-0.001239420960351069</v>
      </c>
      <c r="JA103">
        <v>2.054680153414315E-06</v>
      </c>
      <c r="JB103">
        <v>-6.090169633737798E-10</v>
      </c>
      <c r="JC103">
        <v>0.01286883109493677</v>
      </c>
      <c r="JD103">
        <v>0.003674261220633967</v>
      </c>
      <c r="JE103">
        <v>0.0003746991724086452</v>
      </c>
      <c r="JF103">
        <v>1.563836292469968E-06</v>
      </c>
      <c r="JG103">
        <v>1</v>
      </c>
      <c r="JH103">
        <v>2003</v>
      </c>
      <c r="JI103">
        <v>1</v>
      </c>
      <c r="JJ103">
        <v>24</v>
      </c>
      <c r="JK103">
        <v>202871.3</v>
      </c>
      <c r="JL103">
        <v>202871.5</v>
      </c>
      <c r="JM103">
        <v>3.03467</v>
      </c>
      <c r="JN103">
        <v>2.59644</v>
      </c>
      <c r="JO103">
        <v>1.49658</v>
      </c>
      <c r="JP103">
        <v>2.34375</v>
      </c>
      <c r="JQ103">
        <v>1.54907</v>
      </c>
      <c r="JR103">
        <v>2.45117</v>
      </c>
      <c r="JS103">
        <v>36.4107</v>
      </c>
      <c r="JT103">
        <v>24.1751</v>
      </c>
      <c r="JU103">
        <v>18</v>
      </c>
      <c r="JV103">
        <v>481.684</v>
      </c>
      <c r="JW103">
        <v>499.287</v>
      </c>
      <c r="JX103">
        <v>27.2085</v>
      </c>
      <c r="JY103">
        <v>29.5597</v>
      </c>
      <c r="JZ103">
        <v>30</v>
      </c>
      <c r="KA103">
        <v>29.8149</v>
      </c>
      <c r="KB103">
        <v>29.8171</v>
      </c>
      <c r="KC103">
        <v>60.9168</v>
      </c>
      <c r="KD103">
        <v>19.393</v>
      </c>
      <c r="KE103">
        <v>99.2581</v>
      </c>
      <c r="KF103">
        <v>27.1857</v>
      </c>
      <c r="KG103">
        <v>1423.36</v>
      </c>
      <c r="KH103">
        <v>21.11</v>
      </c>
      <c r="KI103">
        <v>101.87</v>
      </c>
      <c r="KJ103">
        <v>91.3927</v>
      </c>
    </row>
    <row r="104" spans="1:296">
      <c r="A104">
        <v>86</v>
      </c>
      <c r="B104">
        <v>1759161889.6</v>
      </c>
      <c r="C104">
        <v>516.5</v>
      </c>
      <c r="D104" t="s">
        <v>615</v>
      </c>
      <c r="E104" t="s">
        <v>616</v>
      </c>
      <c r="F104">
        <v>5</v>
      </c>
      <c r="G104" t="s">
        <v>436</v>
      </c>
      <c r="H104">
        <v>1759161882.1</v>
      </c>
      <c r="I104">
        <f>(J104)/1000</f>
        <v>0</v>
      </c>
      <c r="J104">
        <f>IF(DO104, AM104, AG104)</f>
        <v>0</v>
      </c>
      <c r="K104">
        <f>IF(DO104, AH104, AF104)</f>
        <v>0</v>
      </c>
      <c r="L104">
        <f>DQ104 - IF(AT104&gt;1, K104*DK104*100.0/(AV104), 0)</f>
        <v>0</v>
      </c>
      <c r="M104">
        <f>((S104-I104/2)*L104-K104)/(S104+I104/2)</f>
        <v>0</v>
      </c>
      <c r="N104">
        <f>M104*(DX104+DY104)/1000.0</f>
        <v>0</v>
      </c>
      <c r="O104">
        <f>(DQ104 - IF(AT104&gt;1, K104*DK104*100.0/(AV104), 0))*(DX104+DY104)/1000.0</f>
        <v>0</v>
      </c>
      <c r="P104">
        <f>2.0/((1/R104-1/Q104)+SIGN(R104)*SQRT((1/R104-1/Q104)*(1/R104-1/Q104) + 4*DL104/((DL104+1)*(DL104+1))*(2*1/R104*1/Q104-1/Q104*1/Q104)))</f>
        <v>0</v>
      </c>
      <c r="Q104">
        <f>IF(LEFT(DM104,1)&lt;&gt;"0",IF(LEFT(DM104,1)="1",3.0,DN104),$D$5+$E$5*(EE104*DX104/($K$5*1000))+$F$5*(EE104*DX104/($K$5*1000))*MAX(MIN(DK104,$J$5),$I$5)*MAX(MIN(DK104,$J$5),$I$5)+$G$5*MAX(MIN(DK104,$J$5),$I$5)*(EE104*DX104/($K$5*1000))+$H$5*(EE104*DX104/($K$5*1000))*(EE104*DX104/($K$5*1000)))</f>
        <v>0</v>
      </c>
      <c r="R104">
        <f>I104*(1000-(1000*0.61365*exp(17.502*V104/(240.97+V104))/(DX104+DY104)+DS104)/2)/(1000*0.61365*exp(17.502*V104/(240.97+V104))/(DX104+DY104)-DS104)</f>
        <v>0</v>
      </c>
      <c r="S104">
        <f>1/((DL104+1)/(P104/1.6)+1/(Q104/1.37)) + DL104/((DL104+1)/(P104/1.6) + DL104/(Q104/1.37))</f>
        <v>0</v>
      </c>
      <c r="T104">
        <f>(DG104*DJ104)</f>
        <v>0</v>
      </c>
      <c r="U104">
        <f>(DZ104+(T104+2*0.95*5.67E-8*(((DZ104+$B$9)+273)^4-(DZ104+273)^4)-44100*I104)/(1.84*29.3*Q104+8*0.95*5.67E-8*(DZ104+273)^3))</f>
        <v>0</v>
      </c>
      <c r="V104">
        <f>($C$9*EA104+$D$9*EB104+$E$9*U104)</f>
        <v>0</v>
      </c>
      <c r="W104">
        <f>0.61365*exp(17.502*V104/(240.97+V104))</f>
        <v>0</v>
      </c>
      <c r="X104">
        <f>(Y104/Z104*100)</f>
        <v>0</v>
      </c>
      <c r="Y104">
        <f>DS104*(DX104+DY104)/1000</f>
        <v>0</v>
      </c>
      <c r="Z104">
        <f>0.61365*exp(17.502*DZ104/(240.97+DZ104))</f>
        <v>0</v>
      </c>
      <c r="AA104">
        <f>(W104-DS104*(DX104+DY104)/1000)</f>
        <v>0</v>
      </c>
      <c r="AB104">
        <f>(-I104*44100)</f>
        <v>0</v>
      </c>
      <c r="AC104">
        <f>2*29.3*Q104*0.92*(DZ104-V104)</f>
        <v>0</v>
      </c>
      <c r="AD104">
        <f>2*0.95*5.67E-8*(((DZ104+$B$9)+273)^4-(V104+273)^4)</f>
        <v>0</v>
      </c>
      <c r="AE104">
        <f>T104+AD104+AB104+AC104</f>
        <v>0</v>
      </c>
      <c r="AF104">
        <f>DW104*AT104*(DR104-DQ104*(1000-AT104*DT104)/(1000-AT104*DS104))/(100*DK104)</f>
        <v>0</v>
      </c>
      <c r="AG104">
        <f>1000*DW104*AT104*(DS104-DT104)/(100*DK104*(1000-AT104*DS104))</f>
        <v>0</v>
      </c>
      <c r="AH104">
        <f>(AI104 - AJ104 - DX104*1E3/(8.314*(DZ104+273.15)) * AL104/DW104 * AK104) * DW104/(100*DK104) * (1000 - DT104)/1000</f>
        <v>0</v>
      </c>
      <c r="AI104">
        <v>1439.149145541085</v>
      </c>
      <c r="AJ104">
        <v>1414.680484848486</v>
      </c>
      <c r="AK104">
        <v>3.42253929181815</v>
      </c>
      <c r="AL104">
        <v>65.02790065039247</v>
      </c>
      <c r="AM104">
        <f>(AO104 - AN104 + DX104*1E3/(8.314*(DZ104+273.15)) * AQ104/DW104 * AP104) * DW104/(100*DK104) * 1000/(1000 - AO104)</f>
        <v>0</v>
      </c>
      <c r="AN104">
        <v>21.02040431435909</v>
      </c>
      <c r="AO104">
        <v>21.64063515151515</v>
      </c>
      <c r="AP104">
        <v>-2.996129932491286E-05</v>
      </c>
      <c r="AQ104">
        <v>105.0017702959576</v>
      </c>
      <c r="AR104">
        <v>0</v>
      </c>
      <c r="AS104">
        <v>0</v>
      </c>
      <c r="AT104">
        <f>IF(AR104*$H$15&gt;=AV104,1.0,(AV104/(AV104-AR104*$H$15)))</f>
        <v>0</v>
      </c>
      <c r="AU104">
        <f>(AT104-1)*100</f>
        <v>0</v>
      </c>
      <c r="AV104">
        <f>MAX(0,($B$15+$C$15*EE104)/(1+$D$15*EE104)*DX104/(DZ104+273)*$E$15)</f>
        <v>0</v>
      </c>
      <c r="AW104" t="s">
        <v>437</v>
      </c>
      <c r="AX104" t="s">
        <v>437</v>
      </c>
      <c r="AY104">
        <v>0</v>
      </c>
      <c r="AZ104">
        <v>0</v>
      </c>
      <c r="BA104">
        <f>1-AY104/AZ104</f>
        <v>0</v>
      </c>
      <c r="BB104">
        <v>0</v>
      </c>
      <c r="BC104" t="s">
        <v>437</v>
      </c>
      <c r="BD104" t="s">
        <v>437</v>
      </c>
      <c r="BE104">
        <v>0</v>
      </c>
      <c r="BF104">
        <v>0</v>
      </c>
      <c r="BG104">
        <f>1-BE104/BF104</f>
        <v>0</v>
      </c>
      <c r="BH104">
        <v>0.5</v>
      </c>
      <c r="BI104">
        <f>DH104</f>
        <v>0</v>
      </c>
      <c r="BJ104">
        <f>K104</f>
        <v>0</v>
      </c>
      <c r="BK104">
        <f>BG104*BH104*BI104</f>
        <v>0</v>
      </c>
      <c r="BL104">
        <f>(BJ104-BB104)/BI104</f>
        <v>0</v>
      </c>
      <c r="BM104">
        <f>(AZ104-BF104)/BF104</f>
        <v>0</v>
      </c>
      <c r="BN104">
        <f>AY104/(BA104+AY104/BF104)</f>
        <v>0</v>
      </c>
      <c r="BO104" t="s">
        <v>437</v>
      </c>
      <c r="BP104">
        <v>0</v>
      </c>
      <c r="BQ104">
        <f>IF(BP104&lt;&gt;0, BP104, BN104)</f>
        <v>0</v>
      </c>
      <c r="BR104">
        <f>1-BQ104/BF104</f>
        <v>0</v>
      </c>
      <c r="BS104">
        <f>(BF104-BE104)/(BF104-BQ104)</f>
        <v>0</v>
      </c>
      <c r="BT104">
        <f>(AZ104-BF104)/(AZ104-BQ104)</f>
        <v>0</v>
      </c>
      <c r="BU104">
        <f>(BF104-BE104)/(BF104-AY104)</f>
        <v>0</v>
      </c>
      <c r="BV104">
        <f>(AZ104-BF104)/(AZ104-AY104)</f>
        <v>0</v>
      </c>
      <c r="BW104">
        <f>(BS104*BQ104/BE104)</f>
        <v>0</v>
      </c>
      <c r="BX104">
        <f>(1-BW104)</f>
        <v>0</v>
      </c>
      <c r="DG104">
        <f>$B$13*EF104+$C$13*EG104+$F$13*ER104*(1-EU104)</f>
        <v>0</v>
      </c>
      <c r="DH104">
        <f>DG104*DI104</f>
        <v>0</v>
      </c>
      <c r="DI104">
        <f>($B$13*$D$11+$C$13*$D$11+$F$13*((FE104+EW104)/MAX(FE104+EW104+FF104, 0.1)*$I$11+FF104/MAX(FE104+EW104+FF104, 0.1)*$J$11))/($B$13+$C$13+$F$13)</f>
        <v>0</v>
      </c>
      <c r="DJ104">
        <f>($B$13*$K$11+$C$13*$K$11+$F$13*((FE104+EW104)/MAX(FE104+EW104+FF104, 0.1)*$P$11+FF104/MAX(FE104+EW104+FF104, 0.1)*$Q$11))/($B$13+$C$13+$F$13)</f>
        <v>0</v>
      </c>
      <c r="DK104">
        <v>2.44</v>
      </c>
      <c r="DL104">
        <v>0.5</v>
      </c>
      <c r="DM104" t="s">
        <v>438</v>
      </c>
      <c r="DN104">
        <v>2</v>
      </c>
      <c r="DO104" t="b">
        <v>1</v>
      </c>
      <c r="DP104">
        <v>1759161882.1</v>
      </c>
      <c r="DQ104">
        <v>1360.674074074074</v>
      </c>
      <c r="DR104">
        <v>1394.227037037037</v>
      </c>
      <c r="DS104">
        <v>21.64644814814815</v>
      </c>
      <c r="DT104">
        <v>21.01689259259259</v>
      </c>
      <c r="DU104">
        <v>1360.994444444444</v>
      </c>
      <c r="DV104">
        <v>21.36871851851852</v>
      </c>
      <c r="DW104">
        <v>499.9992592592592</v>
      </c>
      <c r="DX104">
        <v>90.88022962962962</v>
      </c>
      <c r="DY104">
        <v>0.06415764444444444</v>
      </c>
      <c r="DZ104">
        <v>28.63363333333333</v>
      </c>
      <c r="EA104">
        <v>30.00883703703703</v>
      </c>
      <c r="EB104">
        <v>999.9000000000001</v>
      </c>
      <c r="EC104">
        <v>0</v>
      </c>
      <c r="ED104">
        <v>0</v>
      </c>
      <c r="EE104">
        <v>9996.082222222221</v>
      </c>
      <c r="EF104">
        <v>0</v>
      </c>
      <c r="EG104">
        <v>8.378539999999997</v>
      </c>
      <c r="EH104">
        <v>-33.55396296296296</v>
      </c>
      <c r="EI104">
        <v>1390.778888888889</v>
      </c>
      <c r="EJ104">
        <v>1424.159259259259</v>
      </c>
      <c r="EK104">
        <v>0.6295524814814816</v>
      </c>
      <c r="EL104">
        <v>1394.227037037037</v>
      </c>
      <c r="EM104">
        <v>21.01689259259259</v>
      </c>
      <c r="EN104">
        <v>1.967234074074074</v>
      </c>
      <c r="EO104">
        <v>1.910020740740741</v>
      </c>
      <c r="EP104">
        <v>17.18305185185185</v>
      </c>
      <c r="EQ104">
        <v>16.71751111111111</v>
      </c>
      <c r="ER104">
        <v>2000.011481481481</v>
      </c>
      <c r="ES104">
        <v>0.9800055555555555</v>
      </c>
      <c r="ET104">
        <v>0.01999424814814815</v>
      </c>
      <c r="EU104">
        <v>0</v>
      </c>
      <c r="EV104">
        <v>287.0414444444445</v>
      </c>
      <c r="EW104">
        <v>5.00078</v>
      </c>
      <c r="EX104">
        <v>5740.44888888889</v>
      </c>
      <c r="EY104">
        <v>16379.75925925926</v>
      </c>
      <c r="EZ104">
        <v>39.80303703703703</v>
      </c>
      <c r="FA104">
        <v>40.59699999999999</v>
      </c>
      <c r="FB104">
        <v>39.9118148148148</v>
      </c>
      <c r="FC104">
        <v>40.34692592592592</v>
      </c>
      <c r="FD104">
        <v>40.71962962962962</v>
      </c>
      <c r="FE104">
        <v>1955.121481481481</v>
      </c>
      <c r="FF104">
        <v>39.89000000000001</v>
      </c>
      <c r="FG104">
        <v>0</v>
      </c>
      <c r="FH104">
        <v>1759161881.6</v>
      </c>
      <c r="FI104">
        <v>0</v>
      </c>
      <c r="FJ104">
        <v>287.0442692307692</v>
      </c>
      <c r="FK104">
        <v>0.07476921375773855</v>
      </c>
      <c r="FL104">
        <v>0.2064957517146895</v>
      </c>
      <c r="FM104">
        <v>5740.422307692309</v>
      </c>
      <c r="FN104">
        <v>15</v>
      </c>
      <c r="FO104">
        <v>0</v>
      </c>
      <c r="FP104" t="s">
        <v>439</v>
      </c>
      <c r="FQ104">
        <v>1746989605.5</v>
      </c>
      <c r="FR104">
        <v>1746989593.5</v>
      </c>
      <c r="FS104">
        <v>0</v>
      </c>
      <c r="FT104">
        <v>-0.274</v>
      </c>
      <c r="FU104">
        <v>-0.002</v>
      </c>
      <c r="FV104">
        <v>2.549</v>
      </c>
      <c r="FW104">
        <v>0.129</v>
      </c>
      <c r="FX104">
        <v>420</v>
      </c>
      <c r="FY104">
        <v>17</v>
      </c>
      <c r="FZ104">
        <v>0.02</v>
      </c>
      <c r="GA104">
        <v>0.04</v>
      </c>
      <c r="GB104">
        <v>-33.50446585365854</v>
      </c>
      <c r="GC104">
        <v>-0.192196515679379</v>
      </c>
      <c r="GD104">
        <v>0.1963893266308408</v>
      </c>
      <c r="GE104">
        <v>1</v>
      </c>
      <c r="GF104">
        <v>287.0465882352942</v>
      </c>
      <c r="GG104">
        <v>-0.05512605716773954</v>
      </c>
      <c r="GH104">
        <v>0.2387172974396449</v>
      </c>
      <c r="GI104">
        <v>1</v>
      </c>
      <c r="GJ104">
        <v>0.6344013902439024</v>
      </c>
      <c r="GK104">
        <v>-0.07944290592334574</v>
      </c>
      <c r="GL104">
        <v>0.007853295209820371</v>
      </c>
      <c r="GM104">
        <v>1</v>
      </c>
      <c r="GN104">
        <v>3</v>
      </c>
      <c r="GO104">
        <v>3</v>
      </c>
      <c r="GP104" t="s">
        <v>440</v>
      </c>
      <c r="GQ104">
        <v>3.10225</v>
      </c>
      <c r="GR104">
        <v>2.72253</v>
      </c>
      <c r="GS104">
        <v>0.19724</v>
      </c>
      <c r="GT104">
        <v>0.2002</v>
      </c>
      <c r="GU104">
        <v>0.100481</v>
      </c>
      <c r="GV104">
        <v>0.09982580000000001</v>
      </c>
      <c r="GW104">
        <v>20966.2</v>
      </c>
      <c r="GX104">
        <v>18979.2</v>
      </c>
      <c r="GY104">
        <v>26683.2</v>
      </c>
      <c r="GZ104">
        <v>23954</v>
      </c>
      <c r="HA104">
        <v>38418</v>
      </c>
      <c r="HB104">
        <v>31887.1</v>
      </c>
      <c r="HC104">
        <v>46590.5</v>
      </c>
      <c r="HD104">
        <v>37896.5</v>
      </c>
      <c r="HE104">
        <v>1.85912</v>
      </c>
      <c r="HF104">
        <v>1.86338</v>
      </c>
      <c r="HG104">
        <v>0.132285</v>
      </c>
      <c r="HH104">
        <v>0</v>
      </c>
      <c r="HI104">
        <v>27.8549</v>
      </c>
      <c r="HJ104">
        <v>999.9</v>
      </c>
      <c r="HK104">
        <v>49.7</v>
      </c>
      <c r="HL104">
        <v>31.3</v>
      </c>
      <c r="HM104">
        <v>25.098</v>
      </c>
      <c r="HN104">
        <v>61.2238</v>
      </c>
      <c r="HO104">
        <v>21.9752</v>
      </c>
      <c r="HP104">
        <v>1</v>
      </c>
      <c r="HQ104">
        <v>0.179413</v>
      </c>
      <c r="HR104">
        <v>0.413668</v>
      </c>
      <c r="HS104">
        <v>20.2789</v>
      </c>
      <c r="HT104">
        <v>5.2116</v>
      </c>
      <c r="HU104">
        <v>11.98</v>
      </c>
      <c r="HV104">
        <v>4.96345</v>
      </c>
      <c r="HW104">
        <v>3.27458</v>
      </c>
      <c r="HX104">
        <v>9999</v>
      </c>
      <c r="HY104">
        <v>9999</v>
      </c>
      <c r="HZ104">
        <v>9999</v>
      </c>
      <c r="IA104">
        <v>40.5</v>
      </c>
      <c r="IB104">
        <v>1.86401</v>
      </c>
      <c r="IC104">
        <v>1.86017</v>
      </c>
      <c r="ID104">
        <v>1.85839</v>
      </c>
      <c r="IE104">
        <v>1.85977</v>
      </c>
      <c r="IF104">
        <v>1.85989</v>
      </c>
      <c r="IG104">
        <v>1.85839</v>
      </c>
      <c r="IH104">
        <v>1.85745</v>
      </c>
      <c r="II104">
        <v>1.85242</v>
      </c>
      <c r="IJ104">
        <v>0</v>
      </c>
      <c r="IK104">
        <v>0</v>
      </c>
      <c r="IL104">
        <v>0</v>
      </c>
      <c r="IM104">
        <v>0</v>
      </c>
      <c r="IN104" t="s">
        <v>441</v>
      </c>
      <c r="IO104" t="s">
        <v>442</v>
      </c>
      <c r="IP104" t="s">
        <v>443</v>
      </c>
      <c r="IQ104" t="s">
        <v>443</v>
      </c>
      <c r="IR104" t="s">
        <v>443</v>
      </c>
      <c r="IS104" t="s">
        <v>443</v>
      </c>
      <c r="IT104">
        <v>0</v>
      </c>
      <c r="IU104">
        <v>100</v>
      </c>
      <c r="IV104">
        <v>100</v>
      </c>
      <c r="IW104">
        <v>-0.29</v>
      </c>
      <c r="IX104">
        <v>0.2776</v>
      </c>
      <c r="IY104">
        <v>-0.9039269621244732</v>
      </c>
      <c r="IZ104">
        <v>-0.001239420960351069</v>
      </c>
      <c r="JA104">
        <v>2.054680153414315E-06</v>
      </c>
      <c r="JB104">
        <v>-6.090169633737798E-10</v>
      </c>
      <c r="JC104">
        <v>0.01286883109493677</v>
      </c>
      <c r="JD104">
        <v>0.003674261220633967</v>
      </c>
      <c r="JE104">
        <v>0.0003746991724086452</v>
      </c>
      <c r="JF104">
        <v>1.563836292469968E-06</v>
      </c>
      <c r="JG104">
        <v>1</v>
      </c>
      <c r="JH104">
        <v>2003</v>
      </c>
      <c r="JI104">
        <v>1</v>
      </c>
      <c r="JJ104">
        <v>24</v>
      </c>
      <c r="JK104">
        <v>202871.4</v>
      </c>
      <c r="JL104">
        <v>202871.6</v>
      </c>
      <c r="JM104">
        <v>3.06152</v>
      </c>
      <c r="JN104">
        <v>2.61108</v>
      </c>
      <c r="JO104">
        <v>1.49658</v>
      </c>
      <c r="JP104">
        <v>2.34375</v>
      </c>
      <c r="JQ104">
        <v>1.54907</v>
      </c>
      <c r="JR104">
        <v>2.41089</v>
      </c>
      <c r="JS104">
        <v>36.4107</v>
      </c>
      <c r="JT104">
        <v>24.1663</v>
      </c>
      <c r="JU104">
        <v>18</v>
      </c>
      <c r="JV104">
        <v>481.679</v>
      </c>
      <c r="JW104">
        <v>499.215</v>
      </c>
      <c r="JX104">
        <v>27.1874</v>
      </c>
      <c r="JY104">
        <v>29.5578</v>
      </c>
      <c r="JZ104">
        <v>30</v>
      </c>
      <c r="KA104">
        <v>29.8124</v>
      </c>
      <c r="KB104">
        <v>29.8145</v>
      </c>
      <c r="KC104">
        <v>61.4535</v>
      </c>
      <c r="KD104">
        <v>19.0978</v>
      </c>
      <c r="KE104">
        <v>99.2581</v>
      </c>
      <c r="KF104">
        <v>27.1795</v>
      </c>
      <c r="KG104">
        <v>1436.72</v>
      </c>
      <c r="KH104">
        <v>21.1335</v>
      </c>
      <c r="KI104">
        <v>101.87</v>
      </c>
      <c r="KJ104">
        <v>91.3934</v>
      </c>
    </row>
    <row r="105" spans="1:296">
      <c r="A105">
        <v>87</v>
      </c>
      <c r="B105">
        <v>1759161894.6</v>
      </c>
      <c r="C105">
        <v>521.5</v>
      </c>
      <c r="D105" t="s">
        <v>617</v>
      </c>
      <c r="E105" t="s">
        <v>618</v>
      </c>
      <c r="F105">
        <v>5</v>
      </c>
      <c r="G105" t="s">
        <v>436</v>
      </c>
      <c r="H105">
        <v>1759161886.814285</v>
      </c>
      <c r="I105">
        <f>(J105)/1000</f>
        <v>0</v>
      </c>
      <c r="J105">
        <f>IF(DO105, AM105, AG105)</f>
        <v>0</v>
      </c>
      <c r="K105">
        <f>IF(DO105, AH105, AF105)</f>
        <v>0</v>
      </c>
      <c r="L105">
        <f>DQ105 - IF(AT105&gt;1, K105*DK105*100.0/(AV105), 0)</f>
        <v>0</v>
      </c>
      <c r="M105">
        <f>((S105-I105/2)*L105-K105)/(S105+I105/2)</f>
        <v>0</v>
      </c>
      <c r="N105">
        <f>M105*(DX105+DY105)/1000.0</f>
        <v>0</v>
      </c>
      <c r="O105">
        <f>(DQ105 - IF(AT105&gt;1, K105*DK105*100.0/(AV105), 0))*(DX105+DY105)/1000.0</f>
        <v>0</v>
      </c>
      <c r="P105">
        <f>2.0/((1/R105-1/Q105)+SIGN(R105)*SQRT((1/R105-1/Q105)*(1/R105-1/Q105) + 4*DL105/((DL105+1)*(DL105+1))*(2*1/R105*1/Q105-1/Q105*1/Q105)))</f>
        <v>0</v>
      </c>
      <c r="Q105">
        <f>IF(LEFT(DM105,1)&lt;&gt;"0",IF(LEFT(DM105,1)="1",3.0,DN105),$D$5+$E$5*(EE105*DX105/($K$5*1000))+$F$5*(EE105*DX105/($K$5*1000))*MAX(MIN(DK105,$J$5),$I$5)*MAX(MIN(DK105,$J$5),$I$5)+$G$5*MAX(MIN(DK105,$J$5),$I$5)*(EE105*DX105/($K$5*1000))+$H$5*(EE105*DX105/($K$5*1000))*(EE105*DX105/($K$5*1000)))</f>
        <v>0</v>
      </c>
      <c r="R105">
        <f>I105*(1000-(1000*0.61365*exp(17.502*V105/(240.97+V105))/(DX105+DY105)+DS105)/2)/(1000*0.61365*exp(17.502*V105/(240.97+V105))/(DX105+DY105)-DS105)</f>
        <v>0</v>
      </c>
      <c r="S105">
        <f>1/((DL105+1)/(P105/1.6)+1/(Q105/1.37)) + DL105/((DL105+1)/(P105/1.6) + DL105/(Q105/1.37))</f>
        <v>0</v>
      </c>
      <c r="T105">
        <f>(DG105*DJ105)</f>
        <v>0</v>
      </c>
      <c r="U105">
        <f>(DZ105+(T105+2*0.95*5.67E-8*(((DZ105+$B$9)+273)^4-(DZ105+273)^4)-44100*I105)/(1.84*29.3*Q105+8*0.95*5.67E-8*(DZ105+273)^3))</f>
        <v>0</v>
      </c>
      <c r="V105">
        <f>($C$9*EA105+$D$9*EB105+$E$9*U105)</f>
        <v>0</v>
      </c>
      <c r="W105">
        <f>0.61365*exp(17.502*V105/(240.97+V105))</f>
        <v>0</v>
      </c>
      <c r="X105">
        <f>(Y105/Z105*100)</f>
        <v>0</v>
      </c>
      <c r="Y105">
        <f>DS105*(DX105+DY105)/1000</f>
        <v>0</v>
      </c>
      <c r="Z105">
        <f>0.61365*exp(17.502*DZ105/(240.97+DZ105))</f>
        <v>0</v>
      </c>
      <c r="AA105">
        <f>(W105-DS105*(DX105+DY105)/1000)</f>
        <v>0</v>
      </c>
      <c r="AB105">
        <f>(-I105*44100)</f>
        <v>0</v>
      </c>
      <c r="AC105">
        <f>2*29.3*Q105*0.92*(DZ105-V105)</f>
        <v>0</v>
      </c>
      <c r="AD105">
        <f>2*0.95*5.67E-8*(((DZ105+$B$9)+273)^4-(V105+273)^4)</f>
        <v>0</v>
      </c>
      <c r="AE105">
        <f>T105+AD105+AB105+AC105</f>
        <v>0</v>
      </c>
      <c r="AF105">
        <f>DW105*AT105*(DR105-DQ105*(1000-AT105*DT105)/(1000-AT105*DS105))/(100*DK105)</f>
        <v>0</v>
      </c>
      <c r="AG105">
        <f>1000*DW105*AT105*(DS105-DT105)/(100*DK105*(1000-AT105*DS105))</f>
        <v>0</v>
      </c>
      <c r="AH105">
        <f>(AI105 - AJ105 - DX105*1E3/(8.314*(DZ105+273.15)) * AL105/DW105 * AK105) * DW105/(100*DK105) * (1000 - DT105)/1000</f>
        <v>0</v>
      </c>
      <c r="AI105">
        <v>1456.481961618032</v>
      </c>
      <c r="AJ105">
        <v>1431.823757575757</v>
      </c>
      <c r="AK105">
        <v>3.424865780517778</v>
      </c>
      <c r="AL105">
        <v>65.02790065039247</v>
      </c>
      <c r="AM105">
        <f>(AO105 - AN105 + DX105*1E3/(8.314*(DZ105+273.15)) * AQ105/DW105 * AP105) * DW105/(100*DK105) * 1000/(1000 - AO105)</f>
        <v>0</v>
      </c>
      <c r="AN105">
        <v>21.04339307062816</v>
      </c>
      <c r="AO105">
        <v>21.63958787878788</v>
      </c>
      <c r="AP105">
        <v>8.38340585798855E-06</v>
      </c>
      <c r="AQ105">
        <v>105.0017702959576</v>
      </c>
      <c r="AR105">
        <v>0</v>
      </c>
      <c r="AS105">
        <v>0</v>
      </c>
      <c r="AT105">
        <f>IF(AR105*$H$15&gt;=AV105,1.0,(AV105/(AV105-AR105*$H$15)))</f>
        <v>0</v>
      </c>
      <c r="AU105">
        <f>(AT105-1)*100</f>
        <v>0</v>
      </c>
      <c r="AV105">
        <f>MAX(0,($B$15+$C$15*EE105)/(1+$D$15*EE105)*DX105/(DZ105+273)*$E$15)</f>
        <v>0</v>
      </c>
      <c r="AW105" t="s">
        <v>437</v>
      </c>
      <c r="AX105" t="s">
        <v>437</v>
      </c>
      <c r="AY105">
        <v>0</v>
      </c>
      <c r="AZ105">
        <v>0</v>
      </c>
      <c r="BA105">
        <f>1-AY105/AZ105</f>
        <v>0</v>
      </c>
      <c r="BB105">
        <v>0</v>
      </c>
      <c r="BC105" t="s">
        <v>437</v>
      </c>
      <c r="BD105" t="s">
        <v>437</v>
      </c>
      <c r="BE105">
        <v>0</v>
      </c>
      <c r="BF105">
        <v>0</v>
      </c>
      <c r="BG105">
        <f>1-BE105/BF105</f>
        <v>0</v>
      </c>
      <c r="BH105">
        <v>0.5</v>
      </c>
      <c r="BI105">
        <f>DH105</f>
        <v>0</v>
      </c>
      <c r="BJ105">
        <f>K105</f>
        <v>0</v>
      </c>
      <c r="BK105">
        <f>BG105*BH105*BI105</f>
        <v>0</v>
      </c>
      <c r="BL105">
        <f>(BJ105-BB105)/BI105</f>
        <v>0</v>
      </c>
      <c r="BM105">
        <f>(AZ105-BF105)/BF105</f>
        <v>0</v>
      </c>
      <c r="BN105">
        <f>AY105/(BA105+AY105/BF105)</f>
        <v>0</v>
      </c>
      <c r="BO105" t="s">
        <v>437</v>
      </c>
      <c r="BP105">
        <v>0</v>
      </c>
      <c r="BQ105">
        <f>IF(BP105&lt;&gt;0, BP105, BN105)</f>
        <v>0</v>
      </c>
      <c r="BR105">
        <f>1-BQ105/BF105</f>
        <v>0</v>
      </c>
      <c r="BS105">
        <f>(BF105-BE105)/(BF105-BQ105)</f>
        <v>0</v>
      </c>
      <c r="BT105">
        <f>(AZ105-BF105)/(AZ105-BQ105)</f>
        <v>0</v>
      </c>
      <c r="BU105">
        <f>(BF105-BE105)/(BF105-AY105)</f>
        <v>0</v>
      </c>
      <c r="BV105">
        <f>(AZ105-BF105)/(AZ105-AY105)</f>
        <v>0</v>
      </c>
      <c r="BW105">
        <f>(BS105*BQ105/BE105)</f>
        <v>0</v>
      </c>
      <c r="BX105">
        <f>(1-BW105)</f>
        <v>0</v>
      </c>
      <c r="DG105">
        <f>$B$13*EF105+$C$13*EG105+$F$13*ER105*(1-EU105)</f>
        <v>0</v>
      </c>
      <c r="DH105">
        <f>DG105*DI105</f>
        <v>0</v>
      </c>
      <c r="DI105">
        <f>($B$13*$D$11+$C$13*$D$11+$F$13*((FE105+EW105)/MAX(FE105+EW105+FF105, 0.1)*$I$11+FF105/MAX(FE105+EW105+FF105, 0.1)*$J$11))/($B$13+$C$13+$F$13)</f>
        <v>0</v>
      </c>
      <c r="DJ105">
        <f>($B$13*$K$11+$C$13*$K$11+$F$13*((FE105+EW105)/MAX(FE105+EW105+FF105, 0.1)*$P$11+FF105/MAX(FE105+EW105+FF105, 0.1)*$Q$11))/($B$13+$C$13+$F$13)</f>
        <v>0</v>
      </c>
      <c r="DK105">
        <v>2.44</v>
      </c>
      <c r="DL105">
        <v>0.5</v>
      </c>
      <c r="DM105" t="s">
        <v>438</v>
      </c>
      <c r="DN105">
        <v>2</v>
      </c>
      <c r="DO105" t="b">
        <v>1</v>
      </c>
      <c r="DP105">
        <v>1759161886.814285</v>
      </c>
      <c r="DQ105">
        <v>1376.449642857142</v>
      </c>
      <c r="DR105">
        <v>1410.0075</v>
      </c>
      <c r="DS105">
        <v>21.64290357142858</v>
      </c>
      <c r="DT105">
        <v>21.02472857142857</v>
      </c>
      <c r="DU105">
        <v>1376.755</v>
      </c>
      <c r="DV105">
        <v>21.36524642857143</v>
      </c>
      <c r="DW105">
        <v>499.9862142857143</v>
      </c>
      <c r="DX105">
        <v>90.88050357142859</v>
      </c>
      <c r="DY105">
        <v>0.06431930714285715</v>
      </c>
      <c r="DZ105">
        <v>28.63482142857143</v>
      </c>
      <c r="EA105">
        <v>30.01136785714285</v>
      </c>
      <c r="EB105">
        <v>999.9000000000002</v>
      </c>
      <c r="EC105">
        <v>0</v>
      </c>
      <c r="ED105">
        <v>0</v>
      </c>
      <c r="EE105">
        <v>9994.598928571429</v>
      </c>
      <c r="EF105">
        <v>0</v>
      </c>
      <c r="EG105">
        <v>8.378539999999997</v>
      </c>
      <c r="EH105">
        <v>-33.55882142857143</v>
      </c>
      <c r="EI105">
        <v>1406.898928571429</v>
      </c>
      <c r="EJ105">
        <v>1440.29</v>
      </c>
      <c r="EK105">
        <v>0.6181604642857143</v>
      </c>
      <c r="EL105">
        <v>1410.0075</v>
      </c>
      <c r="EM105">
        <v>21.02472857142857</v>
      </c>
      <c r="EN105">
        <v>1.966917142857143</v>
      </c>
      <c r="EO105">
        <v>1.910739285714286</v>
      </c>
      <c r="EP105">
        <v>17.18050357142857</v>
      </c>
      <c r="EQ105">
        <v>16.72341785714286</v>
      </c>
      <c r="ER105">
        <v>2000.023571428572</v>
      </c>
      <c r="ES105">
        <v>0.9800056071428571</v>
      </c>
      <c r="ET105">
        <v>0.01999419642857143</v>
      </c>
      <c r="EU105">
        <v>0</v>
      </c>
      <c r="EV105">
        <v>287.0509642857143</v>
      </c>
      <c r="EW105">
        <v>5.00078</v>
      </c>
      <c r="EX105">
        <v>5740.424999999998</v>
      </c>
      <c r="EY105">
        <v>16379.85714285714</v>
      </c>
      <c r="EZ105">
        <v>39.80110714285713</v>
      </c>
      <c r="FA105">
        <v>40.60700000000001</v>
      </c>
      <c r="FB105">
        <v>39.89707142857143</v>
      </c>
      <c r="FC105">
        <v>40.35014285714284</v>
      </c>
      <c r="FD105">
        <v>40.70728571428572</v>
      </c>
      <c r="FE105">
        <v>1955.133571428572</v>
      </c>
      <c r="FF105">
        <v>39.89000000000001</v>
      </c>
      <c r="FG105">
        <v>0</v>
      </c>
      <c r="FH105">
        <v>1759161886.4</v>
      </c>
      <c r="FI105">
        <v>0</v>
      </c>
      <c r="FJ105">
        <v>287.0603461538461</v>
      </c>
      <c r="FK105">
        <v>0.07914528758417791</v>
      </c>
      <c r="FL105">
        <v>-1.644786325102646</v>
      </c>
      <c r="FM105">
        <v>5740.389615384614</v>
      </c>
      <c r="FN105">
        <v>15</v>
      </c>
      <c r="FO105">
        <v>0</v>
      </c>
      <c r="FP105" t="s">
        <v>439</v>
      </c>
      <c r="FQ105">
        <v>1746989605.5</v>
      </c>
      <c r="FR105">
        <v>1746989593.5</v>
      </c>
      <c r="FS105">
        <v>0</v>
      </c>
      <c r="FT105">
        <v>-0.274</v>
      </c>
      <c r="FU105">
        <v>-0.002</v>
      </c>
      <c r="FV105">
        <v>2.549</v>
      </c>
      <c r="FW105">
        <v>0.129</v>
      </c>
      <c r="FX105">
        <v>420</v>
      </c>
      <c r="FY105">
        <v>17</v>
      </c>
      <c r="FZ105">
        <v>0.02</v>
      </c>
      <c r="GA105">
        <v>0.04</v>
      </c>
      <c r="GB105">
        <v>-33.58042</v>
      </c>
      <c r="GC105">
        <v>-0.2164525328330121</v>
      </c>
      <c r="GD105">
        <v>0.1952653978563532</v>
      </c>
      <c r="GE105">
        <v>1</v>
      </c>
      <c r="GF105">
        <v>287.0569117647059</v>
      </c>
      <c r="GG105">
        <v>0.04401832784944393</v>
      </c>
      <c r="GH105">
        <v>0.2386321766735264</v>
      </c>
      <c r="GI105">
        <v>1</v>
      </c>
      <c r="GJ105">
        <v>0.6227869500000001</v>
      </c>
      <c r="GK105">
        <v>-0.1338753095684816</v>
      </c>
      <c r="GL105">
        <v>0.01376652232219525</v>
      </c>
      <c r="GM105">
        <v>0</v>
      </c>
      <c r="GN105">
        <v>2</v>
      </c>
      <c r="GO105">
        <v>3</v>
      </c>
      <c r="GP105" t="s">
        <v>446</v>
      </c>
      <c r="GQ105">
        <v>3.1024</v>
      </c>
      <c r="GR105">
        <v>2.72253</v>
      </c>
      <c r="GS105">
        <v>0.198675</v>
      </c>
      <c r="GT105">
        <v>0.201608</v>
      </c>
      <c r="GU105">
        <v>0.100485</v>
      </c>
      <c r="GV105">
        <v>0.0999</v>
      </c>
      <c r="GW105">
        <v>20928.9</v>
      </c>
      <c r="GX105">
        <v>18945.9</v>
      </c>
      <c r="GY105">
        <v>26683.4</v>
      </c>
      <c r="GZ105">
        <v>23954.1</v>
      </c>
      <c r="HA105">
        <v>38418</v>
      </c>
      <c r="HB105">
        <v>31884.8</v>
      </c>
      <c r="HC105">
        <v>46590.5</v>
      </c>
      <c r="HD105">
        <v>37896.7</v>
      </c>
      <c r="HE105">
        <v>1.85928</v>
      </c>
      <c r="HF105">
        <v>1.86343</v>
      </c>
      <c r="HG105">
        <v>0.132844</v>
      </c>
      <c r="HH105">
        <v>0</v>
      </c>
      <c r="HI105">
        <v>27.8549</v>
      </c>
      <c r="HJ105">
        <v>999.9</v>
      </c>
      <c r="HK105">
        <v>49.7</v>
      </c>
      <c r="HL105">
        <v>31.3</v>
      </c>
      <c r="HM105">
        <v>25.0938</v>
      </c>
      <c r="HN105">
        <v>60.9938</v>
      </c>
      <c r="HO105">
        <v>21.6827</v>
      </c>
      <c r="HP105">
        <v>1</v>
      </c>
      <c r="HQ105">
        <v>0.179317</v>
      </c>
      <c r="HR105">
        <v>0.396253</v>
      </c>
      <c r="HS105">
        <v>20.2788</v>
      </c>
      <c r="HT105">
        <v>5.2104</v>
      </c>
      <c r="HU105">
        <v>11.98</v>
      </c>
      <c r="HV105">
        <v>4.9631</v>
      </c>
      <c r="HW105">
        <v>3.27443</v>
      </c>
      <c r="HX105">
        <v>9999</v>
      </c>
      <c r="HY105">
        <v>9999</v>
      </c>
      <c r="HZ105">
        <v>9999</v>
      </c>
      <c r="IA105">
        <v>40.5</v>
      </c>
      <c r="IB105">
        <v>1.86401</v>
      </c>
      <c r="IC105">
        <v>1.86019</v>
      </c>
      <c r="ID105">
        <v>1.8584</v>
      </c>
      <c r="IE105">
        <v>1.85977</v>
      </c>
      <c r="IF105">
        <v>1.85989</v>
      </c>
      <c r="IG105">
        <v>1.85843</v>
      </c>
      <c r="IH105">
        <v>1.85745</v>
      </c>
      <c r="II105">
        <v>1.85242</v>
      </c>
      <c r="IJ105">
        <v>0</v>
      </c>
      <c r="IK105">
        <v>0</v>
      </c>
      <c r="IL105">
        <v>0</v>
      </c>
      <c r="IM105">
        <v>0</v>
      </c>
      <c r="IN105" t="s">
        <v>441</v>
      </c>
      <c r="IO105" t="s">
        <v>442</v>
      </c>
      <c r="IP105" t="s">
        <v>443</v>
      </c>
      <c r="IQ105" t="s">
        <v>443</v>
      </c>
      <c r="IR105" t="s">
        <v>443</v>
      </c>
      <c r="IS105" t="s">
        <v>443</v>
      </c>
      <c r="IT105">
        <v>0</v>
      </c>
      <c r="IU105">
        <v>100</v>
      </c>
      <c r="IV105">
        <v>100</v>
      </c>
      <c r="IW105">
        <v>-0.28</v>
      </c>
      <c r="IX105">
        <v>0.2776</v>
      </c>
      <c r="IY105">
        <v>-0.9039269621244732</v>
      </c>
      <c r="IZ105">
        <v>-0.001239420960351069</v>
      </c>
      <c r="JA105">
        <v>2.054680153414315E-06</v>
      </c>
      <c r="JB105">
        <v>-6.090169633737798E-10</v>
      </c>
      <c r="JC105">
        <v>0.01286883109493677</v>
      </c>
      <c r="JD105">
        <v>0.003674261220633967</v>
      </c>
      <c r="JE105">
        <v>0.0003746991724086452</v>
      </c>
      <c r="JF105">
        <v>1.563836292469968E-06</v>
      </c>
      <c r="JG105">
        <v>1</v>
      </c>
      <c r="JH105">
        <v>2003</v>
      </c>
      <c r="JI105">
        <v>1</v>
      </c>
      <c r="JJ105">
        <v>24</v>
      </c>
      <c r="JK105">
        <v>202871.5</v>
      </c>
      <c r="JL105">
        <v>202871.7</v>
      </c>
      <c r="JM105">
        <v>3.09082</v>
      </c>
      <c r="JN105">
        <v>2.59888</v>
      </c>
      <c r="JO105">
        <v>1.49658</v>
      </c>
      <c r="JP105">
        <v>2.34375</v>
      </c>
      <c r="JQ105">
        <v>1.54907</v>
      </c>
      <c r="JR105">
        <v>2.45728</v>
      </c>
      <c r="JS105">
        <v>36.4107</v>
      </c>
      <c r="JT105">
        <v>24.1751</v>
      </c>
      <c r="JU105">
        <v>18</v>
      </c>
      <c r="JV105">
        <v>481.752</v>
      </c>
      <c r="JW105">
        <v>499.227</v>
      </c>
      <c r="JX105">
        <v>27.1763</v>
      </c>
      <c r="JY105">
        <v>29.5553</v>
      </c>
      <c r="JZ105">
        <v>29.9999</v>
      </c>
      <c r="KA105">
        <v>29.8104</v>
      </c>
      <c r="KB105">
        <v>29.812</v>
      </c>
      <c r="KC105">
        <v>62.0756</v>
      </c>
      <c r="KD105">
        <v>18.8228</v>
      </c>
      <c r="KE105">
        <v>99.2581</v>
      </c>
      <c r="KF105">
        <v>27.1631</v>
      </c>
      <c r="KG105">
        <v>1456.96</v>
      </c>
      <c r="KH105">
        <v>21.1482</v>
      </c>
      <c r="KI105">
        <v>101.87</v>
      </c>
      <c r="KJ105">
        <v>91.3938</v>
      </c>
    </row>
    <row r="106" spans="1:296">
      <c r="A106">
        <v>88</v>
      </c>
      <c r="B106">
        <v>1759161899.6</v>
      </c>
      <c r="C106">
        <v>526.5</v>
      </c>
      <c r="D106" t="s">
        <v>619</v>
      </c>
      <c r="E106" t="s">
        <v>620</v>
      </c>
      <c r="F106">
        <v>5</v>
      </c>
      <c r="G106" t="s">
        <v>436</v>
      </c>
      <c r="H106">
        <v>1759161892.1</v>
      </c>
      <c r="I106">
        <f>(J106)/1000</f>
        <v>0</v>
      </c>
      <c r="J106">
        <f>IF(DO106, AM106, AG106)</f>
        <v>0</v>
      </c>
      <c r="K106">
        <f>IF(DO106, AH106, AF106)</f>
        <v>0</v>
      </c>
      <c r="L106">
        <f>DQ106 - IF(AT106&gt;1, K106*DK106*100.0/(AV106), 0)</f>
        <v>0</v>
      </c>
      <c r="M106">
        <f>((S106-I106/2)*L106-K106)/(S106+I106/2)</f>
        <v>0</v>
      </c>
      <c r="N106">
        <f>M106*(DX106+DY106)/1000.0</f>
        <v>0</v>
      </c>
      <c r="O106">
        <f>(DQ106 - IF(AT106&gt;1, K106*DK106*100.0/(AV106), 0))*(DX106+DY106)/1000.0</f>
        <v>0</v>
      </c>
      <c r="P106">
        <f>2.0/((1/R106-1/Q106)+SIGN(R106)*SQRT((1/R106-1/Q106)*(1/R106-1/Q106) + 4*DL106/((DL106+1)*(DL106+1))*(2*1/R106*1/Q106-1/Q106*1/Q106)))</f>
        <v>0</v>
      </c>
      <c r="Q106">
        <f>IF(LEFT(DM106,1)&lt;&gt;"0",IF(LEFT(DM106,1)="1",3.0,DN106),$D$5+$E$5*(EE106*DX106/($K$5*1000))+$F$5*(EE106*DX106/($K$5*1000))*MAX(MIN(DK106,$J$5),$I$5)*MAX(MIN(DK106,$J$5),$I$5)+$G$5*MAX(MIN(DK106,$J$5),$I$5)*(EE106*DX106/($K$5*1000))+$H$5*(EE106*DX106/($K$5*1000))*(EE106*DX106/($K$5*1000)))</f>
        <v>0</v>
      </c>
      <c r="R106">
        <f>I106*(1000-(1000*0.61365*exp(17.502*V106/(240.97+V106))/(DX106+DY106)+DS106)/2)/(1000*0.61365*exp(17.502*V106/(240.97+V106))/(DX106+DY106)-DS106)</f>
        <v>0</v>
      </c>
      <c r="S106">
        <f>1/((DL106+1)/(P106/1.6)+1/(Q106/1.37)) + DL106/((DL106+1)/(P106/1.6) + DL106/(Q106/1.37))</f>
        <v>0</v>
      </c>
      <c r="T106">
        <f>(DG106*DJ106)</f>
        <v>0</v>
      </c>
      <c r="U106">
        <f>(DZ106+(T106+2*0.95*5.67E-8*(((DZ106+$B$9)+273)^4-(DZ106+273)^4)-44100*I106)/(1.84*29.3*Q106+8*0.95*5.67E-8*(DZ106+273)^3))</f>
        <v>0</v>
      </c>
      <c r="V106">
        <f>($C$9*EA106+$D$9*EB106+$E$9*U106)</f>
        <v>0</v>
      </c>
      <c r="W106">
        <f>0.61365*exp(17.502*V106/(240.97+V106))</f>
        <v>0</v>
      </c>
      <c r="X106">
        <f>(Y106/Z106*100)</f>
        <v>0</v>
      </c>
      <c r="Y106">
        <f>DS106*(DX106+DY106)/1000</f>
        <v>0</v>
      </c>
      <c r="Z106">
        <f>0.61365*exp(17.502*DZ106/(240.97+DZ106))</f>
        <v>0</v>
      </c>
      <c r="AA106">
        <f>(W106-DS106*(DX106+DY106)/1000)</f>
        <v>0</v>
      </c>
      <c r="AB106">
        <f>(-I106*44100)</f>
        <v>0</v>
      </c>
      <c r="AC106">
        <f>2*29.3*Q106*0.92*(DZ106-V106)</f>
        <v>0</v>
      </c>
      <c r="AD106">
        <f>2*0.95*5.67E-8*(((DZ106+$B$9)+273)^4-(V106+273)^4)</f>
        <v>0</v>
      </c>
      <c r="AE106">
        <f>T106+AD106+AB106+AC106</f>
        <v>0</v>
      </c>
      <c r="AF106">
        <f>DW106*AT106*(DR106-DQ106*(1000-AT106*DT106)/(1000-AT106*DS106))/(100*DK106)</f>
        <v>0</v>
      </c>
      <c r="AG106">
        <f>1000*DW106*AT106*(DS106-DT106)/(100*DK106*(1000-AT106*DS106))</f>
        <v>0</v>
      </c>
      <c r="AH106">
        <f>(AI106 - AJ106 - DX106*1E3/(8.314*(DZ106+273.15)) * AL106/DW106 * AK106) * DW106/(100*DK106) * (1000 - DT106)/1000</f>
        <v>0</v>
      </c>
      <c r="AI106">
        <v>1473.610626924541</v>
      </c>
      <c r="AJ106">
        <v>1449.014787878788</v>
      </c>
      <c r="AK106">
        <v>3.449161142785453</v>
      </c>
      <c r="AL106">
        <v>65.02790065039247</v>
      </c>
      <c r="AM106">
        <f>(AO106 - AN106 + DX106*1E3/(8.314*(DZ106+273.15)) * AQ106/DW106 * AP106) * DW106/(100*DK106) * 1000/(1000 - AO106)</f>
        <v>0</v>
      </c>
      <c r="AN106">
        <v>21.09276455610088</v>
      </c>
      <c r="AO106">
        <v>21.65172545454545</v>
      </c>
      <c r="AP106">
        <v>7.436907718848509E-05</v>
      </c>
      <c r="AQ106">
        <v>105.0017702959576</v>
      </c>
      <c r="AR106">
        <v>0</v>
      </c>
      <c r="AS106">
        <v>0</v>
      </c>
      <c r="AT106">
        <f>IF(AR106*$H$15&gt;=AV106,1.0,(AV106/(AV106-AR106*$H$15)))</f>
        <v>0</v>
      </c>
      <c r="AU106">
        <f>(AT106-1)*100</f>
        <v>0</v>
      </c>
      <c r="AV106">
        <f>MAX(0,($B$15+$C$15*EE106)/(1+$D$15*EE106)*DX106/(DZ106+273)*$E$15)</f>
        <v>0</v>
      </c>
      <c r="AW106" t="s">
        <v>437</v>
      </c>
      <c r="AX106" t="s">
        <v>437</v>
      </c>
      <c r="AY106">
        <v>0</v>
      </c>
      <c r="AZ106">
        <v>0</v>
      </c>
      <c r="BA106">
        <f>1-AY106/AZ106</f>
        <v>0</v>
      </c>
      <c r="BB106">
        <v>0</v>
      </c>
      <c r="BC106" t="s">
        <v>437</v>
      </c>
      <c r="BD106" t="s">
        <v>437</v>
      </c>
      <c r="BE106">
        <v>0</v>
      </c>
      <c r="BF106">
        <v>0</v>
      </c>
      <c r="BG106">
        <f>1-BE106/BF106</f>
        <v>0</v>
      </c>
      <c r="BH106">
        <v>0.5</v>
      </c>
      <c r="BI106">
        <f>DH106</f>
        <v>0</v>
      </c>
      <c r="BJ106">
        <f>K106</f>
        <v>0</v>
      </c>
      <c r="BK106">
        <f>BG106*BH106*BI106</f>
        <v>0</v>
      </c>
      <c r="BL106">
        <f>(BJ106-BB106)/BI106</f>
        <v>0</v>
      </c>
      <c r="BM106">
        <f>(AZ106-BF106)/BF106</f>
        <v>0</v>
      </c>
      <c r="BN106">
        <f>AY106/(BA106+AY106/BF106)</f>
        <v>0</v>
      </c>
      <c r="BO106" t="s">
        <v>437</v>
      </c>
      <c r="BP106">
        <v>0</v>
      </c>
      <c r="BQ106">
        <f>IF(BP106&lt;&gt;0, BP106, BN106)</f>
        <v>0</v>
      </c>
      <c r="BR106">
        <f>1-BQ106/BF106</f>
        <v>0</v>
      </c>
      <c r="BS106">
        <f>(BF106-BE106)/(BF106-BQ106)</f>
        <v>0</v>
      </c>
      <c r="BT106">
        <f>(AZ106-BF106)/(AZ106-BQ106)</f>
        <v>0</v>
      </c>
      <c r="BU106">
        <f>(BF106-BE106)/(BF106-AY106)</f>
        <v>0</v>
      </c>
      <c r="BV106">
        <f>(AZ106-BF106)/(AZ106-AY106)</f>
        <v>0</v>
      </c>
      <c r="BW106">
        <f>(BS106*BQ106/BE106)</f>
        <v>0</v>
      </c>
      <c r="BX106">
        <f>(1-BW106)</f>
        <v>0</v>
      </c>
      <c r="DG106">
        <f>$B$13*EF106+$C$13*EG106+$F$13*ER106*(1-EU106)</f>
        <v>0</v>
      </c>
      <c r="DH106">
        <f>DG106*DI106</f>
        <v>0</v>
      </c>
      <c r="DI106">
        <f>($B$13*$D$11+$C$13*$D$11+$F$13*((FE106+EW106)/MAX(FE106+EW106+FF106, 0.1)*$I$11+FF106/MAX(FE106+EW106+FF106, 0.1)*$J$11))/($B$13+$C$13+$F$13)</f>
        <v>0</v>
      </c>
      <c r="DJ106">
        <f>($B$13*$K$11+$C$13*$K$11+$F$13*((FE106+EW106)/MAX(FE106+EW106+FF106, 0.1)*$P$11+FF106/MAX(FE106+EW106+FF106, 0.1)*$Q$11))/($B$13+$C$13+$F$13)</f>
        <v>0</v>
      </c>
      <c r="DK106">
        <v>2.44</v>
      </c>
      <c r="DL106">
        <v>0.5</v>
      </c>
      <c r="DM106" t="s">
        <v>438</v>
      </c>
      <c r="DN106">
        <v>2</v>
      </c>
      <c r="DO106" t="b">
        <v>1</v>
      </c>
      <c r="DP106">
        <v>1759161892.1</v>
      </c>
      <c r="DQ106">
        <v>1394.133703703704</v>
      </c>
      <c r="DR106">
        <v>1427.778518518518</v>
      </c>
      <c r="DS106">
        <v>21.64244074074074</v>
      </c>
      <c r="DT106">
        <v>21.04646296296296</v>
      </c>
      <c r="DU106">
        <v>1394.422592592593</v>
      </c>
      <c r="DV106">
        <v>21.36478888888889</v>
      </c>
      <c r="DW106">
        <v>499.9958518518518</v>
      </c>
      <c r="DX106">
        <v>90.88199629629632</v>
      </c>
      <c r="DY106">
        <v>0.06439637037037037</v>
      </c>
      <c r="DZ106">
        <v>28.6356</v>
      </c>
      <c r="EA106">
        <v>30.01495925925926</v>
      </c>
      <c r="EB106">
        <v>999.9000000000001</v>
      </c>
      <c r="EC106">
        <v>0</v>
      </c>
      <c r="ED106">
        <v>0</v>
      </c>
      <c r="EE106">
        <v>9994.907037037037</v>
      </c>
      <c r="EF106">
        <v>0</v>
      </c>
      <c r="EG106">
        <v>8.378539999999997</v>
      </c>
      <c r="EH106">
        <v>-33.64496296296296</v>
      </c>
      <c r="EI106">
        <v>1424.974074074074</v>
      </c>
      <c r="EJ106">
        <v>1458.474814814815</v>
      </c>
      <c r="EK106">
        <v>0.5959683703703704</v>
      </c>
      <c r="EL106">
        <v>1427.778518518518</v>
      </c>
      <c r="EM106">
        <v>21.04646296296296</v>
      </c>
      <c r="EN106">
        <v>1.966907407407407</v>
      </c>
      <c r="EO106">
        <v>1.912744814814815</v>
      </c>
      <c r="EP106">
        <v>17.18042592592593</v>
      </c>
      <c r="EQ106">
        <v>16.73993333333333</v>
      </c>
      <c r="ER106">
        <v>2000.022222222222</v>
      </c>
      <c r="ES106">
        <v>0.9800055555555555</v>
      </c>
      <c r="ET106">
        <v>0.01999424814814815</v>
      </c>
      <c r="EU106">
        <v>0</v>
      </c>
      <c r="EV106">
        <v>287.0334444444445</v>
      </c>
      <c r="EW106">
        <v>5.00078</v>
      </c>
      <c r="EX106">
        <v>5740.189259259259</v>
      </c>
      <c r="EY106">
        <v>16379.84814814815</v>
      </c>
      <c r="EZ106">
        <v>39.81685185185184</v>
      </c>
      <c r="FA106">
        <v>40.60166666666666</v>
      </c>
      <c r="FB106">
        <v>39.90488888888889</v>
      </c>
      <c r="FC106">
        <v>40.35855555555555</v>
      </c>
      <c r="FD106">
        <v>40.71955555555555</v>
      </c>
      <c r="FE106">
        <v>1955.132222222222</v>
      </c>
      <c r="FF106">
        <v>39.89000000000001</v>
      </c>
      <c r="FG106">
        <v>0</v>
      </c>
      <c r="FH106">
        <v>1759161891.8</v>
      </c>
      <c r="FI106">
        <v>0</v>
      </c>
      <c r="FJ106">
        <v>287.03724</v>
      </c>
      <c r="FK106">
        <v>0.5242307703632099</v>
      </c>
      <c r="FL106">
        <v>-3.574615363684914</v>
      </c>
      <c r="FM106">
        <v>5740.155599999999</v>
      </c>
      <c r="FN106">
        <v>15</v>
      </c>
      <c r="FO106">
        <v>0</v>
      </c>
      <c r="FP106" t="s">
        <v>439</v>
      </c>
      <c r="FQ106">
        <v>1746989605.5</v>
      </c>
      <c r="FR106">
        <v>1746989593.5</v>
      </c>
      <c r="FS106">
        <v>0</v>
      </c>
      <c r="FT106">
        <v>-0.274</v>
      </c>
      <c r="FU106">
        <v>-0.002</v>
      </c>
      <c r="FV106">
        <v>2.549</v>
      </c>
      <c r="FW106">
        <v>0.129</v>
      </c>
      <c r="FX106">
        <v>420</v>
      </c>
      <c r="FY106">
        <v>17</v>
      </c>
      <c r="FZ106">
        <v>0.02</v>
      </c>
      <c r="GA106">
        <v>0.04</v>
      </c>
      <c r="GB106">
        <v>-33.57896</v>
      </c>
      <c r="GC106">
        <v>-0.7048322701688016</v>
      </c>
      <c r="GD106">
        <v>0.1908378052168907</v>
      </c>
      <c r="GE106">
        <v>0</v>
      </c>
      <c r="GF106">
        <v>287.0473823529412</v>
      </c>
      <c r="GG106">
        <v>-0.1533231532367929</v>
      </c>
      <c r="GH106">
        <v>0.2263932048847629</v>
      </c>
      <c r="GI106">
        <v>1</v>
      </c>
      <c r="GJ106">
        <v>0.6105302</v>
      </c>
      <c r="GK106">
        <v>-0.2139779887429655</v>
      </c>
      <c r="GL106">
        <v>0.02215235179072417</v>
      </c>
      <c r="GM106">
        <v>0</v>
      </c>
      <c r="GN106">
        <v>1</v>
      </c>
      <c r="GO106">
        <v>3</v>
      </c>
      <c r="GP106" t="s">
        <v>459</v>
      </c>
      <c r="GQ106">
        <v>3.10232</v>
      </c>
      <c r="GR106">
        <v>2.72225</v>
      </c>
      <c r="GS106">
        <v>0.200105</v>
      </c>
      <c r="GT106">
        <v>0.203038</v>
      </c>
      <c r="GU106">
        <v>0.100536</v>
      </c>
      <c r="GV106">
        <v>0.100169</v>
      </c>
      <c r="GW106">
        <v>20891.5</v>
      </c>
      <c r="GX106">
        <v>18911.9</v>
      </c>
      <c r="GY106">
        <v>26683.4</v>
      </c>
      <c r="GZ106">
        <v>23954</v>
      </c>
      <c r="HA106">
        <v>38416.1</v>
      </c>
      <c r="HB106">
        <v>31875.1</v>
      </c>
      <c r="HC106">
        <v>46590.6</v>
      </c>
      <c r="HD106">
        <v>37896.3</v>
      </c>
      <c r="HE106">
        <v>1.85955</v>
      </c>
      <c r="HF106">
        <v>1.8636</v>
      </c>
      <c r="HG106">
        <v>0.132881</v>
      </c>
      <c r="HH106">
        <v>0</v>
      </c>
      <c r="HI106">
        <v>27.8565</v>
      </c>
      <c r="HJ106">
        <v>999.9</v>
      </c>
      <c r="HK106">
        <v>49.7</v>
      </c>
      <c r="HL106">
        <v>31.3</v>
      </c>
      <c r="HM106">
        <v>25.097</v>
      </c>
      <c r="HN106">
        <v>61.2138</v>
      </c>
      <c r="HO106">
        <v>21.9111</v>
      </c>
      <c r="HP106">
        <v>1</v>
      </c>
      <c r="HQ106">
        <v>0.179258</v>
      </c>
      <c r="HR106">
        <v>0.420411</v>
      </c>
      <c r="HS106">
        <v>20.2789</v>
      </c>
      <c r="HT106">
        <v>5.21145</v>
      </c>
      <c r="HU106">
        <v>11.98</v>
      </c>
      <c r="HV106">
        <v>4.96315</v>
      </c>
      <c r="HW106">
        <v>3.2745</v>
      </c>
      <c r="HX106">
        <v>9999</v>
      </c>
      <c r="HY106">
        <v>9999</v>
      </c>
      <c r="HZ106">
        <v>9999</v>
      </c>
      <c r="IA106">
        <v>40.5</v>
      </c>
      <c r="IB106">
        <v>1.86401</v>
      </c>
      <c r="IC106">
        <v>1.86019</v>
      </c>
      <c r="ID106">
        <v>1.85842</v>
      </c>
      <c r="IE106">
        <v>1.85979</v>
      </c>
      <c r="IF106">
        <v>1.85989</v>
      </c>
      <c r="IG106">
        <v>1.8584</v>
      </c>
      <c r="IH106">
        <v>1.85745</v>
      </c>
      <c r="II106">
        <v>1.85242</v>
      </c>
      <c r="IJ106">
        <v>0</v>
      </c>
      <c r="IK106">
        <v>0</v>
      </c>
      <c r="IL106">
        <v>0</v>
      </c>
      <c r="IM106">
        <v>0</v>
      </c>
      <c r="IN106" t="s">
        <v>441</v>
      </c>
      <c r="IO106" t="s">
        <v>442</v>
      </c>
      <c r="IP106" t="s">
        <v>443</v>
      </c>
      <c r="IQ106" t="s">
        <v>443</v>
      </c>
      <c r="IR106" t="s">
        <v>443</v>
      </c>
      <c r="IS106" t="s">
        <v>443</v>
      </c>
      <c r="IT106">
        <v>0</v>
      </c>
      <c r="IU106">
        <v>100</v>
      </c>
      <c r="IV106">
        <v>100</v>
      </c>
      <c r="IW106">
        <v>-0.26</v>
      </c>
      <c r="IX106">
        <v>0.2779</v>
      </c>
      <c r="IY106">
        <v>-0.9039269621244732</v>
      </c>
      <c r="IZ106">
        <v>-0.001239420960351069</v>
      </c>
      <c r="JA106">
        <v>2.054680153414315E-06</v>
      </c>
      <c r="JB106">
        <v>-6.090169633737798E-10</v>
      </c>
      <c r="JC106">
        <v>0.01286883109493677</v>
      </c>
      <c r="JD106">
        <v>0.003674261220633967</v>
      </c>
      <c r="JE106">
        <v>0.0003746991724086452</v>
      </c>
      <c r="JF106">
        <v>1.563836292469968E-06</v>
      </c>
      <c r="JG106">
        <v>1</v>
      </c>
      <c r="JH106">
        <v>2003</v>
      </c>
      <c r="JI106">
        <v>1</v>
      </c>
      <c r="JJ106">
        <v>24</v>
      </c>
      <c r="JK106">
        <v>202871.6</v>
      </c>
      <c r="JL106">
        <v>202871.8</v>
      </c>
      <c r="JM106">
        <v>3.1189</v>
      </c>
      <c r="JN106">
        <v>2.6123</v>
      </c>
      <c r="JO106">
        <v>1.49658</v>
      </c>
      <c r="JP106">
        <v>2.34375</v>
      </c>
      <c r="JQ106">
        <v>1.54907</v>
      </c>
      <c r="JR106">
        <v>2.3645</v>
      </c>
      <c r="JS106">
        <v>36.4107</v>
      </c>
      <c r="JT106">
        <v>24.1663</v>
      </c>
      <c r="JU106">
        <v>18</v>
      </c>
      <c r="JV106">
        <v>481.894</v>
      </c>
      <c r="JW106">
        <v>499.327</v>
      </c>
      <c r="JX106">
        <v>27.1622</v>
      </c>
      <c r="JY106">
        <v>29.5527</v>
      </c>
      <c r="JZ106">
        <v>29.9999</v>
      </c>
      <c r="KA106">
        <v>29.8079</v>
      </c>
      <c r="KB106">
        <v>29.8099</v>
      </c>
      <c r="KC106">
        <v>62.6054</v>
      </c>
      <c r="KD106">
        <v>18.8228</v>
      </c>
      <c r="KE106">
        <v>99.2581</v>
      </c>
      <c r="KF106">
        <v>27.1418</v>
      </c>
      <c r="KG106">
        <v>1470.33</v>
      </c>
      <c r="KH106">
        <v>21.151</v>
      </c>
      <c r="KI106">
        <v>101.87</v>
      </c>
      <c r="KJ106">
        <v>91.39319999999999</v>
      </c>
    </row>
    <row r="107" spans="1:296">
      <c r="A107">
        <v>89</v>
      </c>
      <c r="B107">
        <v>1759161904.6</v>
      </c>
      <c r="C107">
        <v>531.5</v>
      </c>
      <c r="D107" t="s">
        <v>621</v>
      </c>
      <c r="E107" t="s">
        <v>622</v>
      </c>
      <c r="F107">
        <v>5</v>
      </c>
      <c r="G107" t="s">
        <v>436</v>
      </c>
      <c r="H107">
        <v>1759161896.814285</v>
      </c>
      <c r="I107">
        <f>(J107)/1000</f>
        <v>0</v>
      </c>
      <c r="J107">
        <f>IF(DO107, AM107, AG107)</f>
        <v>0</v>
      </c>
      <c r="K107">
        <f>IF(DO107, AH107, AF107)</f>
        <v>0</v>
      </c>
      <c r="L107">
        <f>DQ107 - IF(AT107&gt;1, K107*DK107*100.0/(AV107), 0)</f>
        <v>0</v>
      </c>
      <c r="M107">
        <f>((S107-I107/2)*L107-K107)/(S107+I107/2)</f>
        <v>0</v>
      </c>
      <c r="N107">
        <f>M107*(DX107+DY107)/1000.0</f>
        <v>0</v>
      </c>
      <c r="O107">
        <f>(DQ107 - IF(AT107&gt;1, K107*DK107*100.0/(AV107), 0))*(DX107+DY107)/1000.0</f>
        <v>0</v>
      </c>
      <c r="P107">
        <f>2.0/((1/R107-1/Q107)+SIGN(R107)*SQRT((1/R107-1/Q107)*(1/R107-1/Q107) + 4*DL107/((DL107+1)*(DL107+1))*(2*1/R107*1/Q107-1/Q107*1/Q107)))</f>
        <v>0</v>
      </c>
      <c r="Q107">
        <f>IF(LEFT(DM107,1)&lt;&gt;"0",IF(LEFT(DM107,1)="1",3.0,DN107),$D$5+$E$5*(EE107*DX107/($K$5*1000))+$F$5*(EE107*DX107/($K$5*1000))*MAX(MIN(DK107,$J$5),$I$5)*MAX(MIN(DK107,$J$5),$I$5)+$G$5*MAX(MIN(DK107,$J$5),$I$5)*(EE107*DX107/($K$5*1000))+$H$5*(EE107*DX107/($K$5*1000))*(EE107*DX107/($K$5*1000)))</f>
        <v>0</v>
      </c>
      <c r="R107">
        <f>I107*(1000-(1000*0.61365*exp(17.502*V107/(240.97+V107))/(DX107+DY107)+DS107)/2)/(1000*0.61365*exp(17.502*V107/(240.97+V107))/(DX107+DY107)-DS107)</f>
        <v>0</v>
      </c>
      <c r="S107">
        <f>1/((DL107+1)/(P107/1.6)+1/(Q107/1.37)) + DL107/((DL107+1)/(P107/1.6) + DL107/(Q107/1.37))</f>
        <v>0</v>
      </c>
      <c r="T107">
        <f>(DG107*DJ107)</f>
        <v>0</v>
      </c>
      <c r="U107">
        <f>(DZ107+(T107+2*0.95*5.67E-8*(((DZ107+$B$9)+273)^4-(DZ107+273)^4)-44100*I107)/(1.84*29.3*Q107+8*0.95*5.67E-8*(DZ107+273)^3))</f>
        <v>0</v>
      </c>
      <c r="V107">
        <f>($C$9*EA107+$D$9*EB107+$E$9*U107)</f>
        <v>0</v>
      </c>
      <c r="W107">
        <f>0.61365*exp(17.502*V107/(240.97+V107))</f>
        <v>0</v>
      </c>
      <c r="X107">
        <f>(Y107/Z107*100)</f>
        <v>0</v>
      </c>
      <c r="Y107">
        <f>DS107*(DX107+DY107)/1000</f>
        <v>0</v>
      </c>
      <c r="Z107">
        <f>0.61365*exp(17.502*DZ107/(240.97+DZ107))</f>
        <v>0</v>
      </c>
      <c r="AA107">
        <f>(W107-DS107*(DX107+DY107)/1000)</f>
        <v>0</v>
      </c>
      <c r="AB107">
        <f>(-I107*44100)</f>
        <v>0</v>
      </c>
      <c r="AC107">
        <f>2*29.3*Q107*0.92*(DZ107-V107)</f>
        <v>0</v>
      </c>
      <c r="AD107">
        <f>2*0.95*5.67E-8*(((DZ107+$B$9)+273)^4-(V107+273)^4)</f>
        <v>0</v>
      </c>
      <c r="AE107">
        <f>T107+AD107+AB107+AC107</f>
        <v>0</v>
      </c>
      <c r="AF107">
        <f>DW107*AT107*(DR107-DQ107*(1000-AT107*DT107)/(1000-AT107*DS107))/(100*DK107)</f>
        <v>0</v>
      </c>
      <c r="AG107">
        <f>1000*DW107*AT107*(DS107-DT107)/(100*DK107*(1000-AT107*DS107))</f>
        <v>0</v>
      </c>
      <c r="AH107">
        <f>(AI107 - AJ107 - DX107*1E3/(8.314*(DZ107+273.15)) * AL107/DW107 * AK107) * DW107/(100*DK107) * (1000 - DT107)/1000</f>
        <v>0</v>
      </c>
      <c r="AI107">
        <v>1490.828746726168</v>
      </c>
      <c r="AJ107">
        <v>1466.247212121212</v>
      </c>
      <c r="AK107">
        <v>3.44325560196262</v>
      </c>
      <c r="AL107">
        <v>65.02790065039247</v>
      </c>
      <c r="AM107">
        <f>(AO107 - AN107 + DX107*1E3/(8.314*(DZ107+273.15)) * AQ107/DW107 * AP107) * DW107/(100*DK107) * 1000/(1000 - AO107)</f>
        <v>0</v>
      </c>
      <c r="AN107">
        <v>21.14291578590772</v>
      </c>
      <c r="AO107">
        <v>21.68337757575758</v>
      </c>
      <c r="AP107">
        <v>0.005923518557658517</v>
      </c>
      <c r="AQ107">
        <v>105.0017702959576</v>
      </c>
      <c r="AR107">
        <v>0</v>
      </c>
      <c r="AS107">
        <v>0</v>
      </c>
      <c r="AT107">
        <f>IF(AR107*$H$15&gt;=AV107,1.0,(AV107/(AV107-AR107*$H$15)))</f>
        <v>0</v>
      </c>
      <c r="AU107">
        <f>(AT107-1)*100</f>
        <v>0</v>
      </c>
      <c r="AV107">
        <f>MAX(0,($B$15+$C$15*EE107)/(1+$D$15*EE107)*DX107/(DZ107+273)*$E$15)</f>
        <v>0</v>
      </c>
      <c r="AW107" t="s">
        <v>437</v>
      </c>
      <c r="AX107" t="s">
        <v>437</v>
      </c>
      <c r="AY107">
        <v>0</v>
      </c>
      <c r="AZ107">
        <v>0</v>
      </c>
      <c r="BA107">
        <f>1-AY107/AZ107</f>
        <v>0</v>
      </c>
      <c r="BB107">
        <v>0</v>
      </c>
      <c r="BC107" t="s">
        <v>437</v>
      </c>
      <c r="BD107" t="s">
        <v>437</v>
      </c>
      <c r="BE107">
        <v>0</v>
      </c>
      <c r="BF107">
        <v>0</v>
      </c>
      <c r="BG107">
        <f>1-BE107/BF107</f>
        <v>0</v>
      </c>
      <c r="BH107">
        <v>0.5</v>
      </c>
      <c r="BI107">
        <f>DH107</f>
        <v>0</v>
      </c>
      <c r="BJ107">
        <f>K107</f>
        <v>0</v>
      </c>
      <c r="BK107">
        <f>BG107*BH107*BI107</f>
        <v>0</v>
      </c>
      <c r="BL107">
        <f>(BJ107-BB107)/BI107</f>
        <v>0</v>
      </c>
      <c r="BM107">
        <f>(AZ107-BF107)/BF107</f>
        <v>0</v>
      </c>
      <c r="BN107">
        <f>AY107/(BA107+AY107/BF107)</f>
        <v>0</v>
      </c>
      <c r="BO107" t="s">
        <v>437</v>
      </c>
      <c r="BP107">
        <v>0</v>
      </c>
      <c r="BQ107">
        <f>IF(BP107&lt;&gt;0, BP107, BN107)</f>
        <v>0</v>
      </c>
      <c r="BR107">
        <f>1-BQ107/BF107</f>
        <v>0</v>
      </c>
      <c r="BS107">
        <f>(BF107-BE107)/(BF107-BQ107)</f>
        <v>0</v>
      </c>
      <c r="BT107">
        <f>(AZ107-BF107)/(AZ107-BQ107)</f>
        <v>0</v>
      </c>
      <c r="BU107">
        <f>(BF107-BE107)/(BF107-AY107)</f>
        <v>0</v>
      </c>
      <c r="BV107">
        <f>(AZ107-BF107)/(AZ107-AY107)</f>
        <v>0</v>
      </c>
      <c r="BW107">
        <f>(BS107*BQ107/BE107)</f>
        <v>0</v>
      </c>
      <c r="BX107">
        <f>(1-BW107)</f>
        <v>0</v>
      </c>
      <c r="DG107">
        <f>$B$13*EF107+$C$13*EG107+$F$13*ER107*(1-EU107)</f>
        <v>0</v>
      </c>
      <c r="DH107">
        <f>DG107*DI107</f>
        <v>0</v>
      </c>
      <c r="DI107">
        <f>($B$13*$D$11+$C$13*$D$11+$F$13*((FE107+EW107)/MAX(FE107+EW107+FF107, 0.1)*$I$11+FF107/MAX(FE107+EW107+FF107, 0.1)*$J$11))/($B$13+$C$13+$F$13)</f>
        <v>0</v>
      </c>
      <c r="DJ107">
        <f>($B$13*$K$11+$C$13*$K$11+$F$13*((FE107+EW107)/MAX(FE107+EW107+FF107, 0.1)*$P$11+FF107/MAX(FE107+EW107+FF107, 0.1)*$Q$11))/($B$13+$C$13+$F$13)</f>
        <v>0</v>
      </c>
      <c r="DK107">
        <v>2.44</v>
      </c>
      <c r="DL107">
        <v>0.5</v>
      </c>
      <c r="DM107" t="s">
        <v>438</v>
      </c>
      <c r="DN107">
        <v>2</v>
      </c>
      <c r="DO107" t="b">
        <v>1</v>
      </c>
      <c r="DP107">
        <v>1759161896.814285</v>
      </c>
      <c r="DQ107">
        <v>1409.969642857143</v>
      </c>
      <c r="DR107">
        <v>1443.615357142857</v>
      </c>
      <c r="DS107">
        <v>21.65139285714286</v>
      </c>
      <c r="DT107">
        <v>21.08405714285714</v>
      </c>
      <c r="DU107">
        <v>1410.243928571428</v>
      </c>
      <c r="DV107">
        <v>21.37355</v>
      </c>
      <c r="DW107">
        <v>500.015</v>
      </c>
      <c r="DX107">
        <v>90.88377500000001</v>
      </c>
      <c r="DY107">
        <v>0.0643536</v>
      </c>
      <c r="DZ107">
        <v>28.63625357142857</v>
      </c>
      <c r="EA107">
        <v>30.02095</v>
      </c>
      <c r="EB107">
        <v>999.9000000000002</v>
      </c>
      <c r="EC107">
        <v>0</v>
      </c>
      <c r="ED107">
        <v>0</v>
      </c>
      <c r="EE107">
        <v>9995.626428571428</v>
      </c>
      <c r="EF107">
        <v>0</v>
      </c>
      <c r="EG107">
        <v>8.378539999999997</v>
      </c>
      <c r="EH107">
        <v>-33.64591428571429</v>
      </c>
      <c r="EI107">
        <v>1441.173571428572</v>
      </c>
      <c r="EJ107">
        <v>1474.708214285714</v>
      </c>
      <c r="EK107">
        <v>0.5673260714285715</v>
      </c>
      <c r="EL107">
        <v>1443.615357142857</v>
      </c>
      <c r="EM107">
        <v>21.08405714285714</v>
      </c>
      <c r="EN107">
        <v>1.96776</v>
      </c>
      <c r="EO107">
        <v>1.916199285714286</v>
      </c>
      <c r="EP107">
        <v>17.18726428571428</v>
      </c>
      <c r="EQ107">
        <v>16.76833214285714</v>
      </c>
      <c r="ER107">
        <v>2000.025714285714</v>
      </c>
      <c r="ES107">
        <v>0.9800056071428571</v>
      </c>
      <c r="ET107">
        <v>0.01999419285714286</v>
      </c>
      <c r="EU107">
        <v>0</v>
      </c>
      <c r="EV107">
        <v>287.0549285714285</v>
      </c>
      <c r="EW107">
        <v>5.00078</v>
      </c>
      <c r="EX107">
        <v>5740.075714285716</v>
      </c>
      <c r="EY107">
        <v>16379.875</v>
      </c>
      <c r="EZ107">
        <v>39.82335714285715</v>
      </c>
      <c r="FA107">
        <v>40.60025</v>
      </c>
      <c r="FB107">
        <v>39.89707142857143</v>
      </c>
      <c r="FC107">
        <v>40.36582142857142</v>
      </c>
      <c r="FD107">
        <v>40.70507142857143</v>
      </c>
      <c r="FE107">
        <v>1955.135714285714</v>
      </c>
      <c r="FF107">
        <v>39.89000000000001</v>
      </c>
      <c r="FG107">
        <v>0</v>
      </c>
      <c r="FH107">
        <v>1759161896.6</v>
      </c>
      <c r="FI107">
        <v>0</v>
      </c>
      <c r="FJ107">
        <v>287.07792</v>
      </c>
      <c r="FK107">
        <v>0.7345384702825744</v>
      </c>
      <c r="FL107">
        <v>-1.917692272782082</v>
      </c>
      <c r="FM107">
        <v>5740.0012</v>
      </c>
      <c r="FN107">
        <v>15</v>
      </c>
      <c r="FO107">
        <v>0</v>
      </c>
      <c r="FP107" t="s">
        <v>439</v>
      </c>
      <c r="FQ107">
        <v>1746989605.5</v>
      </c>
      <c r="FR107">
        <v>1746989593.5</v>
      </c>
      <c r="FS107">
        <v>0</v>
      </c>
      <c r="FT107">
        <v>-0.274</v>
      </c>
      <c r="FU107">
        <v>-0.002</v>
      </c>
      <c r="FV107">
        <v>2.549</v>
      </c>
      <c r="FW107">
        <v>0.129</v>
      </c>
      <c r="FX107">
        <v>420</v>
      </c>
      <c r="FY107">
        <v>17</v>
      </c>
      <c r="FZ107">
        <v>0.02</v>
      </c>
      <c r="GA107">
        <v>0.04</v>
      </c>
      <c r="GB107">
        <v>-33.59875609756097</v>
      </c>
      <c r="GC107">
        <v>-0.6699804878047921</v>
      </c>
      <c r="GD107">
        <v>0.1679594754387169</v>
      </c>
      <c r="GE107">
        <v>0</v>
      </c>
      <c r="GF107">
        <v>287.0718529411765</v>
      </c>
      <c r="GG107">
        <v>0.2987165765200035</v>
      </c>
      <c r="GH107">
        <v>0.2167332505710994</v>
      </c>
      <c r="GI107">
        <v>1</v>
      </c>
      <c r="GJ107">
        <v>0.5842169024390245</v>
      </c>
      <c r="GK107">
        <v>-0.3597930731707326</v>
      </c>
      <c r="GL107">
        <v>0.03697156497331223</v>
      </c>
      <c r="GM107">
        <v>0</v>
      </c>
      <c r="GN107">
        <v>1</v>
      </c>
      <c r="GO107">
        <v>3</v>
      </c>
      <c r="GP107" t="s">
        <v>459</v>
      </c>
      <c r="GQ107">
        <v>3.10253</v>
      </c>
      <c r="GR107">
        <v>2.72221</v>
      </c>
      <c r="GS107">
        <v>0.20152</v>
      </c>
      <c r="GT107">
        <v>0.204415</v>
      </c>
      <c r="GU107">
        <v>0.100637</v>
      </c>
      <c r="GV107">
        <v>0.100234</v>
      </c>
      <c r="GW107">
        <v>20854.6</v>
      </c>
      <c r="GX107">
        <v>18879.3</v>
      </c>
      <c r="GY107">
        <v>26683.4</v>
      </c>
      <c r="GZ107">
        <v>23954.1</v>
      </c>
      <c r="HA107">
        <v>38411.9</v>
      </c>
      <c r="HB107">
        <v>31873.1</v>
      </c>
      <c r="HC107">
        <v>46590.7</v>
      </c>
      <c r="HD107">
        <v>37896.5</v>
      </c>
      <c r="HE107">
        <v>1.85972</v>
      </c>
      <c r="HF107">
        <v>1.86348</v>
      </c>
      <c r="HG107">
        <v>0.133105</v>
      </c>
      <c r="HH107">
        <v>0</v>
      </c>
      <c r="HI107">
        <v>27.8572</v>
      </c>
      <c r="HJ107">
        <v>999.9</v>
      </c>
      <c r="HK107">
        <v>49.7</v>
      </c>
      <c r="HL107">
        <v>31.3</v>
      </c>
      <c r="HM107">
        <v>25.0989</v>
      </c>
      <c r="HN107">
        <v>61.6438</v>
      </c>
      <c r="HO107">
        <v>21.6907</v>
      </c>
      <c r="HP107">
        <v>1</v>
      </c>
      <c r="HQ107">
        <v>0.178814</v>
      </c>
      <c r="HR107">
        <v>0.451718</v>
      </c>
      <c r="HS107">
        <v>20.2787</v>
      </c>
      <c r="HT107">
        <v>5.21055</v>
      </c>
      <c r="HU107">
        <v>11.98</v>
      </c>
      <c r="HV107">
        <v>4.9632</v>
      </c>
      <c r="HW107">
        <v>3.27435</v>
      </c>
      <c r="HX107">
        <v>9999</v>
      </c>
      <c r="HY107">
        <v>9999</v>
      </c>
      <c r="HZ107">
        <v>9999</v>
      </c>
      <c r="IA107">
        <v>40.5</v>
      </c>
      <c r="IB107">
        <v>1.86401</v>
      </c>
      <c r="IC107">
        <v>1.86019</v>
      </c>
      <c r="ID107">
        <v>1.85842</v>
      </c>
      <c r="IE107">
        <v>1.85977</v>
      </c>
      <c r="IF107">
        <v>1.8599</v>
      </c>
      <c r="IG107">
        <v>1.85841</v>
      </c>
      <c r="IH107">
        <v>1.85745</v>
      </c>
      <c r="II107">
        <v>1.85243</v>
      </c>
      <c r="IJ107">
        <v>0</v>
      </c>
      <c r="IK107">
        <v>0</v>
      </c>
      <c r="IL107">
        <v>0</v>
      </c>
      <c r="IM107">
        <v>0</v>
      </c>
      <c r="IN107" t="s">
        <v>441</v>
      </c>
      <c r="IO107" t="s">
        <v>442</v>
      </c>
      <c r="IP107" t="s">
        <v>443</v>
      </c>
      <c r="IQ107" t="s">
        <v>443</v>
      </c>
      <c r="IR107" t="s">
        <v>443</v>
      </c>
      <c r="IS107" t="s">
        <v>443</v>
      </c>
      <c r="IT107">
        <v>0</v>
      </c>
      <c r="IU107">
        <v>100</v>
      </c>
      <c r="IV107">
        <v>100</v>
      </c>
      <c r="IW107">
        <v>-0.25</v>
      </c>
      <c r="IX107">
        <v>0.2786</v>
      </c>
      <c r="IY107">
        <v>-0.9039269621244732</v>
      </c>
      <c r="IZ107">
        <v>-0.001239420960351069</v>
      </c>
      <c r="JA107">
        <v>2.054680153414315E-06</v>
      </c>
      <c r="JB107">
        <v>-6.090169633737798E-10</v>
      </c>
      <c r="JC107">
        <v>0.01286883109493677</v>
      </c>
      <c r="JD107">
        <v>0.003674261220633967</v>
      </c>
      <c r="JE107">
        <v>0.0003746991724086452</v>
      </c>
      <c r="JF107">
        <v>1.563836292469968E-06</v>
      </c>
      <c r="JG107">
        <v>1</v>
      </c>
      <c r="JH107">
        <v>2003</v>
      </c>
      <c r="JI107">
        <v>1</v>
      </c>
      <c r="JJ107">
        <v>24</v>
      </c>
      <c r="JK107">
        <v>202871.7</v>
      </c>
      <c r="JL107">
        <v>202871.9</v>
      </c>
      <c r="JM107">
        <v>3.14819</v>
      </c>
      <c r="JN107">
        <v>2.59888</v>
      </c>
      <c r="JO107">
        <v>1.49658</v>
      </c>
      <c r="JP107">
        <v>2.34375</v>
      </c>
      <c r="JQ107">
        <v>1.54907</v>
      </c>
      <c r="JR107">
        <v>2.47437</v>
      </c>
      <c r="JS107">
        <v>36.4107</v>
      </c>
      <c r="JT107">
        <v>24.1751</v>
      </c>
      <c r="JU107">
        <v>18</v>
      </c>
      <c r="JV107">
        <v>481.978</v>
      </c>
      <c r="JW107">
        <v>499.222</v>
      </c>
      <c r="JX107">
        <v>27.1423</v>
      </c>
      <c r="JY107">
        <v>29.5508</v>
      </c>
      <c r="JZ107">
        <v>29.9998</v>
      </c>
      <c r="KA107">
        <v>29.8053</v>
      </c>
      <c r="KB107">
        <v>29.8074</v>
      </c>
      <c r="KC107">
        <v>63.2209</v>
      </c>
      <c r="KD107">
        <v>18.8228</v>
      </c>
      <c r="KE107">
        <v>99.2581</v>
      </c>
      <c r="KF107">
        <v>27.1166</v>
      </c>
      <c r="KG107">
        <v>1490.45</v>
      </c>
      <c r="KH107">
        <v>21.1384</v>
      </c>
      <c r="KI107">
        <v>101.87</v>
      </c>
      <c r="KJ107">
        <v>91.39360000000001</v>
      </c>
    </row>
    <row r="108" spans="1:296">
      <c r="A108">
        <v>90</v>
      </c>
      <c r="B108">
        <v>1759161909.6</v>
      </c>
      <c r="C108">
        <v>536.5</v>
      </c>
      <c r="D108" t="s">
        <v>623</v>
      </c>
      <c r="E108" t="s">
        <v>624</v>
      </c>
      <c r="F108">
        <v>5</v>
      </c>
      <c r="G108" t="s">
        <v>436</v>
      </c>
      <c r="H108">
        <v>1759161902.1</v>
      </c>
      <c r="I108">
        <f>(J108)/1000</f>
        <v>0</v>
      </c>
      <c r="J108">
        <f>IF(DO108, AM108, AG108)</f>
        <v>0</v>
      </c>
      <c r="K108">
        <f>IF(DO108, AH108, AF108)</f>
        <v>0</v>
      </c>
      <c r="L108">
        <f>DQ108 - IF(AT108&gt;1, K108*DK108*100.0/(AV108), 0)</f>
        <v>0</v>
      </c>
      <c r="M108">
        <f>((S108-I108/2)*L108-K108)/(S108+I108/2)</f>
        <v>0</v>
      </c>
      <c r="N108">
        <f>M108*(DX108+DY108)/1000.0</f>
        <v>0</v>
      </c>
      <c r="O108">
        <f>(DQ108 - IF(AT108&gt;1, K108*DK108*100.0/(AV108), 0))*(DX108+DY108)/1000.0</f>
        <v>0</v>
      </c>
      <c r="P108">
        <f>2.0/((1/R108-1/Q108)+SIGN(R108)*SQRT((1/R108-1/Q108)*(1/R108-1/Q108) + 4*DL108/((DL108+1)*(DL108+1))*(2*1/R108*1/Q108-1/Q108*1/Q108)))</f>
        <v>0</v>
      </c>
      <c r="Q108">
        <f>IF(LEFT(DM108,1)&lt;&gt;"0",IF(LEFT(DM108,1)="1",3.0,DN108),$D$5+$E$5*(EE108*DX108/($K$5*1000))+$F$5*(EE108*DX108/($K$5*1000))*MAX(MIN(DK108,$J$5),$I$5)*MAX(MIN(DK108,$J$5),$I$5)+$G$5*MAX(MIN(DK108,$J$5),$I$5)*(EE108*DX108/($K$5*1000))+$H$5*(EE108*DX108/($K$5*1000))*(EE108*DX108/($K$5*1000)))</f>
        <v>0</v>
      </c>
      <c r="R108">
        <f>I108*(1000-(1000*0.61365*exp(17.502*V108/(240.97+V108))/(DX108+DY108)+DS108)/2)/(1000*0.61365*exp(17.502*V108/(240.97+V108))/(DX108+DY108)-DS108)</f>
        <v>0</v>
      </c>
      <c r="S108">
        <f>1/((DL108+1)/(P108/1.6)+1/(Q108/1.37)) + DL108/((DL108+1)/(P108/1.6) + DL108/(Q108/1.37))</f>
        <v>0</v>
      </c>
      <c r="T108">
        <f>(DG108*DJ108)</f>
        <v>0</v>
      </c>
      <c r="U108">
        <f>(DZ108+(T108+2*0.95*5.67E-8*(((DZ108+$B$9)+273)^4-(DZ108+273)^4)-44100*I108)/(1.84*29.3*Q108+8*0.95*5.67E-8*(DZ108+273)^3))</f>
        <v>0</v>
      </c>
      <c r="V108">
        <f>($C$9*EA108+$D$9*EB108+$E$9*U108)</f>
        <v>0</v>
      </c>
      <c r="W108">
        <f>0.61365*exp(17.502*V108/(240.97+V108))</f>
        <v>0</v>
      </c>
      <c r="X108">
        <f>(Y108/Z108*100)</f>
        <v>0</v>
      </c>
      <c r="Y108">
        <f>DS108*(DX108+DY108)/1000</f>
        <v>0</v>
      </c>
      <c r="Z108">
        <f>0.61365*exp(17.502*DZ108/(240.97+DZ108))</f>
        <v>0</v>
      </c>
      <c r="AA108">
        <f>(W108-DS108*(DX108+DY108)/1000)</f>
        <v>0</v>
      </c>
      <c r="AB108">
        <f>(-I108*44100)</f>
        <v>0</v>
      </c>
      <c r="AC108">
        <f>2*29.3*Q108*0.92*(DZ108-V108)</f>
        <v>0</v>
      </c>
      <c r="AD108">
        <f>2*0.95*5.67E-8*(((DZ108+$B$9)+273)^4-(V108+273)^4)</f>
        <v>0</v>
      </c>
      <c r="AE108">
        <f>T108+AD108+AB108+AC108</f>
        <v>0</v>
      </c>
      <c r="AF108">
        <f>DW108*AT108*(DR108-DQ108*(1000-AT108*DT108)/(1000-AT108*DS108))/(100*DK108)</f>
        <v>0</v>
      </c>
      <c r="AG108">
        <f>1000*DW108*AT108*(DS108-DT108)/(100*DK108*(1000-AT108*DS108))</f>
        <v>0</v>
      </c>
      <c r="AH108">
        <f>(AI108 - AJ108 - DX108*1E3/(8.314*(DZ108+273.15)) * AL108/DW108 * AK108) * DW108/(100*DK108) * (1000 - DT108)/1000</f>
        <v>0</v>
      </c>
      <c r="AI108">
        <v>1508.07163913174</v>
      </c>
      <c r="AJ108">
        <v>1483.398727272727</v>
      </c>
      <c r="AK108">
        <v>3.427715997819453</v>
      </c>
      <c r="AL108">
        <v>65.02790065039247</v>
      </c>
      <c r="AM108">
        <f>(AO108 - AN108 + DX108*1E3/(8.314*(DZ108+273.15)) * AQ108/DW108 * AP108) * DW108/(100*DK108) * 1000/(1000 - AO108)</f>
        <v>0</v>
      </c>
      <c r="AN108">
        <v>21.14760962296121</v>
      </c>
      <c r="AO108">
        <v>21.7001303030303</v>
      </c>
      <c r="AP108">
        <v>0.000853045023999915</v>
      </c>
      <c r="AQ108">
        <v>105.0017702959576</v>
      </c>
      <c r="AR108">
        <v>0</v>
      </c>
      <c r="AS108">
        <v>0</v>
      </c>
      <c r="AT108">
        <f>IF(AR108*$H$15&gt;=AV108,1.0,(AV108/(AV108-AR108*$H$15)))</f>
        <v>0</v>
      </c>
      <c r="AU108">
        <f>(AT108-1)*100</f>
        <v>0</v>
      </c>
      <c r="AV108">
        <f>MAX(0,($B$15+$C$15*EE108)/(1+$D$15*EE108)*DX108/(DZ108+273)*$E$15)</f>
        <v>0</v>
      </c>
      <c r="AW108" t="s">
        <v>437</v>
      </c>
      <c r="AX108" t="s">
        <v>437</v>
      </c>
      <c r="AY108">
        <v>0</v>
      </c>
      <c r="AZ108">
        <v>0</v>
      </c>
      <c r="BA108">
        <f>1-AY108/AZ108</f>
        <v>0</v>
      </c>
      <c r="BB108">
        <v>0</v>
      </c>
      <c r="BC108" t="s">
        <v>437</v>
      </c>
      <c r="BD108" t="s">
        <v>437</v>
      </c>
      <c r="BE108">
        <v>0</v>
      </c>
      <c r="BF108">
        <v>0</v>
      </c>
      <c r="BG108">
        <f>1-BE108/BF108</f>
        <v>0</v>
      </c>
      <c r="BH108">
        <v>0.5</v>
      </c>
      <c r="BI108">
        <f>DH108</f>
        <v>0</v>
      </c>
      <c r="BJ108">
        <f>K108</f>
        <v>0</v>
      </c>
      <c r="BK108">
        <f>BG108*BH108*BI108</f>
        <v>0</v>
      </c>
      <c r="BL108">
        <f>(BJ108-BB108)/BI108</f>
        <v>0</v>
      </c>
      <c r="BM108">
        <f>(AZ108-BF108)/BF108</f>
        <v>0</v>
      </c>
      <c r="BN108">
        <f>AY108/(BA108+AY108/BF108)</f>
        <v>0</v>
      </c>
      <c r="BO108" t="s">
        <v>437</v>
      </c>
      <c r="BP108">
        <v>0</v>
      </c>
      <c r="BQ108">
        <f>IF(BP108&lt;&gt;0, BP108, BN108)</f>
        <v>0</v>
      </c>
      <c r="BR108">
        <f>1-BQ108/BF108</f>
        <v>0</v>
      </c>
      <c r="BS108">
        <f>(BF108-BE108)/(BF108-BQ108)</f>
        <v>0</v>
      </c>
      <c r="BT108">
        <f>(AZ108-BF108)/(AZ108-BQ108)</f>
        <v>0</v>
      </c>
      <c r="BU108">
        <f>(BF108-BE108)/(BF108-AY108)</f>
        <v>0</v>
      </c>
      <c r="BV108">
        <f>(AZ108-BF108)/(AZ108-AY108)</f>
        <v>0</v>
      </c>
      <c r="BW108">
        <f>(BS108*BQ108/BE108)</f>
        <v>0</v>
      </c>
      <c r="BX108">
        <f>(1-BW108)</f>
        <v>0</v>
      </c>
      <c r="DG108">
        <f>$B$13*EF108+$C$13*EG108+$F$13*ER108*(1-EU108)</f>
        <v>0</v>
      </c>
      <c r="DH108">
        <f>DG108*DI108</f>
        <v>0</v>
      </c>
      <c r="DI108">
        <f>($B$13*$D$11+$C$13*$D$11+$F$13*((FE108+EW108)/MAX(FE108+EW108+FF108, 0.1)*$I$11+FF108/MAX(FE108+EW108+FF108, 0.1)*$J$11))/($B$13+$C$13+$F$13)</f>
        <v>0</v>
      </c>
      <c r="DJ108">
        <f>($B$13*$K$11+$C$13*$K$11+$F$13*((FE108+EW108)/MAX(FE108+EW108+FF108, 0.1)*$P$11+FF108/MAX(FE108+EW108+FF108, 0.1)*$Q$11))/($B$13+$C$13+$F$13)</f>
        <v>0</v>
      </c>
      <c r="DK108">
        <v>2.44</v>
      </c>
      <c r="DL108">
        <v>0.5</v>
      </c>
      <c r="DM108" t="s">
        <v>438</v>
      </c>
      <c r="DN108">
        <v>2</v>
      </c>
      <c r="DO108" t="b">
        <v>1</v>
      </c>
      <c r="DP108">
        <v>1759161902.1</v>
      </c>
      <c r="DQ108">
        <v>1427.718518518519</v>
      </c>
      <c r="DR108">
        <v>1461.376666666667</v>
      </c>
      <c r="DS108">
        <v>21.67034444444444</v>
      </c>
      <c r="DT108">
        <v>21.12243703703703</v>
      </c>
      <c r="DU108">
        <v>1427.975925925926</v>
      </c>
      <c r="DV108">
        <v>21.39209259259259</v>
      </c>
      <c r="DW108">
        <v>499.9791851851852</v>
      </c>
      <c r="DX108">
        <v>90.88516296296295</v>
      </c>
      <c r="DY108">
        <v>0.06430633703703703</v>
      </c>
      <c r="DZ108">
        <v>28.63529629629629</v>
      </c>
      <c r="EA108">
        <v>30.0224074074074</v>
      </c>
      <c r="EB108">
        <v>999.9000000000001</v>
      </c>
      <c r="EC108">
        <v>0</v>
      </c>
      <c r="ED108">
        <v>0</v>
      </c>
      <c r="EE108">
        <v>9989.049629629628</v>
      </c>
      <c r="EF108">
        <v>0</v>
      </c>
      <c r="EG108">
        <v>8.36386814814815</v>
      </c>
      <c r="EH108">
        <v>-33.6588037037037</v>
      </c>
      <c r="EI108">
        <v>1459.342962962963</v>
      </c>
      <c r="EJ108">
        <v>1492.91</v>
      </c>
      <c r="EK108">
        <v>0.5479115555555555</v>
      </c>
      <c r="EL108">
        <v>1461.376666666667</v>
      </c>
      <c r="EM108">
        <v>21.12243703703703</v>
      </c>
      <c r="EN108">
        <v>1.969512592592593</v>
      </c>
      <c r="EO108">
        <v>1.919715185185185</v>
      </c>
      <c r="EP108">
        <v>17.20133333333333</v>
      </c>
      <c r="EQ108">
        <v>16.79722962962963</v>
      </c>
      <c r="ER108">
        <v>2000.015925925926</v>
      </c>
      <c r="ES108">
        <v>0.9800055555555557</v>
      </c>
      <c r="ET108">
        <v>0.01999424444444444</v>
      </c>
      <c r="EU108">
        <v>0</v>
      </c>
      <c r="EV108">
        <v>287.0601481481481</v>
      </c>
      <c r="EW108">
        <v>5.00078</v>
      </c>
      <c r="EX108">
        <v>5740.093333333333</v>
      </c>
      <c r="EY108">
        <v>16379.8</v>
      </c>
      <c r="EZ108">
        <v>39.82618518518519</v>
      </c>
      <c r="FA108">
        <v>40.59233333333333</v>
      </c>
      <c r="FB108">
        <v>39.87477777777777</v>
      </c>
      <c r="FC108">
        <v>40.37937037037037</v>
      </c>
      <c r="FD108">
        <v>40.70337037037036</v>
      </c>
      <c r="FE108">
        <v>1955.125925925926</v>
      </c>
      <c r="FF108">
        <v>39.89000000000001</v>
      </c>
      <c r="FG108">
        <v>0</v>
      </c>
      <c r="FH108">
        <v>1759161901.4</v>
      </c>
      <c r="FI108">
        <v>0</v>
      </c>
      <c r="FJ108">
        <v>287.08712</v>
      </c>
      <c r="FK108">
        <v>0.5940769271746216</v>
      </c>
      <c r="FL108">
        <v>2.604615424403113</v>
      </c>
      <c r="FM108">
        <v>5740.0672</v>
      </c>
      <c r="FN108">
        <v>15</v>
      </c>
      <c r="FO108">
        <v>0</v>
      </c>
      <c r="FP108" t="s">
        <v>439</v>
      </c>
      <c r="FQ108">
        <v>1746989605.5</v>
      </c>
      <c r="FR108">
        <v>1746989593.5</v>
      </c>
      <c r="FS108">
        <v>0</v>
      </c>
      <c r="FT108">
        <v>-0.274</v>
      </c>
      <c r="FU108">
        <v>-0.002</v>
      </c>
      <c r="FV108">
        <v>2.549</v>
      </c>
      <c r="FW108">
        <v>0.129</v>
      </c>
      <c r="FX108">
        <v>420</v>
      </c>
      <c r="FY108">
        <v>17</v>
      </c>
      <c r="FZ108">
        <v>0.02</v>
      </c>
      <c r="GA108">
        <v>0.04</v>
      </c>
      <c r="GB108">
        <v>-33.66203</v>
      </c>
      <c r="GC108">
        <v>-0.05803452157591388</v>
      </c>
      <c r="GD108">
        <v>0.1084025926811716</v>
      </c>
      <c r="GE108">
        <v>1</v>
      </c>
      <c r="GF108">
        <v>287.0903235294118</v>
      </c>
      <c r="GG108">
        <v>0.3541787663158271</v>
      </c>
      <c r="GH108">
        <v>0.1975693058722335</v>
      </c>
      <c r="GI108">
        <v>1</v>
      </c>
      <c r="GJ108">
        <v>0.56173565</v>
      </c>
      <c r="GK108">
        <v>-0.239083947467168</v>
      </c>
      <c r="GL108">
        <v>0.0287303889188347</v>
      </c>
      <c r="GM108">
        <v>0</v>
      </c>
      <c r="GN108">
        <v>2</v>
      </c>
      <c r="GO108">
        <v>3</v>
      </c>
      <c r="GP108" t="s">
        <v>446</v>
      </c>
      <c r="GQ108">
        <v>3.1023</v>
      </c>
      <c r="GR108">
        <v>2.72246</v>
      </c>
      <c r="GS108">
        <v>0.202921</v>
      </c>
      <c r="GT108">
        <v>0.205839</v>
      </c>
      <c r="GU108">
        <v>0.100687</v>
      </c>
      <c r="GV108">
        <v>0.100244</v>
      </c>
      <c r="GW108">
        <v>20818.1</v>
      </c>
      <c r="GX108">
        <v>18845.4</v>
      </c>
      <c r="GY108">
        <v>26683.6</v>
      </c>
      <c r="GZ108">
        <v>23954</v>
      </c>
      <c r="HA108">
        <v>38410.3</v>
      </c>
      <c r="HB108">
        <v>31872.7</v>
      </c>
      <c r="HC108">
        <v>46591.1</v>
      </c>
      <c r="HD108">
        <v>37896.3</v>
      </c>
      <c r="HE108">
        <v>1.85972</v>
      </c>
      <c r="HF108">
        <v>1.86378</v>
      </c>
      <c r="HG108">
        <v>0.132322</v>
      </c>
      <c r="HH108">
        <v>0</v>
      </c>
      <c r="HI108">
        <v>27.8595</v>
      </c>
      <c r="HJ108">
        <v>999.9</v>
      </c>
      <c r="HK108">
        <v>49.7</v>
      </c>
      <c r="HL108">
        <v>31.3</v>
      </c>
      <c r="HM108">
        <v>25.0968</v>
      </c>
      <c r="HN108">
        <v>61.2638</v>
      </c>
      <c r="HO108">
        <v>21.9191</v>
      </c>
      <c r="HP108">
        <v>1</v>
      </c>
      <c r="HQ108">
        <v>0.178747</v>
      </c>
      <c r="HR108">
        <v>0.481043</v>
      </c>
      <c r="HS108">
        <v>20.2787</v>
      </c>
      <c r="HT108">
        <v>5.21085</v>
      </c>
      <c r="HU108">
        <v>11.98</v>
      </c>
      <c r="HV108">
        <v>4.9636</v>
      </c>
      <c r="HW108">
        <v>3.27433</v>
      </c>
      <c r="HX108">
        <v>9999</v>
      </c>
      <c r="HY108">
        <v>9999</v>
      </c>
      <c r="HZ108">
        <v>9999</v>
      </c>
      <c r="IA108">
        <v>40.5</v>
      </c>
      <c r="IB108">
        <v>1.86401</v>
      </c>
      <c r="IC108">
        <v>1.86019</v>
      </c>
      <c r="ID108">
        <v>1.85842</v>
      </c>
      <c r="IE108">
        <v>1.85977</v>
      </c>
      <c r="IF108">
        <v>1.8599</v>
      </c>
      <c r="IG108">
        <v>1.8584</v>
      </c>
      <c r="IH108">
        <v>1.85745</v>
      </c>
      <c r="II108">
        <v>1.85242</v>
      </c>
      <c r="IJ108">
        <v>0</v>
      </c>
      <c r="IK108">
        <v>0</v>
      </c>
      <c r="IL108">
        <v>0</v>
      </c>
      <c r="IM108">
        <v>0</v>
      </c>
      <c r="IN108" t="s">
        <v>441</v>
      </c>
      <c r="IO108" t="s">
        <v>442</v>
      </c>
      <c r="IP108" t="s">
        <v>443</v>
      </c>
      <c r="IQ108" t="s">
        <v>443</v>
      </c>
      <c r="IR108" t="s">
        <v>443</v>
      </c>
      <c r="IS108" t="s">
        <v>443</v>
      </c>
      <c r="IT108">
        <v>0</v>
      </c>
      <c r="IU108">
        <v>100</v>
      </c>
      <c r="IV108">
        <v>100</v>
      </c>
      <c r="IW108">
        <v>-0.24</v>
      </c>
      <c r="IX108">
        <v>0.2789</v>
      </c>
      <c r="IY108">
        <v>-0.9039269621244732</v>
      </c>
      <c r="IZ108">
        <v>-0.001239420960351069</v>
      </c>
      <c r="JA108">
        <v>2.054680153414315E-06</v>
      </c>
      <c r="JB108">
        <v>-6.090169633737798E-10</v>
      </c>
      <c r="JC108">
        <v>0.01286883109493677</v>
      </c>
      <c r="JD108">
        <v>0.003674261220633967</v>
      </c>
      <c r="JE108">
        <v>0.0003746991724086452</v>
      </c>
      <c r="JF108">
        <v>1.563836292469968E-06</v>
      </c>
      <c r="JG108">
        <v>1</v>
      </c>
      <c r="JH108">
        <v>2003</v>
      </c>
      <c r="JI108">
        <v>1</v>
      </c>
      <c r="JJ108">
        <v>24</v>
      </c>
      <c r="JK108">
        <v>202871.7</v>
      </c>
      <c r="JL108">
        <v>202871.9</v>
      </c>
      <c r="JM108">
        <v>3.17505</v>
      </c>
      <c r="JN108">
        <v>2.60986</v>
      </c>
      <c r="JO108">
        <v>1.49658</v>
      </c>
      <c r="JP108">
        <v>2.34375</v>
      </c>
      <c r="JQ108">
        <v>1.54907</v>
      </c>
      <c r="JR108">
        <v>2.32666</v>
      </c>
      <c r="JS108">
        <v>36.4107</v>
      </c>
      <c r="JT108">
        <v>24.1663</v>
      </c>
      <c r="JU108">
        <v>18</v>
      </c>
      <c r="JV108">
        <v>481.959</v>
      </c>
      <c r="JW108">
        <v>499.402</v>
      </c>
      <c r="JX108">
        <v>27.1173</v>
      </c>
      <c r="JY108">
        <v>29.5483</v>
      </c>
      <c r="JZ108">
        <v>30</v>
      </c>
      <c r="KA108">
        <v>29.8028</v>
      </c>
      <c r="KB108">
        <v>29.8048</v>
      </c>
      <c r="KC108">
        <v>63.7338</v>
      </c>
      <c r="KD108">
        <v>18.8228</v>
      </c>
      <c r="KE108">
        <v>99.2581</v>
      </c>
      <c r="KF108">
        <v>27.0956</v>
      </c>
      <c r="KG108">
        <v>1503.81</v>
      </c>
      <c r="KH108">
        <v>21.1335</v>
      </c>
      <c r="KI108">
        <v>101.871</v>
      </c>
      <c r="KJ108">
        <v>91.39319999999999</v>
      </c>
    </row>
    <row r="109" spans="1:296">
      <c r="A109">
        <v>91</v>
      </c>
      <c r="B109">
        <v>1759161914.6</v>
      </c>
      <c r="C109">
        <v>541.5</v>
      </c>
      <c r="D109" t="s">
        <v>625</v>
      </c>
      <c r="E109" t="s">
        <v>626</v>
      </c>
      <c r="F109">
        <v>5</v>
      </c>
      <c r="G109" t="s">
        <v>436</v>
      </c>
      <c r="H109">
        <v>1759161906.814285</v>
      </c>
      <c r="I109">
        <f>(J109)/1000</f>
        <v>0</v>
      </c>
      <c r="J109">
        <f>IF(DO109, AM109, AG109)</f>
        <v>0</v>
      </c>
      <c r="K109">
        <f>IF(DO109, AH109, AF109)</f>
        <v>0</v>
      </c>
      <c r="L109">
        <f>DQ109 - IF(AT109&gt;1, K109*DK109*100.0/(AV109), 0)</f>
        <v>0</v>
      </c>
      <c r="M109">
        <f>((S109-I109/2)*L109-K109)/(S109+I109/2)</f>
        <v>0</v>
      </c>
      <c r="N109">
        <f>M109*(DX109+DY109)/1000.0</f>
        <v>0</v>
      </c>
      <c r="O109">
        <f>(DQ109 - IF(AT109&gt;1, K109*DK109*100.0/(AV109), 0))*(DX109+DY109)/1000.0</f>
        <v>0</v>
      </c>
      <c r="P109">
        <f>2.0/((1/R109-1/Q109)+SIGN(R109)*SQRT((1/R109-1/Q109)*(1/R109-1/Q109) + 4*DL109/((DL109+1)*(DL109+1))*(2*1/R109*1/Q109-1/Q109*1/Q109)))</f>
        <v>0</v>
      </c>
      <c r="Q109">
        <f>IF(LEFT(DM109,1)&lt;&gt;"0",IF(LEFT(DM109,1)="1",3.0,DN109),$D$5+$E$5*(EE109*DX109/($K$5*1000))+$F$5*(EE109*DX109/($K$5*1000))*MAX(MIN(DK109,$J$5),$I$5)*MAX(MIN(DK109,$J$5),$I$5)+$G$5*MAX(MIN(DK109,$J$5),$I$5)*(EE109*DX109/($K$5*1000))+$H$5*(EE109*DX109/($K$5*1000))*(EE109*DX109/($K$5*1000)))</f>
        <v>0</v>
      </c>
      <c r="R109">
        <f>I109*(1000-(1000*0.61365*exp(17.502*V109/(240.97+V109))/(DX109+DY109)+DS109)/2)/(1000*0.61365*exp(17.502*V109/(240.97+V109))/(DX109+DY109)-DS109)</f>
        <v>0</v>
      </c>
      <c r="S109">
        <f>1/((DL109+1)/(P109/1.6)+1/(Q109/1.37)) + DL109/((DL109+1)/(P109/1.6) + DL109/(Q109/1.37))</f>
        <v>0</v>
      </c>
      <c r="T109">
        <f>(DG109*DJ109)</f>
        <v>0</v>
      </c>
      <c r="U109">
        <f>(DZ109+(T109+2*0.95*5.67E-8*(((DZ109+$B$9)+273)^4-(DZ109+273)^4)-44100*I109)/(1.84*29.3*Q109+8*0.95*5.67E-8*(DZ109+273)^3))</f>
        <v>0</v>
      </c>
      <c r="V109">
        <f>($C$9*EA109+$D$9*EB109+$E$9*U109)</f>
        <v>0</v>
      </c>
      <c r="W109">
        <f>0.61365*exp(17.502*V109/(240.97+V109))</f>
        <v>0</v>
      </c>
      <c r="X109">
        <f>(Y109/Z109*100)</f>
        <v>0</v>
      </c>
      <c r="Y109">
        <f>DS109*(DX109+DY109)/1000</f>
        <v>0</v>
      </c>
      <c r="Z109">
        <f>0.61365*exp(17.502*DZ109/(240.97+DZ109))</f>
        <v>0</v>
      </c>
      <c r="AA109">
        <f>(W109-DS109*(DX109+DY109)/1000)</f>
        <v>0</v>
      </c>
      <c r="AB109">
        <f>(-I109*44100)</f>
        <v>0</v>
      </c>
      <c r="AC109">
        <f>2*29.3*Q109*0.92*(DZ109-V109)</f>
        <v>0</v>
      </c>
      <c r="AD109">
        <f>2*0.95*5.67E-8*(((DZ109+$B$9)+273)^4-(V109+273)^4)</f>
        <v>0</v>
      </c>
      <c r="AE109">
        <f>T109+AD109+AB109+AC109</f>
        <v>0</v>
      </c>
      <c r="AF109">
        <f>DW109*AT109*(DR109-DQ109*(1000-AT109*DT109)/(1000-AT109*DS109))/(100*DK109)</f>
        <v>0</v>
      </c>
      <c r="AG109">
        <f>1000*DW109*AT109*(DS109-DT109)/(100*DK109*(1000-AT109*DS109))</f>
        <v>0</v>
      </c>
      <c r="AH109">
        <f>(AI109 - AJ109 - DX109*1E3/(8.314*(DZ109+273.15)) * AL109/DW109 * AK109) * DW109/(100*DK109) * (1000 - DT109)/1000</f>
        <v>0</v>
      </c>
      <c r="AI109">
        <v>1525.519455606486</v>
      </c>
      <c r="AJ109">
        <v>1500.58593939394</v>
      </c>
      <c r="AK109">
        <v>3.428367725919865</v>
      </c>
      <c r="AL109">
        <v>65.02790065039247</v>
      </c>
      <c r="AM109">
        <f>(AO109 - AN109 + DX109*1E3/(8.314*(DZ109+273.15)) * AQ109/DW109 * AP109) * DW109/(100*DK109) * 1000/(1000 - AO109)</f>
        <v>0</v>
      </c>
      <c r="AN109">
        <v>21.14932722861678</v>
      </c>
      <c r="AO109">
        <v>21.70612242424242</v>
      </c>
      <c r="AP109">
        <v>0.0001147906184241607</v>
      </c>
      <c r="AQ109">
        <v>105.0017702959576</v>
      </c>
      <c r="AR109">
        <v>0</v>
      </c>
      <c r="AS109">
        <v>0</v>
      </c>
      <c r="AT109">
        <f>IF(AR109*$H$15&gt;=AV109,1.0,(AV109/(AV109-AR109*$H$15)))</f>
        <v>0</v>
      </c>
      <c r="AU109">
        <f>(AT109-1)*100</f>
        <v>0</v>
      </c>
      <c r="AV109">
        <f>MAX(0,($B$15+$C$15*EE109)/(1+$D$15*EE109)*DX109/(DZ109+273)*$E$15)</f>
        <v>0</v>
      </c>
      <c r="AW109" t="s">
        <v>437</v>
      </c>
      <c r="AX109" t="s">
        <v>437</v>
      </c>
      <c r="AY109">
        <v>0</v>
      </c>
      <c r="AZ109">
        <v>0</v>
      </c>
      <c r="BA109">
        <f>1-AY109/AZ109</f>
        <v>0</v>
      </c>
      <c r="BB109">
        <v>0</v>
      </c>
      <c r="BC109" t="s">
        <v>437</v>
      </c>
      <c r="BD109" t="s">
        <v>437</v>
      </c>
      <c r="BE109">
        <v>0</v>
      </c>
      <c r="BF109">
        <v>0</v>
      </c>
      <c r="BG109">
        <f>1-BE109/BF109</f>
        <v>0</v>
      </c>
      <c r="BH109">
        <v>0.5</v>
      </c>
      <c r="BI109">
        <f>DH109</f>
        <v>0</v>
      </c>
      <c r="BJ109">
        <f>K109</f>
        <v>0</v>
      </c>
      <c r="BK109">
        <f>BG109*BH109*BI109</f>
        <v>0</v>
      </c>
      <c r="BL109">
        <f>(BJ109-BB109)/BI109</f>
        <v>0</v>
      </c>
      <c r="BM109">
        <f>(AZ109-BF109)/BF109</f>
        <v>0</v>
      </c>
      <c r="BN109">
        <f>AY109/(BA109+AY109/BF109)</f>
        <v>0</v>
      </c>
      <c r="BO109" t="s">
        <v>437</v>
      </c>
      <c r="BP109">
        <v>0</v>
      </c>
      <c r="BQ109">
        <f>IF(BP109&lt;&gt;0, BP109, BN109)</f>
        <v>0</v>
      </c>
      <c r="BR109">
        <f>1-BQ109/BF109</f>
        <v>0</v>
      </c>
      <c r="BS109">
        <f>(BF109-BE109)/(BF109-BQ109)</f>
        <v>0</v>
      </c>
      <c r="BT109">
        <f>(AZ109-BF109)/(AZ109-BQ109)</f>
        <v>0</v>
      </c>
      <c r="BU109">
        <f>(BF109-BE109)/(BF109-AY109)</f>
        <v>0</v>
      </c>
      <c r="BV109">
        <f>(AZ109-BF109)/(AZ109-AY109)</f>
        <v>0</v>
      </c>
      <c r="BW109">
        <f>(BS109*BQ109/BE109)</f>
        <v>0</v>
      </c>
      <c r="BX109">
        <f>(1-BW109)</f>
        <v>0</v>
      </c>
      <c r="DG109">
        <f>$B$13*EF109+$C$13*EG109+$F$13*ER109*(1-EU109)</f>
        <v>0</v>
      </c>
      <c r="DH109">
        <f>DG109*DI109</f>
        <v>0</v>
      </c>
      <c r="DI109">
        <f>($B$13*$D$11+$C$13*$D$11+$F$13*((FE109+EW109)/MAX(FE109+EW109+FF109, 0.1)*$I$11+FF109/MAX(FE109+EW109+FF109, 0.1)*$J$11))/($B$13+$C$13+$F$13)</f>
        <v>0</v>
      </c>
      <c r="DJ109">
        <f>($B$13*$K$11+$C$13*$K$11+$F$13*((FE109+EW109)/MAX(FE109+EW109+FF109, 0.1)*$P$11+FF109/MAX(FE109+EW109+FF109, 0.1)*$Q$11))/($B$13+$C$13+$F$13)</f>
        <v>0</v>
      </c>
      <c r="DK109">
        <v>2.44</v>
      </c>
      <c r="DL109">
        <v>0.5</v>
      </c>
      <c r="DM109" t="s">
        <v>438</v>
      </c>
      <c r="DN109">
        <v>2</v>
      </c>
      <c r="DO109" t="b">
        <v>1</v>
      </c>
      <c r="DP109">
        <v>1759161906.814285</v>
      </c>
      <c r="DQ109">
        <v>1443.562142857143</v>
      </c>
      <c r="DR109">
        <v>1477.272142857143</v>
      </c>
      <c r="DS109">
        <v>21.688875</v>
      </c>
      <c r="DT109">
        <v>21.14459642857144</v>
      </c>
      <c r="DU109">
        <v>1443.805714285714</v>
      </c>
      <c r="DV109">
        <v>21.410225</v>
      </c>
      <c r="DW109">
        <v>499.968</v>
      </c>
      <c r="DX109">
        <v>90.88505357142857</v>
      </c>
      <c r="DY109">
        <v>0.06432406428571429</v>
      </c>
      <c r="DZ109">
        <v>28.63275</v>
      </c>
      <c r="EA109">
        <v>30.02133928571429</v>
      </c>
      <c r="EB109">
        <v>999.9000000000002</v>
      </c>
      <c r="EC109">
        <v>0</v>
      </c>
      <c r="ED109">
        <v>0</v>
      </c>
      <c r="EE109">
        <v>9990.285714285714</v>
      </c>
      <c r="EF109">
        <v>0</v>
      </c>
      <c r="EG109">
        <v>8.354202142857144</v>
      </c>
      <c r="EH109">
        <v>-33.71006428571429</v>
      </c>
      <c r="EI109">
        <v>1475.566071428571</v>
      </c>
      <c r="EJ109">
        <v>1509.182857142857</v>
      </c>
      <c r="EK109">
        <v>0.5442811785714284</v>
      </c>
      <c r="EL109">
        <v>1477.272142857143</v>
      </c>
      <c r="EM109">
        <v>21.14459642857144</v>
      </c>
      <c r="EN109">
        <v>1.971194642857143</v>
      </c>
      <c r="EO109">
        <v>1.921727857142857</v>
      </c>
      <c r="EP109">
        <v>17.21482142857143</v>
      </c>
      <c r="EQ109">
        <v>16.81375</v>
      </c>
      <c r="ER109">
        <v>2000.011785714286</v>
      </c>
      <c r="ES109">
        <v>0.9800055</v>
      </c>
      <c r="ET109">
        <v>0.0199943</v>
      </c>
      <c r="EU109">
        <v>0</v>
      </c>
      <c r="EV109">
        <v>287.079</v>
      </c>
      <c r="EW109">
        <v>5.00078</v>
      </c>
      <c r="EX109">
        <v>5740.13107142857</v>
      </c>
      <c r="EY109">
        <v>16379.76428571428</v>
      </c>
      <c r="EZ109">
        <v>39.83239285714286</v>
      </c>
      <c r="FA109">
        <v>40.598</v>
      </c>
      <c r="FB109">
        <v>39.84346428571428</v>
      </c>
      <c r="FC109">
        <v>40.39699999999999</v>
      </c>
      <c r="FD109">
        <v>40.68046428571427</v>
      </c>
      <c r="FE109">
        <v>1955.121785714286</v>
      </c>
      <c r="FF109">
        <v>39.89000000000001</v>
      </c>
      <c r="FG109">
        <v>0</v>
      </c>
      <c r="FH109">
        <v>1759161906.8</v>
      </c>
      <c r="FI109">
        <v>0</v>
      </c>
      <c r="FJ109">
        <v>287.1180384615384</v>
      </c>
      <c r="FK109">
        <v>-0.7070427345637855</v>
      </c>
      <c r="FL109">
        <v>-0.07999996337796889</v>
      </c>
      <c r="FM109">
        <v>5740.063076923077</v>
      </c>
      <c r="FN109">
        <v>15</v>
      </c>
      <c r="FO109">
        <v>0</v>
      </c>
      <c r="FP109" t="s">
        <v>439</v>
      </c>
      <c r="FQ109">
        <v>1746989605.5</v>
      </c>
      <c r="FR109">
        <v>1746989593.5</v>
      </c>
      <c r="FS109">
        <v>0</v>
      </c>
      <c r="FT109">
        <v>-0.274</v>
      </c>
      <c r="FU109">
        <v>-0.002</v>
      </c>
      <c r="FV109">
        <v>2.549</v>
      </c>
      <c r="FW109">
        <v>0.129</v>
      </c>
      <c r="FX109">
        <v>420</v>
      </c>
      <c r="FY109">
        <v>17</v>
      </c>
      <c r="FZ109">
        <v>0.02</v>
      </c>
      <c r="GA109">
        <v>0.04</v>
      </c>
      <c r="GB109">
        <v>-33.6999425</v>
      </c>
      <c r="GC109">
        <v>-0.6996078799249392</v>
      </c>
      <c r="GD109">
        <v>0.1611342931959242</v>
      </c>
      <c r="GE109">
        <v>0</v>
      </c>
      <c r="GF109">
        <v>287.0772647058824</v>
      </c>
      <c r="GG109">
        <v>0.08624904702967637</v>
      </c>
      <c r="GH109">
        <v>0.2131481546088266</v>
      </c>
      <c r="GI109">
        <v>1</v>
      </c>
      <c r="GJ109">
        <v>0.550156475</v>
      </c>
      <c r="GK109">
        <v>-0.0329903527204518</v>
      </c>
      <c r="GL109">
        <v>0.01723622695949943</v>
      </c>
      <c r="GM109">
        <v>1</v>
      </c>
      <c r="GN109">
        <v>2</v>
      </c>
      <c r="GO109">
        <v>3</v>
      </c>
      <c r="GP109" t="s">
        <v>446</v>
      </c>
      <c r="GQ109">
        <v>3.10227</v>
      </c>
      <c r="GR109">
        <v>2.72269</v>
      </c>
      <c r="GS109">
        <v>0.204315</v>
      </c>
      <c r="GT109">
        <v>0.207175</v>
      </c>
      <c r="GU109">
        <v>0.100706</v>
      </c>
      <c r="GV109">
        <v>0.100248</v>
      </c>
      <c r="GW109">
        <v>20781.9</v>
      </c>
      <c r="GX109">
        <v>18813.8</v>
      </c>
      <c r="GY109">
        <v>26683.7</v>
      </c>
      <c r="GZ109">
        <v>23954</v>
      </c>
      <c r="HA109">
        <v>38409.8</v>
      </c>
      <c r="HB109">
        <v>31872.8</v>
      </c>
      <c r="HC109">
        <v>46591.2</v>
      </c>
      <c r="HD109">
        <v>37896.5</v>
      </c>
      <c r="HE109">
        <v>1.85898</v>
      </c>
      <c r="HF109">
        <v>1.86408</v>
      </c>
      <c r="HG109">
        <v>0.132471</v>
      </c>
      <c r="HH109">
        <v>0</v>
      </c>
      <c r="HI109">
        <v>27.8596</v>
      </c>
      <c r="HJ109">
        <v>999.9</v>
      </c>
      <c r="HK109">
        <v>49.7</v>
      </c>
      <c r="HL109">
        <v>31.3</v>
      </c>
      <c r="HM109">
        <v>25.0955</v>
      </c>
      <c r="HN109">
        <v>61.6338</v>
      </c>
      <c r="HO109">
        <v>21.867</v>
      </c>
      <c r="HP109">
        <v>1</v>
      </c>
      <c r="HQ109">
        <v>0.178628</v>
      </c>
      <c r="HR109">
        <v>0.494608</v>
      </c>
      <c r="HS109">
        <v>20.2785</v>
      </c>
      <c r="HT109">
        <v>5.2119</v>
      </c>
      <c r="HU109">
        <v>11.98</v>
      </c>
      <c r="HV109">
        <v>4.96345</v>
      </c>
      <c r="HW109">
        <v>3.27448</v>
      </c>
      <c r="HX109">
        <v>9999</v>
      </c>
      <c r="HY109">
        <v>9999</v>
      </c>
      <c r="HZ109">
        <v>9999</v>
      </c>
      <c r="IA109">
        <v>40.5</v>
      </c>
      <c r="IB109">
        <v>1.86401</v>
      </c>
      <c r="IC109">
        <v>1.86019</v>
      </c>
      <c r="ID109">
        <v>1.85843</v>
      </c>
      <c r="IE109">
        <v>1.85979</v>
      </c>
      <c r="IF109">
        <v>1.85989</v>
      </c>
      <c r="IG109">
        <v>1.8584</v>
      </c>
      <c r="IH109">
        <v>1.85745</v>
      </c>
      <c r="II109">
        <v>1.85242</v>
      </c>
      <c r="IJ109">
        <v>0</v>
      </c>
      <c r="IK109">
        <v>0</v>
      </c>
      <c r="IL109">
        <v>0</v>
      </c>
      <c r="IM109">
        <v>0</v>
      </c>
      <c r="IN109" t="s">
        <v>441</v>
      </c>
      <c r="IO109" t="s">
        <v>442</v>
      </c>
      <c r="IP109" t="s">
        <v>443</v>
      </c>
      <c r="IQ109" t="s">
        <v>443</v>
      </c>
      <c r="IR109" t="s">
        <v>443</v>
      </c>
      <c r="IS109" t="s">
        <v>443</v>
      </c>
      <c r="IT109">
        <v>0</v>
      </c>
      <c r="IU109">
        <v>100</v>
      </c>
      <c r="IV109">
        <v>100</v>
      </c>
      <c r="IW109">
        <v>-0.22</v>
      </c>
      <c r="IX109">
        <v>0.279</v>
      </c>
      <c r="IY109">
        <v>-0.9039269621244732</v>
      </c>
      <c r="IZ109">
        <v>-0.001239420960351069</v>
      </c>
      <c r="JA109">
        <v>2.054680153414315E-06</v>
      </c>
      <c r="JB109">
        <v>-6.090169633737798E-10</v>
      </c>
      <c r="JC109">
        <v>0.01286883109493677</v>
      </c>
      <c r="JD109">
        <v>0.003674261220633967</v>
      </c>
      <c r="JE109">
        <v>0.0003746991724086452</v>
      </c>
      <c r="JF109">
        <v>1.563836292469968E-06</v>
      </c>
      <c r="JG109">
        <v>1</v>
      </c>
      <c r="JH109">
        <v>2003</v>
      </c>
      <c r="JI109">
        <v>1</v>
      </c>
      <c r="JJ109">
        <v>24</v>
      </c>
      <c r="JK109">
        <v>202871.8</v>
      </c>
      <c r="JL109">
        <v>202872</v>
      </c>
      <c r="JM109">
        <v>3.20557</v>
      </c>
      <c r="JN109">
        <v>2.60254</v>
      </c>
      <c r="JO109">
        <v>1.49658</v>
      </c>
      <c r="JP109">
        <v>2.34375</v>
      </c>
      <c r="JQ109">
        <v>1.54907</v>
      </c>
      <c r="JR109">
        <v>2.46094</v>
      </c>
      <c r="JS109">
        <v>36.4107</v>
      </c>
      <c r="JT109">
        <v>24.1751</v>
      </c>
      <c r="JU109">
        <v>18</v>
      </c>
      <c r="JV109">
        <v>481.501</v>
      </c>
      <c r="JW109">
        <v>499.581</v>
      </c>
      <c r="JX109">
        <v>27.0951</v>
      </c>
      <c r="JY109">
        <v>29.5457</v>
      </c>
      <c r="JZ109">
        <v>29.9999</v>
      </c>
      <c r="KA109">
        <v>29.8002</v>
      </c>
      <c r="KB109">
        <v>29.8023</v>
      </c>
      <c r="KC109">
        <v>64.34999999999999</v>
      </c>
      <c r="KD109">
        <v>18.8228</v>
      </c>
      <c r="KE109">
        <v>99.2581</v>
      </c>
      <c r="KF109">
        <v>27.0779</v>
      </c>
      <c r="KG109">
        <v>1523.86</v>
      </c>
      <c r="KH109">
        <v>21.1336</v>
      </c>
      <c r="KI109">
        <v>101.871</v>
      </c>
      <c r="KJ109">
        <v>91.3935</v>
      </c>
    </row>
    <row r="110" spans="1:296">
      <c r="A110">
        <v>92</v>
      </c>
      <c r="B110">
        <v>1759161919.6</v>
      </c>
      <c r="C110">
        <v>546.5</v>
      </c>
      <c r="D110" t="s">
        <v>627</v>
      </c>
      <c r="E110" t="s">
        <v>628</v>
      </c>
      <c r="F110">
        <v>5</v>
      </c>
      <c r="G110" t="s">
        <v>436</v>
      </c>
      <c r="H110">
        <v>1759161912.1</v>
      </c>
      <c r="I110">
        <f>(J110)/1000</f>
        <v>0</v>
      </c>
      <c r="J110">
        <f>IF(DO110, AM110, AG110)</f>
        <v>0</v>
      </c>
      <c r="K110">
        <f>IF(DO110, AH110, AF110)</f>
        <v>0</v>
      </c>
      <c r="L110">
        <f>DQ110 - IF(AT110&gt;1, K110*DK110*100.0/(AV110), 0)</f>
        <v>0</v>
      </c>
      <c r="M110">
        <f>((S110-I110/2)*L110-K110)/(S110+I110/2)</f>
        <v>0</v>
      </c>
      <c r="N110">
        <f>M110*(DX110+DY110)/1000.0</f>
        <v>0</v>
      </c>
      <c r="O110">
        <f>(DQ110 - IF(AT110&gt;1, K110*DK110*100.0/(AV110), 0))*(DX110+DY110)/1000.0</f>
        <v>0</v>
      </c>
      <c r="P110">
        <f>2.0/((1/R110-1/Q110)+SIGN(R110)*SQRT((1/R110-1/Q110)*(1/R110-1/Q110) + 4*DL110/((DL110+1)*(DL110+1))*(2*1/R110*1/Q110-1/Q110*1/Q110)))</f>
        <v>0</v>
      </c>
      <c r="Q110">
        <f>IF(LEFT(DM110,1)&lt;&gt;"0",IF(LEFT(DM110,1)="1",3.0,DN110),$D$5+$E$5*(EE110*DX110/($K$5*1000))+$F$5*(EE110*DX110/($K$5*1000))*MAX(MIN(DK110,$J$5),$I$5)*MAX(MIN(DK110,$J$5),$I$5)+$G$5*MAX(MIN(DK110,$J$5),$I$5)*(EE110*DX110/($K$5*1000))+$H$5*(EE110*DX110/($K$5*1000))*(EE110*DX110/($K$5*1000)))</f>
        <v>0</v>
      </c>
      <c r="R110">
        <f>I110*(1000-(1000*0.61365*exp(17.502*V110/(240.97+V110))/(DX110+DY110)+DS110)/2)/(1000*0.61365*exp(17.502*V110/(240.97+V110))/(DX110+DY110)-DS110)</f>
        <v>0</v>
      </c>
      <c r="S110">
        <f>1/((DL110+1)/(P110/1.6)+1/(Q110/1.37)) + DL110/((DL110+1)/(P110/1.6) + DL110/(Q110/1.37))</f>
        <v>0</v>
      </c>
      <c r="T110">
        <f>(DG110*DJ110)</f>
        <v>0</v>
      </c>
      <c r="U110">
        <f>(DZ110+(T110+2*0.95*5.67E-8*(((DZ110+$B$9)+273)^4-(DZ110+273)^4)-44100*I110)/(1.84*29.3*Q110+8*0.95*5.67E-8*(DZ110+273)^3))</f>
        <v>0</v>
      </c>
      <c r="V110">
        <f>($C$9*EA110+$D$9*EB110+$E$9*U110)</f>
        <v>0</v>
      </c>
      <c r="W110">
        <f>0.61365*exp(17.502*V110/(240.97+V110))</f>
        <v>0</v>
      </c>
      <c r="X110">
        <f>(Y110/Z110*100)</f>
        <v>0</v>
      </c>
      <c r="Y110">
        <f>DS110*(DX110+DY110)/1000</f>
        <v>0</v>
      </c>
      <c r="Z110">
        <f>0.61365*exp(17.502*DZ110/(240.97+DZ110))</f>
        <v>0</v>
      </c>
      <c r="AA110">
        <f>(W110-DS110*(DX110+DY110)/1000)</f>
        <v>0</v>
      </c>
      <c r="AB110">
        <f>(-I110*44100)</f>
        <v>0</v>
      </c>
      <c r="AC110">
        <f>2*29.3*Q110*0.92*(DZ110-V110)</f>
        <v>0</v>
      </c>
      <c r="AD110">
        <f>2*0.95*5.67E-8*(((DZ110+$B$9)+273)^4-(V110+273)^4)</f>
        <v>0</v>
      </c>
      <c r="AE110">
        <f>T110+AD110+AB110+AC110</f>
        <v>0</v>
      </c>
      <c r="AF110">
        <f>DW110*AT110*(DR110-DQ110*(1000-AT110*DT110)/(1000-AT110*DS110))/(100*DK110)</f>
        <v>0</v>
      </c>
      <c r="AG110">
        <f>1000*DW110*AT110*(DS110-DT110)/(100*DK110*(1000-AT110*DS110))</f>
        <v>0</v>
      </c>
      <c r="AH110">
        <f>(AI110 - AJ110 - DX110*1E3/(8.314*(DZ110+273.15)) * AL110/DW110 * AK110) * DW110/(100*DK110) * (1000 - DT110)/1000</f>
        <v>0</v>
      </c>
      <c r="AI110">
        <v>1542.158972415803</v>
      </c>
      <c r="AJ110">
        <v>1517.788181818181</v>
      </c>
      <c r="AK110">
        <v>3.440502257726543</v>
      </c>
      <c r="AL110">
        <v>65.02790065039247</v>
      </c>
      <c r="AM110">
        <f>(AO110 - AN110 + DX110*1E3/(8.314*(DZ110+273.15)) * AQ110/DW110 * AP110) * DW110/(100*DK110) * 1000/(1000 - AO110)</f>
        <v>0</v>
      </c>
      <c r="AN110">
        <v>21.15166374294984</v>
      </c>
      <c r="AO110">
        <v>21.70839878787878</v>
      </c>
      <c r="AP110">
        <v>3.881278945853773E-05</v>
      </c>
      <c r="AQ110">
        <v>105.0017702959576</v>
      </c>
      <c r="AR110">
        <v>0</v>
      </c>
      <c r="AS110">
        <v>0</v>
      </c>
      <c r="AT110">
        <f>IF(AR110*$H$15&gt;=AV110,1.0,(AV110/(AV110-AR110*$H$15)))</f>
        <v>0</v>
      </c>
      <c r="AU110">
        <f>(AT110-1)*100</f>
        <v>0</v>
      </c>
      <c r="AV110">
        <f>MAX(0,($B$15+$C$15*EE110)/(1+$D$15*EE110)*DX110/(DZ110+273)*$E$15)</f>
        <v>0</v>
      </c>
      <c r="AW110" t="s">
        <v>437</v>
      </c>
      <c r="AX110" t="s">
        <v>437</v>
      </c>
      <c r="AY110">
        <v>0</v>
      </c>
      <c r="AZ110">
        <v>0</v>
      </c>
      <c r="BA110">
        <f>1-AY110/AZ110</f>
        <v>0</v>
      </c>
      <c r="BB110">
        <v>0</v>
      </c>
      <c r="BC110" t="s">
        <v>437</v>
      </c>
      <c r="BD110" t="s">
        <v>437</v>
      </c>
      <c r="BE110">
        <v>0</v>
      </c>
      <c r="BF110">
        <v>0</v>
      </c>
      <c r="BG110">
        <f>1-BE110/BF110</f>
        <v>0</v>
      </c>
      <c r="BH110">
        <v>0.5</v>
      </c>
      <c r="BI110">
        <f>DH110</f>
        <v>0</v>
      </c>
      <c r="BJ110">
        <f>K110</f>
        <v>0</v>
      </c>
      <c r="BK110">
        <f>BG110*BH110*BI110</f>
        <v>0</v>
      </c>
      <c r="BL110">
        <f>(BJ110-BB110)/BI110</f>
        <v>0</v>
      </c>
      <c r="BM110">
        <f>(AZ110-BF110)/BF110</f>
        <v>0</v>
      </c>
      <c r="BN110">
        <f>AY110/(BA110+AY110/BF110)</f>
        <v>0</v>
      </c>
      <c r="BO110" t="s">
        <v>437</v>
      </c>
      <c r="BP110">
        <v>0</v>
      </c>
      <c r="BQ110">
        <f>IF(BP110&lt;&gt;0, BP110, BN110)</f>
        <v>0</v>
      </c>
      <c r="BR110">
        <f>1-BQ110/BF110</f>
        <v>0</v>
      </c>
      <c r="BS110">
        <f>(BF110-BE110)/(BF110-BQ110)</f>
        <v>0</v>
      </c>
      <c r="BT110">
        <f>(AZ110-BF110)/(AZ110-BQ110)</f>
        <v>0</v>
      </c>
      <c r="BU110">
        <f>(BF110-BE110)/(BF110-AY110)</f>
        <v>0</v>
      </c>
      <c r="BV110">
        <f>(AZ110-BF110)/(AZ110-AY110)</f>
        <v>0</v>
      </c>
      <c r="BW110">
        <f>(BS110*BQ110/BE110)</f>
        <v>0</v>
      </c>
      <c r="BX110">
        <f>(1-BW110)</f>
        <v>0</v>
      </c>
      <c r="DG110">
        <f>$B$13*EF110+$C$13*EG110+$F$13*ER110*(1-EU110)</f>
        <v>0</v>
      </c>
      <c r="DH110">
        <f>DG110*DI110</f>
        <v>0</v>
      </c>
      <c r="DI110">
        <f>($B$13*$D$11+$C$13*$D$11+$F$13*((FE110+EW110)/MAX(FE110+EW110+FF110, 0.1)*$I$11+FF110/MAX(FE110+EW110+FF110, 0.1)*$J$11))/($B$13+$C$13+$F$13)</f>
        <v>0</v>
      </c>
      <c r="DJ110">
        <f>($B$13*$K$11+$C$13*$K$11+$F$13*((FE110+EW110)/MAX(FE110+EW110+FF110, 0.1)*$P$11+FF110/MAX(FE110+EW110+FF110, 0.1)*$Q$11))/($B$13+$C$13+$F$13)</f>
        <v>0</v>
      </c>
      <c r="DK110">
        <v>2.44</v>
      </c>
      <c r="DL110">
        <v>0.5</v>
      </c>
      <c r="DM110" t="s">
        <v>438</v>
      </c>
      <c r="DN110">
        <v>2</v>
      </c>
      <c r="DO110" t="b">
        <v>1</v>
      </c>
      <c r="DP110">
        <v>1759161912.1</v>
      </c>
      <c r="DQ110">
        <v>1461.321111111111</v>
      </c>
      <c r="DR110">
        <v>1494.993703703703</v>
      </c>
      <c r="DS110">
        <v>21.70243333333333</v>
      </c>
      <c r="DT110">
        <v>21.14928888888889</v>
      </c>
      <c r="DU110">
        <v>1461.549259259259</v>
      </c>
      <c r="DV110">
        <v>21.42347777777778</v>
      </c>
      <c r="DW110">
        <v>499.9957037037038</v>
      </c>
      <c r="DX110">
        <v>90.88456296296297</v>
      </c>
      <c r="DY110">
        <v>0.06437368888888888</v>
      </c>
      <c r="DZ110">
        <v>28.62693703703703</v>
      </c>
      <c r="EA110">
        <v>30.01516666666667</v>
      </c>
      <c r="EB110">
        <v>999.9000000000001</v>
      </c>
      <c r="EC110">
        <v>0</v>
      </c>
      <c r="ED110">
        <v>0</v>
      </c>
      <c r="EE110">
        <v>9999.246296296296</v>
      </c>
      <c r="EF110">
        <v>0</v>
      </c>
      <c r="EG110">
        <v>8.347567777777776</v>
      </c>
      <c r="EH110">
        <v>-33.67343333333334</v>
      </c>
      <c r="EI110">
        <v>1493.73925925926</v>
      </c>
      <c r="EJ110">
        <v>1527.295925925926</v>
      </c>
      <c r="EK110">
        <v>0.553143111111111</v>
      </c>
      <c r="EL110">
        <v>1494.993703703703</v>
      </c>
      <c r="EM110">
        <v>21.14928888888889</v>
      </c>
      <c r="EN110">
        <v>1.972415185185185</v>
      </c>
      <c r="EO110">
        <v>1.922143703703704</v>
      </c>
      <c r="EP110">
        <v>17.22462222222222</v>
      </c>
      <c r="EQ110">
        <v>16.81716666666667</v>
      </c>
      <c r="ER110">
        <v>1999.999629629629</v>
      </c>
      <c r="ES110">
        <v>0.9800053333333333</v>
      </c>
      <c r="ET110">
        <v>0.01999446666666667</v>
      </c>
      <c r="EU110">
        <v>0</v>
      </c>
      <c r="EV110">
        <v>287.0729259259259</v>
      </c>
      <c r="EW110">
        <v>5.00078</v>
      </c>
      <c r="EX110">
        <v>5740.041481481482</v>
      </c>
      <c r="EY110">
        <v>16379.66666666667</v>
      </c>
      <c r="EZ110">
        <v>39.83314814814815</v>
      </c>
      <c r="FA110">
        <v>40.59933333333333</v>
      </c>
      <c r="FB110">
        <v>39.82148148148148</v>
      </c>
      <c r="FC110">
        <v>40.39781481481481</v>
      </c>
      <c r="FD110">
        <v>40.66396296296296</v>
      </c>
      <c r="FE110">
        <v>1955.10962962963</v>
      </c>
      <c r="FF110">
        <v>39.89000000000001</v>
      </c>
      <c r="FG110">
        <v>0</v>
      </c>
      <c r="FH110">
        <v>1759161911.6</v>
      </c>
      <c r="FI110">
        <v>0</v>
      </c>
      <c r="FJ110">
        <v>287.0841153846154</v>
      </c>
      <c r="FK110">
        <v>-0.5834871773884378</v>
      </c>
      <c r="FL110">
        <v>-2.784273473035948</v>
      </c>
      <c r="FM110">
        <v>5740.030769230769</v>
      </c>
      <c r="FN110">
        <v>15</v>
      </c>
      <c r="FO110">
        <v>0</v>
      </c>
      <c r="FP110" t="s">
        <v>439</v>
      </c>
      <c r="FQ110">
        <v>1746989605.5</v>
      </c>
      <c r="FR110">
        <v>1746989593.5</v>
      </c>
      <c r="FS110">
        <v>0</v>
      </c>
      <c r="FT110">
        <v>-0.274</v>
      </c>
      <c r="FU110">
        <v>-0.002</v>
      </c>
      <c r="FV110">
        <v>2.549</v>
      </c>
      <c r="FW110">
        <v>0.129</v>
      </c>
      <c r="FX110">
        <v>420</v>
      </c>
      <c r="FY110">
        <v>17</v>
      </c>
      <c r="FZ110">
        <v>0.02</v>
      </c>
      <c r="GA110">
        <v>0.04</v>
      </c>
      <c r="GB110">
        <v>-33.6568375</v>
      </c>
      <c r="GC110">
        <v>0.3092544090056937</v>
      </c>
      <c r="GD110">
        <v>0.1941021131872348</v>
      </c>
      <c r="GE110">
        <v>1</v>
      </c>
      <c r="GF110">
        <v>287.1013235294117</v>
      </c>
      <c r="GG110">
        <v>-0.2944384985006482</v>
      </c>
      <c r="GH110">
        <v>0.2154383657716667</v>
      </c>
      <c r="GI110">
        <v>1</v>
      </c>
      <c r="GJ110">
        <v>0.546337325</v>
      </c>
      <c r="GK110">
        <v>0.1017501050656659</v>
      </c>
      <c r="GL110">
        <v>0.01062502245971156</v>
      </c>
      <c r="GM110">
        <v>0</v>
      </c>
      <c r="GN110">
        <v>2</v>
      </c>
      <c r="GO110">
        <v>3</v>
      </c>
      <c r="GP110" t="s">
        <v>446</v>
      </c>
      <c r="GQ110">
        <v>3.10246</v>
      </c>
      <c r="GR110">
        <v>2.72249</v>
      </c>
      <c r="GS110">
        <v>0.205696</v>
      </c>
      <c r="GT110">
        <v>0.208548</v>
      </c>
      <c r="GU110">
        <v>0.100711</v>
      </c>
      <c r="GV110">
        <v>0.100254</v>
      </c>
      <c r="GW110">
        <v>20745.8</v>
      </c>
      <c r="GX110">
        <v>18781.3</v>
      </c>
      <c r="GY110">
        <v>26683.8</v>
      </c>
      <c r="GZ110">
        <v>23954.2</v>
      </c>
      <c r="HA110">
        <v>38410</v>
      </c>
      <c r="HB110">
        <v>31872.6</v>
      </c>
      <c r="HC110">
        <v>46591.5</v>
      </c>
      <c r="HD110">
        <v>37896.4</v>
      </c>
      <c r="HE110">
        <v>1.85958</v>
      </c>
      <c r="HF110">
        <v>1.86367</v>
      </c>
      <c r="HG110">
        <v>0.131242</v>
      </c>
      <c r="HH110">
        <v>0</v>
      </c>
      <c r="HI110">
        <v>27.8596</v>
      </c>
      <c r="HJ110">
        <v>999.9</v>
      </c>
      <c r="HK110">
        <v>49.7</v>
      </c>
      <c r="HL110">
        <v>31.3</v>
      </c>
      <c r="HM110">
        <v>25.0934</v>
      </c>
      <c r="HN110">
        <v>61.3738</v>
      </c>
      <c r="HO110">
        <v>21.8229</v>
      </c>
      <c r="HP110">
        <v>1</v>
      </c>
      <c r="HQ110">
        <v>0.178369</v>
      </c>
      <c r="HR110">
        <v>0.486127</v>
      </c>
      <c r="HS110">
        <v>20.2786</v>
      </c>
      <c r="HT110">
        <v>5.21055</v>
      </c>
      <c r="HU110">
        <v>11.98</v>
      </c>
      <c r="HV110">
        <v>4.9635</v>
      </c>
      <c r="HW110">
        <v>3.27438</v>
      </c>
      <c r="HX110">
        <v>9999</v>
      </c>
      <c r="HY110">
        <v>9999</v>
      </c>
      <c r="HZ110">
        <v>9999</v>
      </c>
      <c r="IA110">
        <v>40.5</v>
      </c>
      <c r="IB110">
        <v>1.86401</v>
      </c>
      <c r="IC110">
        <v>1.86019</v>
      </c>
      <c r="ID110">
        <v>1.85843</v>
      </c>
      <c r="IE110">
        <v>1.85977</v>
      </c>
      <c r="IF110">
        <v>1.85989</v>
      </c>
      <c r="IG110">
        <v>1.85842</v>
      </c>
      <c r="IH110">
        <v>1.85745</v>
      </c>
      <c r="II110">
        <v>1.85242</v>
      </c>
      <c r="IJ110">
        <v>0</v>
      </c>
      <c r="IK110">
        <v>0</v>
      </c>
      <c r="IL110">
        <v>0</v>
      </c>
      <c r="IM110">
        <v>0</v>
      </c>
      <c r="IN110" t="s">
        <v>441</v>
      </c>
      <c r="IO110" t="s">
        <v>442</v>
      </c>
      <c r="IP110" t="s">
        <v>443</v>
      </c>
      <c r="IQ110" t="s">
        <v>443</v>
      </c>
      <c r="IR110" t="s">
        <v>443</v>
      </c>
      <c r="IS110" t="s">
        <v>443</v>
      </c>
      <c r="IT110">
        <v>0</v>
      </c>
      <c r="IU110">
        <v>100</v>
      </c>
      <c r="IV110">
        <v>100</v>
      </c>
      <c r="IW110">
        <v>-0.21</v>
      </c>
      <c r="IX110">
        <v>0.279</v>
      </c>
      <c r="IY110">
        <v>-0.9039269621244732</v>
      </c>
      <c r="IZ110">
        <v>-0.001239420960351069</v>
      </c>
      <c r="JA110">
        <v>2.054680153414315E-06</v>
      </c>
      <c r="JB110">
        <v>-6.090169633737798E-10</v>
      </c>
      <c r="JC110">
        <v>0.01286883109493677</v>
      </c>
      <c r="JD110">
        <v>0.003674261220633967</v>
      </c>
      <c r="JE110">
        <v>0.0003746991724086452</v>
      </c>
      <c r="JF110">
        <v>1.563836292469968E-06</v>
      </c>
      <c r="JG110">
        <v>1</v>
      </c>
      <c r="JH110">
        <v>2003</v>
      </c>
      <c r="JI110">
        <v>1</v>
      </c>
      <c r="JJ110">
        <v>24</v>
      </c>
      <c r="JK110">
        <v>202871.9</v>
      </c>
      <c r="JL110">
        <v>202872.1</v>
      </c>
      <c r="JM110">
        <v>3.2312</v>
      </c>
      <c r="JN110">
        <v>2.59766</v>
      </c>
      <c r="JO110">
        <v>1.49658</v>
      </c>
      <c r="JP110">
        <v>2.34497</v>
      </c>
      <c r="JQ110">
        <v>1.54907</v>
      </c>
      <c r="JR110">
        <v>2.39746</v>
      </c>
      <c r="JS110">
        <v>36.4107</v>
      </c>
      <c r="JT110">
        <v>24.1751</v>
      </c>
      <c r="JU110">
        <v>18</v>
      </c>
      <c r="JV110">
        <v>481.833</v>
      </c>
      <c r="JW110">
        <v>499.292</v>
      </c>
      <c r="JX110">
        <v>27.0748</v>
      </c>
      <c r="JY110">
        <v>29.5438</v>
      </c>
      <c r="JZ110">
        <v>29.9998</v>
      </c>
      <c r="KA110">
        <v>29.7977</v>
      </c>
      <c r="KB110">
        <v>29.7998</v>
      </c>
      <c r="KC110">
        <v>64.88</v>
      </c>
      <c r="KD110">
        <v>18.8228</v>
      </c>
      <c r="KE110">
        <v>99.2581</v>
      </c>
      <c r="KF110">
        <v>27.0694</v>
      </c>
      <c r="KG110">
        <v>1537.26</v>
      </c>
      <c r="KH110">
        <v>21.1336</v>
      </c>
      <c r="KI110">
        <v>101.872</v>
      </c>
      <c r="KJ110">
        <v>91.39360000000001</v>
      </c>
    </row>
    <row r="111" spans="1:296">
      <c r="A111">
        <v>93</v>
      </c>
      <c r="B111">
        <v>1759161924.1</v>
      </c>
      <c r="C111">
        <v>551</v>
      </c>
      <c r="D111" t="s">
        <v>629</v>
      </c>
      <c r="E111" t="s">
        <v>630</v>
      </c>
      <c r="F111">
        <v>5</v>
      </c>
      <c r="G111" t="s">
        <v>436</v>
      </c>
      <c r="H111">
        <v>1759161916.544444</v>
      </c>
      <c r="I111">
        <f>(J111)/1000</f>
        <v>0</v>
      </c>
      <c r="J111">
        <f>IF(DO111, AM111, AG111)</f>
        <v>0</v>
      </c>
      <c r="K111">
        <f>IF(DO111, AH111, AF111)</f>
        <v>0</v>
      </c>
      <c r="L111">
        <f>DQ111 - IF(AT111&gt;1, K111*DK111*100.0/(AV111), 0)</f>
        <v>0</v>
      </c>
      <c r="M111">
        <f>((S111-I111/2)*L111-K111)/(S111+I111/2)</f>
        <v>0</v>
      </c>
      <c r="N111">
        <f>M111*(DX111+DY111)/1000.0</f>
        <v>0</v>
      </c>
      <c r="O111">
        <f>(DQ111 - IF(AT111&gt;1, K111*DK111*100.0/(AV111), 0))*(DX111+DY111)/1000.0</f>
        <v>0</v>
      </c>
      <c r="P111">
        <f>2.0/((1/R111-1/Q111)+SIGN(R111)*SQRT((1/R111-1/Q111)*(1/R111-1/Q111) + 4*DL111/((DL111+1)*(DL111+1))*(2*1/R111*1/Q111-1/Q111*1/Q111)))</f>
        <v>0</v>
      </c>
      <c r="Q111">
        <f>IF(LEFT(DM111,1)&lt;&gt;"0",IF(LEFT(DM111,1)="1",3.0,DN111),$D$5+$E$5*(EE111*DX111/($K$5*1000))+$F$5*(EE111*DX111/($K$5*1000))*MAX(MIN(DK111,$J$5),$I$5)*MAX(MIN(DK111,$J$5),$I$5)+$G$5*MAX(MIN(DK111,$J$5),$I$5)*(EE111*DX111/($K$5*1000))+$H$5*(EE111*DX111/($K$5*1000))*(EE111*DX111/($K$5*1000)))</f>
        <v>0</v>
      </c>
      <c r="R111">
        <f>I111*(1000-(1000*0.61365*exp(17.502*V111/(240.97+V111))/(DX111+DY111)+DS111)/2)/(1000*0.61365*exp(17.502*V111/(240.97+V111))/(DX111+DY111)-DS111)</f>
        <v>0</v>
      </c>
      <c r="S111">
        <f>1/((DL111+1)/(P111/1.6)+1/(Q111/1.37)) + DL111/((DL111+1)/(P111/1.6) + DL111/(Q111/1.37))</f>
        <v>0</v>
      </c>
      <c r="T111">
        <f>(DG111*DJ111)</f>
        <v>0</v>
      </c>
      <c r="U111">
        <f>(DZ111+(T111+2*0.95*5.67E-8*(((DZ111+$B$9)+273)^4-(DZ111+273)^4)-44100*I111)/(1.84*29.3*Q111+8*0.95*5.67E-8*(DZ111+273)^3))</f>
        <v>0</v>
      </c>
      <c r="V111">
        <f>($C$9*EA111+$D$9*EB111+$E$9*U111)</f>
        <v>0</v>
      </c>
      <c r="W111">
        <f>0.61365*exp(17.502*V111/(240.97+V111))</f>
        <v>0</v>
      </c>
      <c r="X111">
        <f>(Y111/Z111*100)</f>
        <v>0</v>
      </c>
      <c r="Y111">
        <f>DS111*(DX111+DY111)/1000</f>
        <v>0</v>
      </c>
      <c r="Z111">
        <f>0.61365*exp(17.502*DZ111/(240.97+DZ111))</f>
        <v>0</v>
      </c>
      <c r="AA111">
        <f>(W111-DS111*(DX111+DY111)/1000)</f>
        <v>0</v>
      </c>
      <c r="AB111">
        <f>(-I111*44100)</f>
        <v>0</v>
      </c>
      <c r="AC111">
        <f>2*29.3*Q111*0.92*(DZ111-V111)</f>
        <v>0</v>
      </c>
      <c r="AD111">
        <f>2*0.95*5.67E-8*(((DZ111+$B$9)+273)^4-(V111+273)^4)</f>
        <v>0</v>
      </c>
      <c r="AE111">
        <f>T111+AD111+AB111+AC111</f>
        <v>0</v>
      </c>
      <c r="AF111">
        <f>DW111*AT111*(DR111-DQ111*(1000-AT111*DT111)/(1000-AT111*DS111))/(100*DK111)</f>
        <v>0</v>
      </c>
      <c r="AG111">
        <f>1000*DW111*AT111*(DS111-DT111)/(100*DK111*(1000-AT111*DS111))</f>
        <v>0</v>
      </c>
      <c r="AH111">
        <f>(AI111 - AJ111 - DX111*1E3/(8.314*(DZ111+273.15)) * AL111/DW111 * AK111) * DW111/(100*DK111) * (1000 - DT111)/1000</f>
        <v>0</v>
      </c>
      <c r="AI111">
        <v>1557.710511849662</v>
      </c>
      <c r="AJ111">
        <v>1533.133515151515</v>
      </c>
      <c r="AK111">
        <v>3.405418221662714</v>
      </c>
      <c r="AL111">
        <v>65.02790065039247</v>
      </c>
      <c r="AM111">
        <f>(AO111 - AN111 + DX111*1E3/(8.314*(DZ111+273.15)) * AQ111/DW111 * AP111) * DW111/(100*DK111) * 1000/(1000 - AO111)</f>
        <v>0</v>
      </c>
      <c r="AN111">
        <v>21.15126762646947</v>
      </c>
      <c r="AO111">
        <v>21.70531393939393</v>
      </c>
      <c r="AP111">
        <v>-7.993407113579589E-05</v>
      </c>
      <c r="AQ111">
        <v>105.0017702959576</v>
      </c>
      <c r="AR111">
        <v>0</v>
      </c>
      <c r="AS111">
        <v>0</v>
      </c>
      <c r="AT111">
        <f>IF(AR111*$H$15&gt;=AV111,1.0,(AV111/(AV111-AR111*$H$15)))</f>
        <v>0</v>
      </c>
      <c r="AU111">
        <f>(AT111-1)*100</f>
        <v>0</v>
      </c>
      <c r="AV111">
        <f>MAX(0,($B$15+$C$15*EE111)/(1+$D$15*EE111)*DX111/(DZ111+273)*$E$15)</f>
        <v>0</v>
      </c>
      <c r="AW111" t="s">
        <v>437</v>
      </c>
      <c r="AX111" t="s">
        <v>437</v>
      </c>
      <c r="AY111">
        <v>0</v>
      </c>
      <c r="AZ111">
        <v>0</v>
      </c>
      <c r="BA111">
        <f>1-AY111/AZ111</f>
        <v>0</v>
      </c>
      <c r="BB111">
        <v>0</v>
      </c>
      <c r="BC111" t="s">
        <v>437</v>
      </c>
      <c r="BD111" t="s">
        <v>437</v>
      </c>
      <c r="BE111">
        <v>0</v>
      </c>
      <c r="BF111">
        <v>0</v>
      </c>
      <c r="BG111">
        <f>1-BE111/BF111</f>
        <v>0</v>
      </c>
      <c r="BH111">
        <v>0.5</v>
      </c>
      <c r="BI111">
        <f>DH111</f>
        <v>0</v>
      </c>
      <c r="BJ111">
        <f>K111</f>
        <v>0</v>
      </c>
      <c r="BK111">
        <f>BG111*BH111*BI111</f>
        <v>0</v>
      </c>
      <c r="BL111">
        <f>(BJ111-BB111)/BI111</f>
        <v>0</v>
      </c>
      <c r="BM111">
        <f>(AZ111-BF111)/BF111</f>
        <v>0</v>
      </c>
      <c r="BN111">
        <f>AY111/(BA111+AY111/BF111)</f>
        <v>0</v>
      </c>
      <c r="BO111" t="s">
        <v>437</v>
      </c>
      <c r="BP111">
        <v>0</v>
      </c>
      <c r="BQ111">
        <f>IF(BP111&lt;&gt;0, BP111, BN111)</f>
        <v>0</v>
      </c>
      <c r="BR111">
        <f>1-BQ111/BF111</f>
        <v>0</v>
      </c>
      <c r="BS111">
        <f>(BF111-BE111)/(BF111-BQ111)</f>
        <v>0</v>
      </c>
      <c r="BT111">
        <f>(AZ111-BF111)/(AZ111-BQ111)</f>
        <v>0</v>
      </c>
      <c r="BU111">
        <f>(BF111-BE111)/(BF111-AY111)</f>
        <v>0</v>
      </c>
      <c r="BV111">
        <f>(AZ111-BF111)/(AZ111-AY111)</f>
        <v>0</v>
      </c>
      <c r="BW111">
        <f>(BS111*BQ111/BE111)</f>
        <v>0</v>
      </c>
      <c r="BX111">
        <f>(1-BW111)</f>
        <v>0</v>
      </c>
      <c r="DG111">
        <f>$B$13*EF111+$C$13*EG111+$F$13*ER111*(1-EU111)</f>
        <v>0</v>
      </c>
      <c r="DH111">
        <f>DG111*DI111</f>
        <v>0</v>
      </c>
      <c r="DI111">
        <f>($B$13*$D$11+$C$13*$D$11+$F$13*((FE111+EW111)/MAX(FE111+EW111+FF111, 0.1)*$I$11+FF111/MAX(FE111+EW111+FF111, 0.1)*$J$11))/($B$13+$C$13+$F$13)</f>
        <v>0</v>
      </c>
      <c r="DJ111">
        <f>($B$13*$K$11+$C$13*$K$11+$F$13*((FE111+EW111)/MAX(FE111+EW111+FF111, 0.1)*$P$11+FF111/MAX(FE111+EW111+FF111, 0.1)*$Q$11))/($B$13+$C$13+$F$13)</f>
        <v>0</v>
      </c>
      <c r="DK111">
        <v>2.44</v>
      </c>
      <c r="DL111">
        <v>0.5</v>
      </c>
      <c r="DM111" t="s">
        <v>438</v>
      </c>
      <c r="DN111">
        <v>2</v>
      </c>
      <c r="DO111" t="b">
        <v>1</v>
      </c>
      <c r="DP111">
        <v>1759161916.544444</v>
      </c>
      <c r="DQ111">
        <v>1476.233333333334</v>
      </c>
      <c r="DR111">
        <v>1509.865925925926</v>
      </c>
      <c r="DS111">
        <v>21.7062037037037</v>
      </c>
      <c r="DT111">
        <v>21.15045555555556</v>
      </c>
      <c r="DU111">
        <v>1476.449259259259</v>
      </c>
      <c r="DV111">
        <v>21.42716296296296</v>
      </c>
      <c r="DW111">
        <v>499.9999259259259</v>
      </c>
      <c r="DX111">
        <v>90.88479259259259</v>
      </c>
      <c r="DY111">
        <v>0.06443056666666667</v>
      </c>
      <c r="DZ111">
        <v>28.62113703703703</v>
      </c>
      <c r="EA111">
        <v>30.00947777777778</v>
      </c>
      <c r="EB111">
        <v>999.9000000000001</v>
      </c>
      <c r="EC111">
        <v>0</v>
      </c>
      <c r="ED111">
        <v>0</v>
      </c>
      <c r="EE111">
        <v>9997.742592592593</v>
      </c>
      <c r="EF111">
        <v>0</v>
      </c>
      <c r="EG111">
        <v>8.35791148148148</v>
      </c>
      <c r="EH111">
        <v>-33.63342592592593</v>
      </c>
      <c r="EI111">
        <v>1508.988148148148</v>
      </c>
      <c r="EJ111">
        <v>1542.492222222222</v>
      </c>
      <c r="EK111">
        <v>0.5557356296296296</v>
      </c>
      <c r="EL111">
        <v>1509.865925925926</v>
      </c>
      <c r="EM111">
        <v>21.15045555555556</v>
      </c>
      <c r="EN111">
        <v>1.972762962962963</v>
      </c>
      <c r="EO111">
        <v>1.922255185185185</v>
      </c>
      <c r="EP111">
        <v>17.22740740740741</v>
      </c>
      <c r="EQ111">
        <v>16.81808518518519</v>
      </c>
      <c r="ER111">
        <v>2000.003333333334</v>
      </c>
      <c r="ES111">
        <v>0.9800053333333333</v>
      </c>
      <c r="ET111">
        <v>0.01999447037037037</v>
      </c>
      <c r="EU111">
        <v>0</v>
      </c>
      <c r="EV111">
        <v>287.0217037037037</v>
      </c>
      <c r="EW111">
        <v>5.00078</v>
      </c>
      <c r="EX111">
        <v>5739.88</v>
      </c>
      <c r="EY111">
        <v>16379.69629629629</v>
      </c>
      <c r="EZ111">
        <v>39.82611111111111</v>
      </c>
      <c r="FA111">
        <v>40.60166666666666</v>
      </c>
      <c r="FB111">
        <v>39.80992592592592</v>
      </c>
      <c r="FC111">
        <v>40.377</v>
      </c>
      <c r="FD111">
        <v>40.65699999999999</v>
      </c>
      <c r="FE111">
        <v>1955.113333333333</v>
      </c>
      <c r="FF111">
        <v>39.89000000000001</v>
      </c>
      <c r="FG111">
        <v>0</v>
      </c>
      <c r="FH111">
        <v>1759161915.8</v>
      </c>
      <c r="FI111">
        <v>0</v>
      </c>
      <c r="FJ111">
        <v>287.01364</v>
      </c>
      <c r="FK111">
        <v>-0.9062307676602568</v>
      </c>
      <c r="FL111">
        <v>-1.973076914621298</v>
      </c>
      <c r="FM111">
        <v>5739.8956</v>
      </c>
      <c r="FN111">
        <v>15</v>
      </c>
      <c r="FO111">
        <v>0</v>
      </c>
      <c r="FP111" t="s">
        <v>439</v>
      </c>
      <c r="FQ111">
        <v>1746989605.5</v>
      </c>
      <c r="FR111">
        <v>1746989593.5</v>
      </c>
      <c r="FS111">
        <v>0</v>
      </c>
      <c r="FT111">
        <v>-0.274</v>
      </c>
      <c r="FU111">
        <v>-0.002</v>
      </c>
      <c r="FV111">
        <v>2.549</v>
      </c>
      <c r="FW111">
        <v>0.129</v>
      </c>
      <c r="FX111">
        <v>420</v>
      </c>
      <c r="FY111">
        <v>17</v>
      </c>
      <c r="FZ111">
        <v>0.02</v>
      </c>
      <c r="GA111">
        <v>0.04</v>
      </c>
      <c r="GB111">
        <v>-33.63896341463415</v>
      </c>
      <c r="GC111">
        <v>0.6322578397212211</v>
      </c>
      <c r="GD111">
        <v>0.1917307700232443</v>
      </c>
      <c r="GE111">
        <v>0</v>
      </c>
      <c r="GF111">
        <v>287.040205882353</v>
      </c>
      <c r="GG111">
        <v>-0.6691061866490579</v>
      </c>
      <c r="GH111">
        <v>0.2382120631374947</v>
      </c>
      <c r="GI111">
        <v>1</v>
      </c>
      <c r="GJ111">
        <v>0.5526737804878049</v>
      </c>
      <c r="GK111">
        <v>0.04412805574912838</v>
      </c>
      <c r="GL111">
        <v>0.005644400365707573</v>
      </c>
      <c r="GM111">
        <v>1</v>
      </c>
      <c r="GN111">
        <v>2</v>
      </c>
      <c r="GO111">
        <v>3</v>
      </c>
      <c r="GP111" t="s">
        <v>446</v>
      </c>
      <c r="GQ111">
        <v>3.10234</v>
      </c>
      <c r="GR111">
        <v>2.72215</v>
      </c>
      <c r="GS111">
        <v>0.206936</v>
      </c>
      <c r="GT111">
        <v>0.209774</v>
      </c>
      <c r="GU111">
        <v>0.100709</v>
      </c>
      <c r="GV111">
        <v>0.100261</v>
      </c>
      <c r="GW111">
        <v>20713.6</v>
      </c>
      <c r="GX111">
        <v>18752.1</v>
      </c>
      <c r="GY111">
        <v>26684</v>
      </c>
      <c r="GZ111">
        <v>23954</v>
      </c>
      <c r="HA111">
        <v>38410.2</v>
      </c>
      <c r="HB111">
        <v>31872.3</v>
      </c>
      <c r="HC111">
        <v>46591.5</v>
      </c>
      <c r="HD111">
        <v>37896.2</v>
      </c>
      <c r="HE111">
        <v>1.85938</v>
      </c>
      <c r="HF111">
        <v>1.86392</v>
      </c>
      <c r="HG111">
        <v>0.131536</v>
      </c>
      <c r="HH111">
        <v>0</v>
      </c>
      <c r="HI111">
        <v>27.8596</v>
      </c>
      <c r="HJ111">
        <v>999.9</v>
      </c>
      <c r="HK111">
        <v>49.7</v>
      </c>
      <c r="HL111">
        <v>31.3</v>
      </c>
      <c r="HM111">
        <v>25.098</v>
      </c>
      <c r="HN111">
        <v>61.0538</v>
      </c>
      <c r="HO111">
        <v>22.0072</v>
      </c>
      <c r="HP111">
        <v>1</v>
      </c>
      <c r="HQ111">
        <v>0.178117</v>
      </c>
      <c r="HR111">
        <v>0.465605</v>
      </c>
      <c r="HS111">
        <v>20.2783</v>
      </c>
      <c r="HT111">
        <v>5.20935</v>
      </c>
      <c r="HU111">
        <v>11.98</v>
      </c>
      <c r="HV111">
        <v>4.9634</v>
      </c>
      <c r="HW111">
        <v>3.27423</v>
      </c>
      <c r="HX111">
        <v>9999</v>
      </c>
      <c r="HY111">
        <v>9999</v>
      </c>
      <c r="HZ111">
        <v>9999</v>
      </c>
      <c r="IA111">
        <v>40.5</v>
      </c>
      <c r="IB111">
        <v>1.86401</v>
      </c>
      <c r="IC111">
        <v>1.86017</v>
      </c>
      <c r="ID111">
        <v>1.85843</v>
      </c>
      <c r="IE111">
        <v>1.85977</v>
      </c>
      <c r="IF111">
        <v>1.85989</v>
      </c>
      <c r="IG111">
        <v>1.85838</v>
      </c>
      <c r="IH111">
        <v>1.85745</v>
      </c>
      <c r="II111">
        <v>1.85242</v>
      </c>
      <c r="IJ111">
        <v>0</v>
      </c>
      <c r="IK111">
        <v>0</v>
      </c>
      <c r="IL111">
        <v>0</v>
      </c>
      <c r="IM111">
        <v>0</v>
      </c>
      <c r="IN111" t="s">
        <v>441</v>
      </c>
      <c r="IO111" t="s">
        <v>442</v>
      </c>
      <c r="IP111" t="s">
        <v>443</v>
      </c>
      <c r="IQ111" t="s">
        <v>443</v>
      </c>
      <c r="IR111" t="s">
        <v>443</v>
      </c>
      <c r="IS111" t="s">
        <v>443</v>
      </c>
      <c r="IT111">
        <v>0</v>
      </c>
      <c r="IU111">
        <v>100</v>
      </c>
      <c r="IV111">
        <v>100</v>
      </c>
      <c r="IW111">
        <v>-0.19</v>
      </c>
      <c r="IX111">
        <v>0.279</v>
      </c>
      <c r="IY111">
        <v>-0.9039269621244732</v>
      </c>
      <c r="IZ111">
        <v>-0.001239420960351069</v>
      </c>
      <c r="JA111">
        <v>2.054680153414315E-06</v>
      </c>
      <c r="JB111">
        <v>-6.090169633737798E-10</v>
      </c>
      <c r="JC111">
        <v>0.01286883109493677</v>
      </c>
      <c r="JD111">
        <v>0.003674261220633967</v>
      </c>
      <c r="JE111">
        <v>0.0003746991724086452</v>
      </c>
      <c r="JF111">
        <v>1.563836292469968E-06</v>
      </c>
      <c r="JG111">
        <v>1</v>
      </c>
      <c r="JH111">
        <v>2003</v>
      </c>
      <c r="JI111">
        <v>1</v>
      </c>
      <c r="JJ111">
        <v>24</v>
      </c>
      <c r="JK111">
        <v>202872</v>
      </c>
      <c r="JL111">
        <v>202872.2</v>
      </c>
      <c r="JM111">
        <v>3.25562</v>
      </c>
      <c r="JN111">
        <v>2.59644</v>
      </c>
      <c r="JO111">
        <v>1.49658</v>
      </c>
      <c r="JP111">
        <v>2.34375</v>
      </c>
      <c r="JQ111">
        <v>1.54907</v>
      </c>
      <c r="JR111">
        <v>2.44751</v>
      </c>
      <c r="JS111">
        <v>36.4107</v>
      </c>
      <c r="JT111">
        <v>24.1751</v>
      </c>
      <c r="JU111">
        <v>18</v>
      </c>
      <c r="JV111">
        <v>481.701</v>
      </c>
      <c r="JW111">
        <v>499.438</v>
      </c>
      <c r="JX111">
        <v>27.0652</v>
      </c>
      <c r="JY111">
        <v>29.5417</v>
      </c>
      <c r="JZ111">
        <v>30</v>
      </c>
      <c r="KA111">
        <v>29.7956</v>
      </c>
      <c r="KB111">
        <v>29.7972</v>
      </c>
      <c r="KC111">
        <v>65.4422</v>
      </c>
      <c r="KD111">
        <v>18.8228</v>
      </c>
      <c r="KE111">
        <v>99.2581</v>
      </c>
      <c r="KF111">
        <v>27.0677</v>
      </c>
      <c r="KG111">
        <v>1557.38</v>
      </c>
      <c r="KH111">
        <v>21.0831</v>
      </c>
      <c r="KI111">
        <v>101.872</v>
      </c>
      <c r="KJ111">
        <v>91.3929</v>
      </c>
    </row>
    <row r="112" spans="1:296">
      <c r="A112">
        <v>94</v>
      </c>
      <c r="B112">
        <v>1759161929.6</v>
      </c>
      <c r="C112">
        <v>556.5</v>
      </c>
      <c r="D112" t="s">
        <v>631</v>
      </c>
      <c r="E112" t="s">
        <v>632</v>
      </c>
      <c r="F112">
        <v>5</v>
      </c>
      <c r="G112" t="s">
        <v>436</v>
      </c>
      <c r="H112">
        <v>1759161921.832142</v>
      </c>
      <c r="I112">
        <f>(J112)/1000</f>
        <v>0</v>
      </c>
      <c r="J112">
        <f>IF(DO112, AM112, AG112)</f>
        <v>0</v>
      </c>
      <c r="K112">
        <f>IF(DO112, AH112, AF112)</f>
        <v>0</v>
      </c>
      <c r="L112">
        <f>DQ112 - IF(AT112&gt;1, K112*DK112*100.0/(AV112), 0)</f>
        <v>0</v>
      </c>
      <c r="M112">
        <f>((S112-I112/2)*L112-K112)/(S112+I112/2)</f>
        <v>0</v>
      </c>
      <c r="N112">
        <f>M112*(DX112+DY112)/1000.0</f>
        <v>0</v>
      </c>
      <c r="O112">
        <f>(DQ112 - IF(AT112&gt;1, K112*DK112*100.0/(AV112), 0))*(DX112+DY112)/1000.0</f>
        <v>0</v>
      </c>
      <c r="P112">
        <f>2.0/((1/R112-1/Q112)+SIGN(R112)*SQRT((1/R112-1/Q112)*(1/R112-1/Q112) + 4*DL112/((DL112+1)*(DL112+1))*(2*1/R112*1/Q112-1/Q112*1/Q112)))</f>
        <v>0</v>
      </c>
      <c r="Q112">
        <f>IF(LEFT(DM112,1)&lt;&gt;"0",IF(LEFT(DM112,1)="1",3.0,DN112),$D$5+$E$5*(EE112*DX112/($K$5*1000))+$F$5*(EE112*DX112/($K$5*1000))*MAX(MIN(DK112,$J$5),$I$5)*MAX(MIN(DK112,$J$5),$I$5)+$G$5*MAX(MIN(DK112,$J$5),$I$5)*(EE112*DX112/($K$5*1000))+$H$5*(EE112*DX112/($K$5*1000))*(EE112*DX112/($K$5*1000)))</f>
        <v>0</v>
      </c>
      <c r="R112">
        <f>I112*(1000-(1000*0.61365*exp(17.502*V112/(240.97+V112))/(DX112+DY112)+DS112)/2)/(1000*0.61365*exp(17.502*V112/(240.97+V112))/(DX112+DY112)-DS112)</f>
        <v>0</v>
      </c>
      <c r="S112">
        <f>1/((DL112+1)/(P112/1.6)+1/(Q112/1.37)) + DL112/((DL112+1)/(P112/1.6) + DL112/(Q112/1.37))</f>
        <v>0</v>
      </c>
      <c r="T112">
        <f>(DG112*DJ112)</f>
        <v>0</v>
      </c>
      <c r="U112">
        <f>(DZ112+(T112+2*0.95*5.67E-8*(((DZ112+$B$9)+273)^4-(DZ112+273)^4)-44100*I112)/(1.84*29.3*Q112+8*0.95*5.67E-8*(DZ112+273)^3))</f>
        <v>0</v>
      </c>
      <c r="V112">
        <f>($C$9*EA112+$D$9*EB112+$E$9*U112)</f>
        <v>0</v>
      </c>
      <c r="W112">
        <f>0.61365*exp(17.502*V112/(240.97+V112))</f>
        <v>0</v>
      </c>
      <c r="X112">
        <f>(Y112/Z112*100)</f>
        <v>0</v>
      </c>
      <c r="Y112">
        <f>DS112*(DX112+DY112)/1000</f>
        <v>0</v>
      </c>
      <c r="Z112">
        <f>0.61365*exp(17.502*DZ112/(240.97+DZ112))</f>
        <v>0</v>
      </c>
      <c r="AA112">
        <f>(W112-DS112*(DX112+DY112)/1000)</f>
        <v>0</v>
      </c>
      <c r="AB112">
        <f>(-I112*44100)</f>
        <v>0</v>
      </c>
      <c r="AC112">
        <f>2*29.3*Q112*0.92*(DZ112-V112)</f>
        <v>0</v>
      </c>
      <c r="AD112">
        <f>2*0.95*5.67E-8*(((DZ112+$B$9)+273)^4-(V112+273)^4)</f>
        <v>0</v>
      </c>
      <c r="AE112">
        <f>T112+AD112+AB112+AC112</f>
        <v>0</v>
      </c>
      <c r="AF112">
        <f>DW112*AT112*(DR112-DQ112*(1000-AT112*DT112)/(1000-AT112*DS112))/(100*DK112)</f>
        <v>0</v>
      </c>
      <c r="AG112">
        <f>1000*DW112*AT112*(DS112-DT112)/(100*DK112*(1000-AT112*DS112))</f>
        <v>0</v>
      </c>
      <c r="AH112">
        <f>(AI112 - AJ112 - DX112*1E3/(8.314*(DZ112+273.15)) * AL112/DW112 * AK112) * DW112/(100*DK112) * (1000 - DT112)/1000</f>
        <v>0</v>
      </c>
      <c r="AI112">
        <v>1576.780474865388</v>
      </c>
      <c r="AJ112">
        <v>1552.072727272727</v>
      </c>
      <c r="AK112">
        <v>3.426737241079233</v>
      </c>
      <c r="AL112">
        <v>65.02790065039247</v>
      </c>
      <c r="AM112">
        <f>(AO112 - AN112 + DX112*1E3/(8.314*(DZ112+273.15)) * AQ112/DW112 * AP112) * DW112/(100*DK112) * 1000/(1000 - AO112)</f>
        <v>0</v>
      </c>
      <c r="AN112">
        <v>21.15357705372212</v>
      </c>
      <c r="AO112">
        <v>21.70321757575756</v>
      </c>
      <c r="AP112">
        <v>-0.0001138785149902896</v>
      </c>
      <c r="AQ112">
        <v>105.0017702959576</v>
      </c>
      <c r="AR112">
        <v>0</v>
      </c>
      <c r="AS112">
        <v>0</v>
      </c>
      <c r="AT112">
        <f>IF(AR112*$H$15&gt;=AV112,1.0,(AV112/(AV112-AR112*$H$15)))</f>
        <v>0</v>
      </c>
      <c r="AU112">
        <f>(AT112-1)*100</f>
        <v>0</v>
      </c>
      <c r="AV112">
        <f>MAX(0,($B$15+$C$15*EE112)/(1+$D$15*EE112)*DX112/(DZ112+273)*$E$15)</f>
        <v>0</v>
      </c>
      <c r="AW112" t="s">
        <v>437</v>
      </c>
      <c r="AX112" t="s">
        <v>437</v>
      </c>
      <c r="AY112">
        <v>0</v>
      </c>
      <c r="AZ112">
        <v>0</v>
      </c>
      <c r="BA112">
        <f>1-AY112/AZ112</f>
        <v>0</v>
      </c>
      <c r="BB112">
        <v>0</v>
      </c>
      <c r="BC112" t="s">
        <v>437</v>
      </c>
      <c r="BD112" t="s">
        <v>437</v>
      </c>
      <c r="BE112">
        <v>0</v>
      </c>
      <c r="BF112">
        <v>0</v>
      </c>
      <c r="BG112">
        <f>1-BE112/BF112</f>
        <v>0</v>
      </c>
      <c r="BH112">
        <v>0.5</v>
      </c>
      <c r="BI112">
        <f>DH112</f>
        <v>0</v>
      </c>
      <c r="BJ112">
        <f>K112</f>
        <v>0</v>
      </c>
      <c r="BK112">
        <f>BG112*BH112*BI112</f>
        <v>0</v>
      </c>
      <c r="BL112">
        <f>(BJ112-BB112)/BI112</f>
        <v>0</v>
      </c>
      <c r="BM112">
        <f>(AZ112-BF112)/BF112</f>
        <v>0</v>
      </c>
      <c r="BN112">
        <f>AY112/(BA112+AY112/BF112)</f>
        <v>0</v>
      </c>
      <c r="BO112" t="s">
        <v>437</v>
      </c>
      <c r="BP112">
        <v>0</v>
      </c>
      <c r="BQ112">
        <f>IF(BP112&lt;&gt;0, BP112, BN112)</f>
        <v>0</v>
      </c>
      <c r="BR112">
        <f>1-BQ112/BF112</f>
        <v>0</v>
      </c>
      <c r="BS112">
        <f>(BF112-BE112)/(BF112-BQ112)</f>
        <v>0</v>
      </c>
      <c r="BT112">
        <f>(AZ112-BF112)/(AZ112-BQ112)</f>
        <v>0</v>
      </c>
      <c r="BU112">
        <f>(BF112-BE112)/(BF112-AY112)</f>
        <v>0</v>
      </c>
      <c r="BV112">
        <f>(AZ112-BF112)/(AZ112-AY112)</f>
        <v>0</v>
      </c>
      <c r="BW112">
        <f>(BS112*BQ112/BE112)</f>
        <v>0</v>
      </c>
      <c r="BX112">
        <f>(1-BW112)</f>
        <v>0</v>
      </c>
      <c r="DG112">
        <f>$B$13*EF112+$C$13*EG112+$F$13*ER112*(1-EU112)</f>
        <v>0</v>
      </c>
      <c r="DH112">
        <f>DG112*DI112</f>
        <v>0</v>
      </c>
      <c r="DI112">
        <f>($B$13*$D$11+$C$13*$D$11+$F$13*((FE112+EW112)/MAX(FE112+EW112+FF112, 0.1)*$I$11+FF112/MAX(FE112+EW112+FF112, 0.1)*$J$11))/($B$13+$C$13+$F$13)</f>
        <v>0</v>
      </c>
      <c r="DJ112">
        <f>($B$13*$K$11+$C$13*$K$11+$F$13*((FE112+EW112)/MAX(FE112+EW112+FF112, 0.1)*$P$11+FF112/MAX(FE112+EW112+FF112, 0.1)*$Q$11))/($B$13+$C$13+$F$13)</f>
        <v>0</v>
      </c>
      <c r="DK112">
        <v>2.44</v>
      </c>
      <c r="DL112">
        <v>0.5</v>
      </c>
      <c r="DM112" t="s">
        <v>438</v>
      </c>
      <c r="DN112">
        <v>2</v>
      </c>
      <c r="DO112" t="b">
        <v>1</v>
      </c>
      <c r="DP112">
        <v>1759161921.832142</v>
      </c>
      <c r="DQ112">
        <v>1493.9925</v>
      </c>
      <c r="DR112">
        <v>1527.565357142857</v>
      </c>
      <c r="DS112">
        <v>21.70673214285714</v>
      </c>
      <c r="DT112">
        <v>21.15190714285714</v>
      </c>
      <c r="DU112">
        <v>1494.193214285714</v>
      </c>
      <c r="DV112">
        <v>21.42768928571428</v>
      </c>
      <c r="DW112">
        <v>500.0522142857143</v>
      </c>
      <c r="DX112">
        <v>90.88500357142857</v>
      </c>
      <c r="DY112">
        <v>0.06429977142857143</v>
      </c>
      <c r="DZ112">
        <v>28.61543928571428</v>
      </c>
      <c r="EA112">
        <v>30.00575714285714</v>
      </c>
      <c r="EB112">
        <v>999.9000000000002</v>
      </c>
      <c r="EC112">
        <v>0</v>
      </c>
      <c r="ED112">
        <v>0</v>
      </c>
      <c r="EE112">
        <v>10008.62857142857</v>
      </c>
      <c r="EF112">
        <v>0</v>
      </c>
      <c r="EG112">
        <v>8.367916785714286</v>
      </c>
      <c r="EH112">
        <v>-33.57373214285715</v>
      </c>
      <c r="EI112">
        <v>1527.141785714286</v>
      </c>
      <c r="EJ112">
        <v>1560.575714285714</v>
      </c>
      <c r="EK112">
        <v>0.5548105714285715</v>
      </c>
      <c r="EL112">
        <v>1527.565357142857</v>
      </c>
      <c r="EM112">
        <v>21.15190714285714</v>
      </c>
      <c r="EN112">
        <v>1.972816785714286</v>
      </c>
      <c r="EO112">
        <v>1.9223925</v>
      </c>
      <c r="EP112">
        <v>17.22783571428571</v>
      </c>
      <c r="EQ112">
        <v>16.81921071428571</v>
      </c>
      <c r="ER112">
        <v>1999.989285714286</v>
      </c>
      <c r="ES112">
        <v>0.9800051785714287</v>
      </c>
      <c r="ET112">
        <v>0.019994625</v>
      </c>
      <c r="EU112">
        <v>0</v>
      </c>
      <c r="EV112">
        <v>287.0163214285714</v>
      </c>
      <c r="EW112">
        <v>5.00078</v>
      </c>
      <c r="EX112">
        <v>5739.457500000001</v>
      </c>
      <c r="EY112">
        <v>16379.58214285714</v>
      </c>
      <c r="EZ112">
        <v>39.8145</v>
      </c>
      <c r="FA112">
        <v>40.60025</v>
      </c>
      <c r="FB112">
        <v>39.81446428571428</v>
      </c>
      <c r="FC112">
        <v>40.36799999999999</v>
      </c>
      <c r="FD112">
        <v>40.63139285714286</v>
      </c>
      <c r="FE112">
        <v>1955.099285714286</v>
      </c>
      <c r="FF112">
        <v>39.89000000000001</v>
      </c>
      <c r="FG112">
        <v>0</v>
      </c>
      <c r="FH112">
        <v>1759161921.8</v>
      </c>
      <c r="FI112">
        <v>0</v>
      </c>
      <c r="FJ112">
        <v>287.00348</v>
      </c>
      <c r="FK112">
        <v>0.1322307619508876</v>
      </c>
      <c r="FL112">
        <v>-6.913076932392827</v>
      </c>
      <c r="FM112">
        <v>5739.4012</v>
      </c>
      <c r="FN112">
        <v>15</v>
      </c>
      <c r="FO112">
        <v>0</v>
      </c>
      <c r="FP112" t="s">
        <v>439</v>
      </c>
      <c r="FQ112">
        <v>1746989605.5</v>
      </c>
      <c r="FR112">
        <v>1746989593.5</v>
      </c>
      <c r="FS112">
        <v>0</v>
      </c>
      <c r="FT112">
        <v>-0.274</v>
      </c>
      <c r="FU112">
        <v>-0.002</v>
      </c>
      <c r="FV112">
        <v>2.549</v>
      </c>
      <c r="FW112">
        <v>0.129</v>
      </c>
      <c r="FX112">
        <v>420</v>
      </c>
      <c r="FY112">
        <v>17</v>
      </c>
      <c r="FZ112">
        <v>0.02</v>
      </c>
      <c r="GA112">
        <v>0.04</v>
      </c>
      <c r="GB112">
        <v>-33.6363425</v>
      </c>
      <c r="GC112">
        <v>0.4747328330206891</v>
      </c>
      <c r="GD112">
        <v>0.1761139090013906</v>
      </c>
      <c r="GE112">
        <v>1</v>
      </c>
      <c r="GF112">
        <v>287.0168235294117</v>
      </c>
      <c r="GG112">
        <v>-0.2494423267307524</v>
      </c>
      <c r="GH112">
        <v>0.2512810086909057</v>
      </c>
      <c r="GI112">
        <v>1</v>
      </c>
      <c r="GJ112">
        <v>0.5549044249999999</v>
      </c>
      <c r="GK112">
        <v>-0.0109522739212012</v>
      </c>
      <c r="GL112">
        <v>0.001943892601039211</v>
      </c>
      <c r="GM112">
        <v>1</v>
      </c>
      <c r="GN112">
        <v>3</v>
      </c>
      <c r="GO112">
        <v>3</v>
      </c>
      <c r="GP112" t="s">
        <v>440</v>
      </c>
      <c r="GQ112">
        <v>3.10243</v>
      </c>
      <c r="GR112">
        <v>2.72232</v>
      </c>
      <c r="GS112">
        <v>0.208433</v>
      </c>
      <c r="GT112">
        <v>0.21126</v>
      </c>
      <c r="GU112">
        <v>0.100696</v>
      </c>
      <c r="GV112">
        <v>0.10026</v>
      </c>
      <c r="GW112">
        <v>20674.3</v>
      </c>
      <c r="GX112">
        <v>18716.9</v>
      </c>
      <c r="GY112">
        <v>26683.8</v>
      </c>
      <c r="GZ112">
        <v>23954.2</v>
      </c>
      <c r="HA112">
        <v>38410.8</v>
      </c>
      <c r="HB112">
        <v>31872.6</v>
      </c>
      <c r="HC112">
        <v>46591.4</v>
      </c>
      <c r="HD112">
        <v>37896.3</v>
      </c>
      <c r="HE112">
        <v>1.85952</v>
      </c>
      <c r="HF112">
        <v>1.864</v>
      </c>
      <c r="HG112">
        <v>0.132024</v>
      </c>
      <c r="HH112">
        <v>0</v>
      </c>
      <c r="HI112">
        <v>27.8572</v>
      </c>
      <c r="HJ112">
        <v>999.9</v>
      </c>
      <c r="HK112">
        <v>49.7</v>
      </c>
      <c r="HL112">
        <v>31.3</v>
      </c>
      <c r="HM112">
        <v>25.0961</v>
      </c>
      <c r="HN112">
        <v>61.3338</v>
      </c>
      <c r="HO112">
        <v>21.7107</v>
      </c>
      <c r="HP112">
        <v>1</v>
      </c>
      <c r="HQ112">
        <v>0.178026</v>
      </c>
      <c r="HR112">
        <v>0.433791</v>
      </c>
      <c r="HS112">
        <v>20.2788</v>
      </c>
      <c r="HT112">
        <v>5.2104</v>
      </c>
      <c r="HU112">
        <v>11.98</v>
      </c>
      <c r="HV112">
        <v>4.9632</v>
      </c>
      <c r="HW112">
        <v>3.27438</v>
      </c>
      <c r="HX112">
        <v>9999</v>
      </c>
      <c r="HY112">
        <v>9999</v>
      </c>
      <c r="HZ112">
        <v>9999</v>
      </c>
      <c r="IA112">
        <v>40.5</v>
      </c>
      <c r="IB112">
        <v>1.86401</v>
      </c>
      <c r="IC112">
        <v>1.86017</v>
      </c>
      <c r="ID112">
        <v>1.85843</v>
      </c>
      <c r="IE112">
        <v>1.85976</v>
      </c>
      <c r="IF112">
        <v>1.85989</v>
      </c>
      <c r="IG112">
        <v>1.85838</v>
      </c>
      <c r="IH112">
        <v>1.85745</v>
      </c>
      <c r="II112">
        <v>1.85242</v>
      </c>
      <c r="IJ112">
        <v>0</v>
      </c>
      <c r="IK112">
        <v>0</v>
      </c>
      <c r="IL112">
        <v>0</v>
      </c>
      <c r="IM112">
        <v>0</v>
      </c>
      <c r="IN112" t="s">
        <v>441</v>
      </c>
      <c r="IO112" t="s">
        <v>442</v>
      </c>
      <c r="IP112" t="s">
        <v>443</v>
      </c>
      <c r="IQ112" t="s">
        <v>443</v>
      </c>
      <c r="IR112" t="s">
        <v>443</v>
      </c>
      <c r="IS112" t="s">
        <v>443</v>
      </c>
      <c r="IT112">
        <v>0</v>
      </c>
      <c r="IU112">
        <v>100</v>
      </c>
      <c r="IV112">
        <v>100</v>
      </c>
      <c r="IW112">
        <v>-0.18</v>
      </c>
      <c r="IX112">
        <v>0.2789</v>
      </c>
      <c r="IY112">
        <v>-0.9039269621244732</v>
      </c>
      <c r="IZ112">
        <v>-0.001239420960351069</v>
      </c>
      <c r="JA112">
        <v>2.054680153414315E-06</v>
      </c>
      <c r="JB112">
        <v>-6.090169633737798E-10</v>
      </c>
      <c r="JC112">
        <v>0.01286883109493677</v>
      </c>
      <c r="JD112">
        <v>0.003674261220633967</v>
      </c>
      <c r="JE112">
        <v>0.0003746991724086452</v>
      </c>
      <c r="JF112">
        <v>1.563836292469968E-06</v>
      </c>
      <c r="JG112">
        <v>1</v>
      </c>
      <c r="JH112">
        <v>2003</v>
      </c>
      <c r="JI112">
        <v>1</v>
      </c>
      <c r="JJ112">
        <v>24</v>
      </c>
      <c r="JK112">
        <v>202872.1</v>
      </c>
      <c r="JL112">
        <v>202872.3</v>
      </c>
      <c r="JM112">
        <v>3.28857</v>
      </c>
      <c r="JN112">
        <v>2.59888</v>
      </c>
      <c r="JO112">
        <v>1.49658</v>
      </c>
      <c r="JP112">
        <v>2.34375</v>
      </c>
      <c r="JQ112">
        <v>1.54907</v>
      </c>
      <c r="JR112">
        <v>2.41211</v>
      </c>
      <c r="JS112">
        <v>36.4107</v>
      </c>
      <c r="JT112">
        <v>24.1751</v>
      </c>
      <c r="JU112">
        <v>18</v>
      </c>
      <c r="JV112">
        <v>481.766</v>
      </c>
      <c r="JW112">
        <v>499.467</v>
      </c>
      <c r="JX112">
        <v>27.0621</v>
      </c>
      <c r="JY112">
        <v>29.5387</v>
      </c>
      <c r="JZ112">
        <v>29.9999</v>
      </c>
      <c r="KA112">
        <v>29.7925</v>
      </c>
      <c r="KB112">
        <v>29.7946</v>
      </c>
      <c r="KC112">
        <v>66.00830000000001</v>
      </c>
      <c r="KD112">
        <v>18.8228</v>
      </c>
      <c r="KE112">
        <v>99.2581</v>
      </c>
      <c r="KF112">
        <v>27.0612</v>
      </c>
      <c r="KG112">
        <v>1570.81</v>
      </c>
      <c r="KH112">
        <v>21.0682</v>
      </c>
      <c r="KI112">
        <v>101.872</v>
      </c>
      <c r="KJ112">
        <v>91.3934</v>
      </c>
    </row>
    <row r="113" spans="1:296">
      <c r="A113">
        <v>95</v>
      </c>
      <c r="B113">
        <v>1759161934.1</v>
      </c>
      <c r="C113">
        <v>561</v>
      </c>
      <c r="D113" t="s">
        <v>633</v>
      </c>
      <c r="E113" t="s">
        <v>634</v>
      </c>
      <c r="F113">
        <v>5</v>
      </c>
      <c r="G113" t="s">
        <v>436</v>
      </c>
      <c r="H113">
        <v>1759161926.278571</v>
      </c>
      <c r="I113">
        <f>(J113)/1000</f>
        <v>0</v>
      </c>
      <c r="J113">
        <f>IF(DO113, AM113, AG113)</f>
        <v>0</v>
      </c>
      <c r="K113">
        <f>IF(DO113, AH113, AF113)</f>
        <v>0</v>
      </c>
      <c r="L113">
        <f>DQ113 - IF(AT113&gt;1, K113*DK113*100.0/(AV113), 0)</f>
        <v>0</v>
      </c>
      <c r="M113">
        <f>((S113-I113/2)*L113-K113)/(S113+I113/2)</f>
        <v>0</v>
      </c>
      <c r="N113">
        <f>M113*(DX113+DY113)/1000.0</f>
        <v>0</v>
      </c>
      <c r="O113">
        <f>(DQ113 - IF(AT113&gt;1, K113*DK113*100.0/(AV113), 0))*(DX113+DY113)/1000.0</f>
        <v>0</v>
      </c>
      <c r="P113">
        <f>2.0/((1/R113-1/Q113)+SIGN(R113)*SQRT((1/R113-1/Q113)*(1/R113-1/Q113) + 4*DL113/((DL113+1)*(DL113+1))*(2*1/R113*1/Q113-1/Q113*1/Q113)))</f>
        <v>0</v>
      </c>
      <c r="Q113">
        <f>IF(LEFT(DM113,1)&lt;&gt;"0",IF(LEFT(DM113,1)="1",3.0,DN113),$D$5+$E$5*(EE113*DX113/($K$5*1000))+$F$5*(EE113*DX113/($K$5*1000))*MAX(MIN(DK113,$J$5),$I$5)*MAX(MIN(DK113,$J$5),$I$5)+$G$5*MAX(MIN(DK113,$J$5),$I$5)*(EE113*DX113/($K$5*1000))+$H$5*(EE113*DX113/($K$5*1000))*(EE113*DX113/($K$5*1000)))</f>
        <v>0</v>
      </c>
      <c r="R113">
        <f>I113*(1000-(1000*0.61365*exp(17.502*V113/(240.97+V113))/(DX113+DY113)+DS113)/2)/(1000*0.61365*exp(17.502*V113/(240.97+V113))/(DX113+DY113)-DS113)</f>
        <v>0</v>
      </c>
      <c r="S113">
        <f>1/((DL113+1)/(P113/1.6)+1/(Q113/1.37)) + DL113/((DL113+1)/(P113/1.6) + DL113/(Q113/1.37))</f>
        <v>0</v>
      </c>
      <c r="T113">
        <f>(DG113*DJ113)</f>
        <v>0</v>
      </c>
      <c r="U113">
        <f>(DZ113+(T113+2*0.95*5.67E-8*(((DZ113+$B$9)+273)^4-(DZ113+273)^4)-44100*I113)/(1.84*29.3*Q113+8*0.95*5.67E-8*(DZ113+273)^3))</f>
        <v>0</v>
      </c>
      <c r="V113">
        <f>($C$9*EA113+$D$9*EB113+$E$9*U113)</f>
        <v>0</v>
      </c>
      <c r="W113">
        <f>0.61365*exp(17.502*V113/(240.97+V113))</f>
        <v>0</v>
      </c>
      <c r="X113">
        <f>(Y113/Z113*100)</f>
        <v>0</v>
      </c>
      <c r="Y113">
        <f>DS113*(DX113+DY113)/1000</f>
        <v>0</v>
      </c>
      <c r="Z113">
        <f>0.61365*exp(17.502*DZ113/(240.97+DZ113))</f>
        <v>0</v>
      </c>
      <c r="AA113">
        <f>(W113-DS113*(DX113+DY113)/1000)</f>
        <v>0</v>
      </c>
      <c r="AB113">
        <f>(-I113*44100)</f>
        <v>0</v>
      </c>
      <c r="AC113">
        <f>2*29.3*Q113*0.92*(DZ113-V113)</f>
        <v>0</v>
      </c>
      <c r="AD113">
        <f>2*0.95*5.67E-8*(((DZ113+$B$9)+273)^4-(V113+273)^4)</f>
        <v>0</v>
      </c>
      <c r="AE113">
        <f>T113+AD113+AB113+AC113</f>
        <v>0</v>
      </c>
      <c r="AF113">
        <f>DW113*AT113*(DR113-DQ113*(1000-AT113*DT113)/(1000-AT113*DS113))/(100*DK113)</f>
        <v>0</v>
      </c>
      <c r="AG113">
        <f>1000*DW113*AT113*(DS113-DT113)/(100*DK113*(1000-AT113*DS113))</f>
        <v>0</v>
      </c>
      <c r="AH113">
        <f>(AI113 - AJ113 - DX113*1E3/(8.314*(DZ113+273.15)) * AL113/DW113 * AK113) * DW113/(100*DK113) * (1000 - DT113)/1000</f>
        <v>0</v>
      </c>
      <c r="AI113">
        <v>1592.007508201011</v>
      </c>
      <c r="AJ113">
        <v>1567.765515151515</v>
      </c>
      <c r="AK113">
        <v>3.487834966410465</v>
      </c>
      <c r="AL113">
        <v>65.02790065039247</v>
      </c>
      <c r="AM113">
        <f>(AO113 - AN113 + DX113*1E3/(8.314*(DZ113+273.15)) * AQ113/DW113 * AP113) * DW113/(100*DK113) * 1000/(1000 - AO113)</f>
        <v>0</v>
      </c>
      <c r="AN113">
        <v>21.15461497381741</v>
      </c>
      <c r="AO113">
        <v>21.70037818181818</v>
      </c>
      <c r="AP113">
        <v>-2.783640256345132E-05</v>
      </c>
      <c r="AQ113">
        <v>105.0017702959576</v>
      </c>
      <c r="AR113">
        <v>0</v>
      </c>
      <c r="AS113">
        <v>0</v>
      </c>
      <c r="AT113">
        <f>IF(AR113*$H$15&gt;=AV113,1.0,(AV113/(AV113-AR113*$H$15)))</f>
        <v>0</v>
      </c>
      <c r="AU113">
        <f>(AT113-1)*100</f>
        <v>0</v>
      </c>
      <c r="AV113">
        <f>MAX(0,($B$15+$C$15*EE113)/(1+$D$15*EE113)*DX113/(DZ113+273)*$E$15)</f>
        <v>0</v>
      </c>
      <c r="AW113" t="s">
        <v>437</v>
      </c>
      <c r="AX113" t="s">
        <v>437</v>
      </c>
      <c r="AY113">
        <v>0</v>
      </c>
      <c r="AZ113">
        <v>0</v>
      </c>
      <c r="BA113">
        <f>1-AY113/AZ113</f>
        <v>0</v>
      </c>
      <c r="BB113">
        <v>0</v>
      </c>
      <c r="BC113" t="s">
        <v>437</v>
      </c>
      <c r="BD113" t="s">
        <v>437</v>
      </c>
      <c r="BE113">
        <v>0</v>
      </c>
      <c r="BF113">
        <v>0</v>
      </c>
      <c r="BG113">
        <f>1-BE113/BF113</f>
        <v>0</v>
      </c>
      <c r="BH113">
        <v>0.5</v>
      </c>
      <c r="BI113">
        <f>DH113</f>
        <v>0</v>
      </c>
      <c r="BJ113">
        <f>K113</f>
        <v>0</v>
      </c>
      <c r="BK113">
        <f>BG113*BH113*BI113</f>
        <v>0</v>
      </c>
      <c r="BL113">
        <f>(BJ113-BB113)/BI113</f>
        <v>0</v>
      </c>
      <c r="BM113">
        <f>(AZ113-BF113)/BF113</f>
        <v>0</v>
      </c>
      <c r="BN113">
        <f>AY113/(BA113+AY113/BF113)</f>
        <v>0</v>
      </c>
      <c r="BO113" t="s">
        <v>437</v>
      </c>
      <c r="BP113">
        <v>0</v>
      </c>
      <c r="BQ113">
        <f>IF(BP113&lt;&gt;0, BP113, BN113)</f>
        <v>0</v>
      </c>
      <c r="BR113">
        <f>1-BQ113/BF113</f>
        <v>0</v>
      </c>
      <c r="BS113">
        <f>(BF113-BE113)/(BF113-BQ113)</f>
        <v>0</v>
      </c>
      <c r="BT113">
        <f>(AZ113-BF113)/(AZ113-BQ113)</f>
        <v>0</v>
      </c>
      <c r="BU113">
        <f>(BF113-BE113)/(BF113-AY113)</f>
        <v>0</v>
      </c>
      <c r="BV113">
        <f>(AZ113-BF113)/(AZ113-AY113)</f>
        <v>0</v>
      </c>
      <c r="BW113">
        <f>(BS113*BQ113/BE113)</f>
        <v>0</v>
      </c>
      <c r="BX113">
        <f>(1-BW113)</f>
        <v>0</v>
      </c>
      <c r="DG113">
        <f>$B$13*EF113+$C$13*EG113+$F$13*ER113*(1-EU113)</f>
        <v>0</v>
      </c>
      <c r="DH113">
        <f>DG113*DI113</f>
        <v>0</v>
      </c>
      <c r="DI113">
        <f>($B$13*$D$11+$C$13*$D$11+$F$13*((FE113+EW113)/MAX(FE113+EW113+FF113, 0.1)*$I$11+FF113/MAX(FE113+EW113+FF113, 0.1)*$J$11))/($B$13+$C$13+$F$13)</f>
        <v>0</v>
      </c>
      <c r="DJ113">
        <f>($B$13*$K$11+$C$13*$K$11+$F$13*((FE113+EW113)/MAX(FE113+EW113+FF113, 0.1)*$P$11+FF113/MAX(FE113+EW113+FF113, 0.1)*$Q$11))/($B$13+$C$13+$F$13)</f>
        <v>0</v>
      </c>
      <c r="DK113">
        <v>2.44</v>
      </c>
      <c r="DL113">
        <v>0.5</v>
      </c>
      <c r="DM113" t="s">
        <v>438</v>
      </c>
      <c r="DN113">
        <v>2</v>
      </c>
      <c r="DO113" t="b">
        <v>1</v>
      </c>
      <c r="DP113">
        <v>1759161926.278571</v>
      </c>
      <c r="DQ113">
        <v>1508.955357142857</v>
      </c>
      <c r="DR113">
        <v>1542.546785714286</v>
      </c>
      <c r="DS113">
        <v>21.70495714285714</v>
      </c>
      <c r="DT113">
        <v>21.152875</v>
      </c>
      <c r="DU113">
        <v>1509.143928571428</v>
      </c>
      <c r="DV113">
        <v>21.42596071428571</v>
      </c>
      <c r="DW113">
        <v>500.0060714285715</v>
      </c>
      <c r="DX113">
        <v>90.885075</v>
      </c>
      <c r="DY113">
        <v>0.06423945357142857</v>
      </c>
      <c r="DZ113">
        <v>28.61081071428571</v>
      </c>
      <c r="EA113">
        <v>30.00636785714286</v>
      </c>
      <c r="EB113">
        <v>999.9000000000002</v>
      </c>
      <c r="EC113">
        <v>0</v>
      </c>
      <c r="ED113">
        <v>0</v>
      </c>
      <c r="EE113">
        <v>9998.658928571429</v>
      </c>
      <c r="EF113">
        <v>0</v>
      </c>
      <c r="EG113">
        <v>8.359406785714286</v>
      </c>
      <c r="EH113">
        <v>-33.59244642857142</v>
      </c>
      <c r="EI113">
        <v>1542.433214285714</v>
      </c>
      <c r="EJ113">
        <v>1575.882142857143</v>
      </c>
      <c r="EK113">
        <v>0.552068</v>
      </c>
      <c r="EL113">
        <v>1542.546785714286</v>
      </c>
      <c r="EM113">
        <v>21.152875</v>
      </c>
      <c r="EN113">
        <v>1.972657142857143</v>
      </c>
      <c r="EO113">
        <v>1.922482142857143</v>
      </c>
      <c r="EP113">
        <v>17.22655357142857</v>
      </c>
      <c r="EQ113">
        <v>16.81993571428571</v>
      </c>
      <c r="ER113">
        <v>2000.012857142857</v>
      </c>
      <c r="ES113">
        <v>0.9800053928571428</v>
      </c>
      <c r="ET113">
        <v>0.01999441071428571</v>
      </c>
      <c r="EU113">
        <v>0</v>
      </c>
      <c r="EV113">
        <v>287.0185</v>
      </c>
      <c r="EW113">
        <v>5.00078</v>
      </c>
      <c r="EX113">
        <v>5739.271428571429</v>
      </c>
      <c r="EY113">
        <v>16379.76428571428</v>
      </c>
      <c r="EZ113">
        <v>39.77646428571428</v>
      </c>
      <c r="FA113">
        <v>40.59800000000001</v>
      </c>
      <c r="FB113">
        <v>39.82335714285715</v>
      </c>
      <c r="FC113">
        <v>40.3345</v>
      </c>
      <c r="FD113">
        <v>40.63364285714285</v>
      </c>
      <c r="FE113">
        <v>1955.122857142857</v>
      </c>
      <c r="FF113">
        <v>39.89000000000001</v>
      </c>
      <c r="FG113">
        <v>0</v>
      </c>
      <c r="FH113">
        <v>1759161926</v>
      </c>
      <c r="FI113">
        <v>0</v>
      </c>
      <c r="FJ113">
        <v>287.0265384615385</v>
      </c>
      <c r="FK113">
        <v>1.020786305749469</v>
      </c>
      <c r="FL113">
        <v>-5.651965785083031</v>
      </c>
      <c r="FM113">
        <v>5739.150000000001</v>
      </c>
      <c r="FN113">
        <v>15</v>
      </c>
      <c r="FO113">
        <v>0</v>
      </c>
      <c r="FP113" t="s">
        <v>439</v>
      </c>
      <c r="FQ113">
        <v>1746989605.5</v>
      </c>
      <c r="FR113">
        <v>1746989593.5</v>
      </c>
      <c r="FS113">
        <v>0</v>
      </c>
      <c r="FT113">
        <v>-0.274</v>
      </c>
      <c r="FU113">
        <v>-0.002</v>
      </c>
      <c r="FV113">
        <v>2.549</v>
      </c>
      <c r="FW113">
        <v>0.129</v>
      </c>
      <c r="FX113">
        <v>420</v>
      </c>
      <c r="FY113">
        <v>17</v>
      </c>
      <c r="FZ113">
        <v>0.02</v>
      </c>
      <c r="GA113">
        <v>0.04</v>
      </c>
      <c r="GB113">
        <v>-33.5574975</v>
      </c>
      <c r="GC113">
        <v>-0.3916829268292123</v>
      </c>
      <c r="GD113">
        <v>0.103664809572728</v>
      </c>
      <c r="GE113">
        <v>1</v>
      </c>
      <c r="GF113">
        <v>287.0266176470589</v>
      </c>
      <c r="GG113">
        <v>0.4404125228995004</v>
      </c>
      <c r="GH113">
        <v>0.255800360426766</v>
      </c>
      <c r="GI113">
        <v>1</v>
      </c>
      <c r="GJ113">
        <v>0.553500325</v>
      </c>
      <c r="GK113">
        <v>-0.03405704690431452</v>
      </c>
      <c r="GL113">
        <v>0.003547011561776329</v>
      </c>
      <c r="GM113">
        <v>1</v>
      </c>
      <c r="GN113">
        <v>3</v>
      </c>
      <c r="GO113">
        <v>3</v>
      </c>
      <c r="GP113" t="s">
        <v>440</v>
      </c>
      <c r="GQ113">
        <v>3.10224</v>
      </c>
      <c r="GR113">
        <v>2.72228</v>
      </c>
      <c r="GS113">
        <v>0.20967</v>
      </c>
      <c r="GT113">
        <v>0.212484</v>
      </c>
      <c r="GU113">
        <v>0.100686</v>
      </c>
      <c r="GV113">
        <v>0.100272</v>
      </c>
      <c r="GW113">
        <v>20642.2</v>
      </c>
      <c r="GX113">
        <v>18687.9</v>
      </c>
      <c r="GY113">
        <v>26684</v>
      </c>
      <c r="GZ113">
        <v>23954.2</v>
      </c>
      <c r="HA113">
        <v>38411.6</v>
      </c>
      <c r="HB113">
        <v>31872.4</v>
      </c>
      <c r="HC113">
        <v>46591.6</v>
      </c>
      <c r="HD113">
        <v>37896.4</v>
      </c>
      <c r="HE113">
        <v>1.85928</v>
      </c>
      <c r="HF113">
        <v>1.86427</v>
      </c>
      <c r="HG113">
        <v>0.132389</v>
      </c>
      <c r="HH113">
        <v>0</v>
      </c>
      <c r="HI113">
        <v>27.8566</v>
      </c>
      <c r="HJ113">
        <v>999.9</v>
      </c>
      <c r="HK113">
        <v>49.7</v>
      </c>
      <c r="HL113">
        <v>31.3</v>
      </c>
      <c r="HM113">
        <v>25.0953</v>
      </c>
      <c r="HN113">
        <v>61.7038</v>
      </c>
      <c r="HO113">
        <v>21.9832</v>
      </c>
      <c r="HP113">
        <v>1</v>
      </c>
      <c r="HQ113">
        <v>0.177708</v>
      </c>
      <c r="HR113">
        <v>0.439194</v>
      </c>
      <c r="HS113">
        <v>20.2786</v>
      </c>
      <c r="HT113">
        <v>5.21145</v>
      </c>
      <c r="HU113">
        <v>11.98</v>
      </c>
      <c r="HV113">
        <v>4.96355</v>
      </c>
      <c r="HW113">
        <v>3.2745</v>
      </c>
      <c r="HX113">
        <v>9999</v>
      </c>
      <c r="HY113">
        <v>9999</v>
      </c>
      <c r="HZ113">
        <v>9999</v>
      </c>
      <c r="IA113">
        <v>40.5</v>
      </c>
      <c r="IB113">
        <v>1.86401</v>
      </c>
      <c r="IC113">
        <v>1.86018</v>
      </c>
      <c r="ID113">
        <v>1.85846</v>
      </c>
      <c r="IE113">
        <v>1.85975</v>
      </c>
      <c r="IF113">
        <v>1.85989</v>
      </c>
      <c r="IG113">
        <v>1.8584</v>
      </c>
      <c r="IH113">
        <v>1.85745</v>
      </c>
      <c r="II113">
        <v>1.85242</v>
      </c>
      <c r="IJ113">
        <v>0</v>
      </c>
      <c r="IK113">
        <v>0</v>
      </c>
      <c r="IL113">
        <v>0</v>
      </c>
      <c r="IM113">
        <v>0</v>
      </c>
      <c r="IN113" t="s">
        <v>441</v>
      </c>
      <c r="IO113" t="s">
        <v>442</v>
      </c>
      <c r="IP113" t="s">
        <v>443</v>
      </c>
      <c r="IQ113" t="s">
        <v>443</v>
      </c>
      <c r="IR113" t="s">
        <v>443</v>
      </c>
      <c r="IS113" t="s">
        <v>443</v>
      </c>
      <c r="IT113">
        <v>0</v>
      </c>
      <c r="IU113">
        <v>100</v>
      </c>
      <c r="IV113">
        <v>100</v>
      </c>
      <c r="IW113">
        <v>-0.17</v>
      </c>
      <c r="IX113">
        <v>0.2788</v>
      </c>
      <c r="IY113">
        <v>-0.9039269621244732</v>
      </c>
      <c r="IZ113">
        <v>-0.001239420960351069</v>
      </c>
      <c r="JA113">
        <v>2.054680153414315E-06</v>
      </c>
      <c r="JB113">
        <v>-6.090169633737798E-10</v>
      </c>
      <c r="JC113">
        <v>0.01286883109493677</v>
      </c>
      <c r="JD113">
        <v>0.003674261220633967</v>
      </c>
      <c r="JE113">
        <v>0.0003746991724086452</v>
      </c>
      <c r="JF113">
        <v>1.563836292469968E-06</v>
      </c>
      <c r="JG113">
        <v>1</v>
      </c>
      <c r="JH113">
        <v>2003</v>
      </c>
      <c r="JI113">
        <v>1</v>
      </c>
      <c r="JJ113">
        <v>24</v>
      </c>
      <c r="JK113">
        <v>202872.1</v>
      </c>
      <c r="JL113">
        <v>202872.3</v>
      </c>
      <c r="JM113">
        <v>3.31177</v>
      </c>
      <c r="JN113">
        <v>2.59521</v>
      </c>
      <c r="JO113">
        <v>1.49658</v>
      </c>
      <c r="JP113">
        <v>2.34375</v>
      </c>
      <c r="JQ113">
        <v>1.54907</v>
      </c>
      <c r="JR113">
        <v>2.45239</v>
      </c>
      <c r="JS113">
        <v>36.4107</v>
      </c>
      <c r="JT113">
        <v>24.1751</v>
      </c>
      <c r="JU113">
        <v>18</v>
      </c>
      <c r="JV113">
        <v>481.605</v>
      </c>
      <c r="JW113">
        <v>499.631</v>
      </c>
      <c r="JX113">
        <v>27.0595</v>
      </c>
      <c r="JY113">
        <v>29.5366</v>
      </c>
      <c r="JZ113">
        <v>29.9999</v>
      </c>
      <c r="KA113">
        <v>29.7904</v>
      </c>
      <c r="KB113">
        <v>29.7922</v>
      </c>
      <c r="KC113">
        <v>66.5578</v>
      </c>
      <c r="KD113">
        <v>19.1112</v>
      </c>
      <c r="KE113">
        <v>99.2581</v>
      </c>
      <c r="KF113">
        <v>27.0485</v>
      </c>
      <c r="KG113">
        <v>1590.85</v>
      </c>
      <c r="KH113">
        <v>21.0562</v>
      </c>
      <c r="KI113">
        <v>101.872</v>
      </c>
      <c r="KJ113">
        <v>91.3935</v>
      </c>
    </row>
    <row r="114" spans="1:296">
      <c r="A114">
        <v>96</v>
      </c>
      <c r="B114">
        <v>1759161939.6</v>
      </c>
      <c r="C114">
        <v>566.5</v>
      </c>
      <c r="D114" t="s">
        <v>635</v>
      </c>
      <c r="E114" t="s">
        <v>636</v>
      </c>
      <c r="F114">
        <v>5</v>
      </c>
      <c r="G114" t="s">
        <v>436</v>
      </c>
      <c r="H114">
        <v>1759161931.85</v>
      </c>
      <c r="I114">
        <f>(J114)/1000</f>
        <v>0</v>
      </c>
      <c r="J114">
        <f>IF(DO114, AM114, AG114)</f>
        <v>0</v>
      </c>
      <c r="K114">
        <f>IF(DO114, AH114, AF114)</f>
        <v>0</v>
      </c>
      <c r="L114">
        <f>DQ114 - IF(AT114&gt;1, K114*DK114*100.0/(AV114), 0)</f>
        <v>0</v>
      </c>
      <c r="M114">
        <f>((S114-I114/2)*L114-K114)/(S114+I114/2)</f>
        <v>0</v>
      </c>
      <c r="N114">
        <f>M114*(DX114+DY114)/1000.0</f>
        <v>0</v>
      </c>
      <c r="O114">
        <f>(DQ114 - IF(AT114&gt;1, K114*DK114*100.0/(AV114), 0))*(DX114+DY114)/1000.0</f>
        <v>0</v>
      </c>
      <c r="P114">
        <f>2.0/((1/R114-1/Q114)+SIGN(R114)*SQRT((1/R114-1/Q114)*(1/R114-1/Q114) + 4*DL114/((DL114+1)*(DL114+1))*(2*1/R114*1/Q114-1/Q114*1/Q114)))</f>
        <v>0</v>
      </c>
      <c r="Q114">
        <f>IF(LEFT(DM114,1)&lt;&gt;"0",IF(LEFT(DM114,1)="1",3.0,DN114),$D$5+$E$5*(EE114*DX114/($K$5*1000))+$F$5*(EE114*DX114/($K$5*1000))*MAX(MIN(DK114,$J$5),$I$5)*MAX(MIN(DK114,$J$5),$I$5)+$G$5*MAX(MIN(DK114,$J$5),$I$5)*(EE114*DX114/($K$5*1000))+$H$5*(EE114*DX114/($K$5*1000))*(EE114*DX114/($K$5*1000)))</f>
        <v>0</v>
      </c>
      <c r="R114">
        <f>I114*(1000-(1000*0.61365*exp(17.502*V114/(240.97+V114))/(DX114+DY114)+DS114)/2)/(1000*0.61365*exp(17.502*V114/(240.97+V114))/(DX114+DY114)-DS114)</f>
        <v>0</v>
      </c>
      <c r="S114">
        <f>1/((DL114+1)/(P114/1.6)+1/(Q114/1.37)) + DL114/((DL114+1)/(P114/1.6) + DL114/(Q114/1.37))</f>
        <v>0</v>
      </c>
      <c r="T114">
        <f>(DG114*DJ114)</f>
        <v>0</v>
      </c>
      <c r="U114">
        <f>(DZ114+(T114+2*0.95*5.67E-8*(((DZ114+$B$9)+273)^4-(DZ114+273)^4)-44100*I114)/(1.84*29.3*Q114+8*0.95*5.67E-8*(DZ114+273)^3))</f>
        <v>0</v>
      </c>
      <c r="V114">
        <f>($C$9*EA114+$D$9*EB114+$E$9*U114)</f>
        <v>0</v>
      </c>
      <c r="W114">
        <f>0.61365*exp(17.502*V114/(240.97+V114))</f>
        <v>0</v>
      </c>
      <c r="X114">
        <f>(Y114/Z114*100)</f>
        <v>0</v>
      </c>
      <c r="Y114">
        <f>DS114*(DX114+DY114)/1000</f>
        <v>0</v>
      </c>
      <c r="Z114">
        <f>0.61365*exp(17.502*DZ114/(240.97+DZ114))</f>
        <v>0</v>
      </c>
      <c r="AA114">
        <f>(W114-DS114*(DX114+DY114)/1000)</f>
        <v>0</v>
      </c>
      <c r="AB114">
        <f>(-I114*44100)</f>
        <v>0</v>
      </c>
      <c r="AC114">
        <f>2*29.3*Q114*0.92*(DZ114-V114)</f>
        <v>0</v>
      </c>
      <c r="AD114">
        <f>2*0.95*5.67E-8*(((DZ114+$B$9)+273)^4-(V114+273)^4)</f>
        <v>0</v>
      </c>
      <c r="AE114">
        <f>T114+AD114+AB114+AC114</f>
        <v>0</v>
      </c>
      <c r="AF114">
        <f>DW114*AT114*(DR114-DQ114*(1000-AT114*DT114)/(1000-AT114*DS114))/(100*DK114)</f>
        <v>0</v>
      </c>
      <c r="AG114">
        <f>1000*DW114*AT114*(DS114-DT114)/(100*DK114*(1000-AT114*DS114))</f>
        <v>0</v>
      </c>
      <c r="AH114">
        <f>(AI114 - AJ114 - DX114*1E3/(8.314*(DZ114+273.15)) * AL114/DW114 * AK114) * DW114/(100*DK114) * (1000 - DT114)/1000</f>
        <v>0</v>
      </c>
      <c r="AI114">
        <v>1611.166612101128</v>
      </c>
      <c r="AJ114">
        <v>1586.717454545455</v>
      </c>
      <c r="AK114">
        <v>3.437411064704359</v>
      </c>
      <c r="AL114">
        <v>65.02790065039247</v>
      </c>
      <c r="AM114">
        <f>(AO114 - AN114 + DX114*1E3/(8.314*(DZ114+273.15)) * AQ114/DW114 * AP114) * DW114/(100*DK114) * 1000/(1000 - AO114)</f>
        <v>0</v>
      </c>
      <c r="AN114">
        <v>21.12538202231459</v>
      </c>
      <c r="AO114">
        <v>21.69247757575758</v>
      </c>
      <c r="AP114">
        <v>-0.00012865081275048</v>
      </c>
      <c r="AQ114">
        <v>105.0017702959576</v>
      </c>
      <c r="AR114">
        <v>0</v>
      </c>
      <c r="AS114">
        <v>0</v>
      </c>
      <c r="AT114">
        <f>IF(AR114*$H$15&gt;=AV114,1.0,(AV114/(AV114-AR114*$H$15)))</f>
        <v>0</v>
      </c>
      <c r="AU114">
        <f>(AT114-1)*100</f>
        <v>0</v>
      </c>
      <c r="AV114">
        <f>MAX(0,($B$15+$C$15*EE114)/(1+$D$15*EE114)*DX114/(DZ114+273)*$E$15)</f>
        <v>0</v>
      </c>
      <c r="AW114" t="s">
        <v>437</v>
      </c>
      <c r="AX114" t="s">
        <v>437</v>
      </c>
      <c r="AY114">
        <v>0</v>
      </c>
      <c r="AZ114">
        <v>0</v>
      </c>
      <c r="BA114">
        <f>1-AY114/AZ114</f>
        <v>0</v>
      </c>
      <c r="BB114">
        <v>0</v>
      </c>
      <c r="BC114" t="s">
        <v>437</v>
      </c>
      <c r="BD114" t="s">
        <v>437</v>
      </c>
      <c r="BE114">
        <v>0</v>
      </c>
      <c r="BF114">
        <v>0</v>
      </c>
      <c r="BG114">
        <f>1-BE114/BF114</f>
        <v>0</v>
      </c>
      <c r="BH114">
        <v>0.5</v>
      </c>
      <c r="BI114">
        <f>DH114</f>
        <v>0</v>
      </c>
      <c r="BJ114">
        <f>K114</f>
        <v>0</v>
      </c>
      <c r="BK114">
        <f>BG114*BH114*BI114</f>
        <v>0</v>
      </c>
      <c r="BL114">
        <f>(BJ114-BB114)/BI114</f>
        <v>0</v>
      </c>
      <c r="BM114">
        <f>(AZ114-BF114)/BF114</f>
        <v>0</v>
      </c>
      <c r="BN114">
        <f>AY114/(BA114+AY114/BF114)</f>
        <v>0</v>
      </c>
      <c r="BO114" t="s">
        <v>437</v>
      </c>
      <c r="BP114">
        <v>0</v>
      </c>
      <c r="BQ114">
        <f>IF(BP114&lt;&gt;0, BP114, BN114)</f>
        <v>0</v>
      </c>
      <c r="BR114">
        <f>1-BQ114/BF114</f>
        <v>0</v>
      </c>
      <c r="BS114">
        <f>(BF114-BE114)/(BF114-BQ114)</f>
        <v>0</v>
      </c>
      <c r="BT114">
        <f>(AZ114-BF114)/(AZ114-BQ114)</f>
        <v>0</v>
      </c>
      <c r="BU114">
        <f>(BF114-BE114)/(BF114-AY114)</f>
        <v>0</v>
      </c>
      <c r="BV114">
        <f>(AZ114-BF114)/(AZ114-AY114)</f>
        <v>0</v>
      </c>
      <c r="BW114">
        <f>(BS114*BQ114/BE114)</f>
        <v>0</v>
      </c>
      <c r="BX114">
        <f>(1-BW114)</f>
        <v>0</v>
      </c>
      <c r="DG114">
        <f>$B$13*EF114+$C$13*EG114+$F$13*ER114*(1-EU114)</f>
        <v>0</v>
      </c>
      <c r="DH114">
        <f>DG114*DI114</f>
        <v>0</v>
      </c>
      <c r="DI114">
        <f>($B$13*$D$11+$C$13*$D$11+$F$13*((FE114+EW114)/MAX(FE114+EW114+FF114, 0.1)*$I$11+FF114/MAX(FE114+EW114+FF114, 0.1)*$J$11))/($B$13+$C$13+$F$13)</f>
        <v>0</v>
      </c>
      <c r="DJ114">
        <f>($B$13*$K$11+$C$13*$K$11+$F$13*((FE114+EW114)/MAX(FE114+EW114+FF114, 0.1)*$P$11+FF114/MAX(FE114+EW114+FF114, 0.1)*$Q$11))/($B$13+$C$13+$F$13)</f>
        <v>0</v>
      </c>
      <c r="DK114">
        <v>2.44</v>
      </c>
      <c r="DL114">
        <v>0.5</v>
      </c>
      <c r="DM114" t="s">
        <v>438</v>
      </c>
      <c r="DN114">
        <v>2</v>
      </c>
      <c r="DO114" t="b">
        <v>1</v>
      </c>
      <c r="DP114">
        <v>1759161931.85</v>
      </c>
      <c r="DQ114">
        <v>1527.7825</v>
      </c>
      <c r="DR114">
        <v>1561.367142857143</v>
      </c>
      <c r="DS114">
        <v>21.70130714285714</v>
      </c>
      <c r="DT114">
        <v>21.14752142857143</v>
      </c>
      <c r="DU114">
        <v>1527.956071428571</v>
      </c>
      <c r="DV114">
        <v>21.42239642857143</v>
      </c>
      <c r="DW114">
        <v>499.9858928571429</v>
      </c>
      <c r="DX114">
        <v>90.88463928571427</v>
      </c>
      <c r="DY114">
        <v>0.06420507499999999</v>
      </c>
      <c r="DZ114">
        <v>28.60731071428571</v>
      </c>
      <c r="EA114">
        <v>30.00960714285714</v>
      </c>
      <c r="EB114">
        <v>999.9000000000002</v>
      </c>
      <c r="EC114">
        <v>0</v>
      </c>
      <c r="ED114">
        <v>0</v>
      </c>
      <c r="EE114">
        <v>10007.92071428572</v>
      </c>
      <c r="EF114">
        <v>0</v>
      </c>
      <c r="EG114">
        <v>8.3456375</v>
      </c>
      <c r="EH114">
        <v>-33.58516428571428</v>
      </c>
      <c r="EI114">
        <v>1561.672857142857</v>
      </c>
      <c r="EJ114">
        <v>1595.1</v>
      </c>
      <c r="EK114">
        <v>0.5537811785714285</v>
      </c>
      <c r="EL114">
        <v>1561.367142857143</v>
      </c>
      <c r="EM114">
        <v>21.14752142857143</v>
      </c>
      <c r="EN114">
        <v>1.972316071428571</v>
      </c>
      <c r="EO114">
        <v>1.921986071428571</v>
      </c>
      <c r="EP114">
        <v>17.22381428571429</v>
      </c>
      <c r="EQ114">
        <v>16.81586785714286</v>
      </c>
      <c r="ER114">
        <v>1999.991785714286</v>
      </c>
      <c r="ES114">
        <v>0.9800051785714287</v>
      </c>
      <c r="ET114">
        <v>0.01999462142857143</v>
      </c>
      <c r="EU114">
        <v>0</v>
      </c>
      <c r="EV114">
        <v>287.05625</v>
      </c>
      <c r="EW114">
        <v>5.00078</v>
      </c>
      <c r="EX114">
        <v>5738.712857142857</v>
      </c>
      <c r="EY114">
        <v>16379.58928571429</v>
      </c>
      <c r="EZ114">
        <v>39.80099999999999</v>
      </c>
      <c r="FA114">
        <v>40.58674999999999</v>
      </c>
      <c r="FB114">
        <v>39.85467857142857</v>
      </c>
      <c r="FC114">
        <v>40.35685714285714</v>
      </c>
      <c r="FD114">
        <v>40.6315</v>
      </c>
      <c r="FE114">
        <v>1955.101785714286</v>
      </c>
      <c r="FF114">
        <v>39.89000000000001</v>
      </c>
      <c r="FG114">
        <v>0</v>
      </c>
      <c r="FH114">
        <v>1759161931.4</v>
      </c>
      <c r="FI114">
        <v>0</v>
      </c>
      <c r="FJ114">
        <v>287.08316</v>
      </c>
      <c r="FK114">
        <v>0.1747692129349404</v>
      </c>
      <c r="FL114">
        <v>-2.640769194700206</v>
      </c>
      <c r="FM114">
        <v>5738.6468</v>
      </c>
      <c r="FN114">
        <v>15</v>
      </c>
      <c r="FO114">
        <v>0</v>
      </c>
      <c r="FP114" t="s">
        <v>439</v>
      </c>
      <c r="FQ114">
        <v>1746989605.5</v>
      </c>
      <c r="FR114">
        <v>1746989593.5</v>
      </c>
      <c r="FS114">
        <v>0</v>
      </c>
      <c r="FT114">
        <v>-0.274</v>
      </c>
      <c r="FU114">
        <v>-0.002</v>
      </c>
      <c r="FV114">
        <v>2.549</v>
      </c>
      <c r="FW114">
        <v>0.129</v>
      </c>
      <c r="FX114">
        <v>420</v>
      </c>
      <c r="FY114">
        <v>17</v>
      </c>
      <c r="FZ114">
        <v>0.02</v>
      </c>
      <c r="GA114">
        <v>0.04</v>
      </c>
      <c r="GB114">
        <v>-33.585045</v>
      </c>
      <c r="GC114">
        <v>0.1224878048781751</v>
      </c>
      <c r="GD114">
        <v>0.08315522217515833</v>
      </c>
      <c r="GE114">
        <v>1</v>
      </c>
      <c r="GF114">
        <v>287.0246764705883</v>
      </c>
      <c r="GG114">
        <v>0.5216348282432439</v>
      </c>
      <c r="GH114">
        <v>0.2352625217756735</v>
      </c>
      <c r="GI114">
        <v>1</v>
      </c>
      <c r="GJ114">
        <v>0.552617575</v>
      </c>
      <c r="GK114">
        <v>-0.01155220637898742</v>
      </c>
      <c r="GL114">
        <v>0.006182921845242341</v>
      </c>
      <c r="GM114">
        <v>1</v>
      </c>
      <c r="GN114">
        <v>3</v>
      </c>
      <c r="GO114">
        <v>3</v>
      </c>
      <c r="GP114" t="s">
        <v>440</v>
      </c>
      <c r="GQ114">
        <v>3.10242</v>
      </c>
      <c r="GR114">
        <v>2.72255</v>
      </c>
      <c r="GS114">
        <v>0.211159</v>
      </c>
      <c r="GT114">
        <v>0.213949</v>
      </c>
      <c r="GU114">
        <v>0.100655</v>
      </c>
      <c r="GV114">
        <v>0.1001</v>
      </c>
      <c r="GW114">
        <v>20603.5</v>
      </c>
      <c r="GX114">
        <v>18653.2</v>
      </c>
      <c r="GY114">
        <v>26684.2</v>
      </c>
      <c r="GZ114">
        <v>23954.2</v>
      </c>
      <c r="HA114">
        <v>38413.5</v>
      </c>
      <c r="HB114">
        <v>31878.7</v>
      </c>
      <c r="HC114">
        <v>46592.1</v>
      </c>
      <c r="HD114">
        <v>37896.4</v>
      </c>
      <c r="HE114">
        <v>1.8594</v>
      </c>
      <c r="HF114">
        <v>1.86415</v>
      </c>
      <c r="HG114">
        <v>0.131428</v>
      </c>
      <c r="HH114">
        <v>0</v>
      </c>
      <c r="HI114">
        <v>27.8544</v>
      </c>
      <c r="HJ114">
        <v>999.9</v>
      </c>
      <c r="HK114">
        <v>49.7</v>
      </c>
      <c r="HL114">
        <v>31.3</v>
      </c>
      <c r="HM114">
        <v>25.097</v>
      </c>
      <c r="HN114">
        <v>60.9938</v>
      </c>
      <c r="HO114">
        <v>21.7228</v>
      </c>
      <c r="HP114">
        <v>1</v>
      </c>
      <c r="HQ114">
        <v>0.177579</v>
      </c>
      <c r="HR114">
        <v>0.473007</v>
      </c>
      <c r="HS114">
        <v>20.2786</v>
      </c>
      <c r="HT114">
        <v>5.211</v>
      </c>
      <c r="HU114">
        <v>11.98</v>
      </c>
      <c r="HV114">
        <v>4.96305</v>
      </c>
      <c r="HW114">
        <v>3.2745</v>
      </c>
      <c r="HX114">
        <v>9999</v>
      </c>
      <c r="HY114">
        <v>9999</v>
      </c>
      <c r="HZ114">
        <v>9999</v>
      </c>
      <c r="IA114">
        <v>40.5</v>
      </c>
      <c r="IB114">
        <v>1.86401</v>
      </c>
      <c r="IC114">
        <v>1.86018</v>
      </c>
      <c r="ID114">
        <v>1.8584</v>
      </c>
      <c r="IE114">
        <v>1.85975</v>
      </c>
      <c r="IF114">
        <v>1.85989</v>
      </c>
      <c r="IG114">
        <v>1.85839</v>
      </c>
      <c r="IH114">
        <v>1.85745</v>
      </c>
      <c r="II114">
        <v>1.85242</v>
      </c>
      <c r="IJ114">
        <v>0</v>
      </c>
      <c r="IK114">
        <v>0</v>
      </c>
      <c r="IL114">
        <v>0</v>
      </c>
      <c r="IM114">
        <v>0</v>
      </c>
      <c r="IN114" t="s">
        <v>441</v>
      </c>
      <c r="IO114" t="s">
        <v>442</v>
      </c>
      <c r="IP114" t="s">
        <v>443</v>
      </c>
      <c r="IQ114" t="s">
        <v>443</v>
      </c>
      <c r="IR114" t="s">
        <v>443</v>
      </c>
      <c r="IS114" t="s">
        <v>443</v>
      </c>
      <c r="IT114">
        <v>0</v>
      </c>
      <c r="IU114">
        <v>100</v>
      </c>
      <c r="IV114">
        <v>100</v>
      </c>
      <c r="IW114">
        <v>-0.15</v>
      </c>
      <c r="IX114">
        <v>0.2786</v>
      </c>
      <c r="IY114">
        <v>-0.9039269621244732</v>
      </c>
      <c r="IZ114">
        <v>-0.001239420960351069</v>
      </c>
      <c r="JA114">
        <v>2.054680153414315E-06</v>
      </c>
      <c r="JB114">
        <v>-6.090169633737798E-10</v>
      </c>
      <c r="JC114">
        <v>0.01286883109493677</v>
      </c>
      <c r="JD114">
        <v>0.003674261220633967</v>
      </c>
      <c r="JE114">
        <v>0.0003746991724086452</v>
      </c>
      <c r="JF114">
        <v>1.563836292469968E-06</v>
      </c>
      <c r="JG114">
        <v>1</v>
      </c>
      <c r="JH114">
        <v>2003</v>
      </c>
      <c r="JI114">
        <v>1</v>
      </c>
      <c r="JJ114">
        <v>24</v>
      </c>
      <c r="JK114">
        <v>202872.2</v>
      </c>
      <c r="JL114">
        <v>202872.4</v>
      </c>
      <c r="JM114">
        <v>3.34351</v>
      </c>
      <c r="JN114">
        <v>2.59399</v>
      </c>
      <c r="JO114">
        <v>1.49658</v>
      </c>
      <c r="JP114">
        <v>2.34375</v>
      </c>
      <c r="JQ114">
        <v>1.54907</v>
      </c>
      <c r="JR114">
        <v>2.46582</v>
      </c>
      <c r="JS114">
        <v>36.4107</v>
      </c>
      <c r="JT114">
        <v>24.1751</v>
      </c>
      <c r="JU114">
        <v>18</v>
      </c>
      <c r="JV114">
        <v>481.655</v>
      </c>
      <c r="JW114">
        <v>499.526</v>
      </c>
      <c r="JX114">
        <v>27.0501</v>
      </c>
      <c r="JY114">
        <v>29.5337</v>
      </c>
      <c r="JZ114">
        <v>30</v>
      </c>
      <c r="KA114">
        <v>29.7874</v>
      </c>
      <c r="KB114">
        <v>29.7896</v>
      </c>
      <c r="KC114">
        <v>67.1074</v>
      </c>
      <c r="KD114">
        <v>19.1112</v>
      </c>
      <c r="KE114">
        <v>99.2581</v>
      </c>
      <c r="KF114">
        <v>27.0384</v>
      </c>
      <c r="KG114">
        <v>1604.34</v>
      </c>
      <c r="KH114">
        <v>21.0552</v>
      </c>
      <c r="KI114">
        <v>101.873</v>
      </c>
      <c r="KJ114">
        <v>91.3935</v>
      </c>
    </row>
    <row r="115" spans="1:296">
      <c r="A115">
        <v>97</v>
      </c>
      <c r="B115">
        <v>1759164071</v>
      </c>
      <c r="C115">
        <v>2697.900000095367</v>
      </c>
      <c r="D115" t="s">
        <v>637</v>
      </c>
      <c r="E115" t="s">
        <v>638</v>
      </c>
      <c r="F115">
        <v>5</v>
      </c>
      <c r="G115" t="s">
        <v>639</v>
      </c>
      <c r="H115">
        <v>1759164063.25</v>
      </c>
      <c r="I115">
        <f>(J115)/1000</f>
        <v>0</v>
      </c>
      <c r="J115">
        <f>IF(DO115, AM115, AG115)</f>
        <v>0</v>
      </c>
      <c r="K115">
        <f>IF(DO115, AH115, AF115)</f>
        <v>0</v>
      </c>
      <c r="L115">
        <f>DQ115 - IF(AT115&gt;1, K115*DK115*100.0/(AV115), 0)</f>
        <v>0</v>
      </c>
      <c r="M115">
        <f>((S115-I115/2)*L115-K115)/(S115+I115/2)</f>
        <v>0</v>
      </c>
      <c r="N115">
        <f>M115*(DX115+DY115)/1000.0</f>
        <v>0</v>
      </c>
      <c r="O115">
        <f>(DQ115 - IF(AT115&gt;1, K115*DK115*100.0/(AV115), 0))*(DX115+DY115)/1000.0</f>
        <v>0</v>
      </c>
      <c r="P115">
        <f>2.0/((1/R115-1/Q115)+SIGN(R115)*SQRT((1/R115-1/Q115)*(1/R115-1/Q115) + 4*DL115/((DL115+1)*(DL115+1))*(2*1/R115*1/Q115-1/Q115*1/Q115)))</f>
        <v>0</v>
      </c>
      <c r="Q115">
        <f>IF(LEFT(DM115,1)&lt;&gt;"0",IF(LEFT(DM115,1)="1",3.0,DN115),$D$5+$E$5*(EE115*DX115/($K$5*1000))+$F$5*(EE115*DX115/($K$5*1000))*MAX(MIN(DK115,$J$5),$I$5)*MAX(MIN(DK115,$J$5),$I$5)+$G$5*MAX(MIN(DK115,$J$5),$I$5)*(EE115*DX115/($K$5*1000))+$H$5*(EE115*DX115/($K$5*1000))*(EE115*DX115/($K$5*1000)))</f>
        <v>0</v>
      </c>
      <c r="R115">
        <f>I115*(1000-(1000*0.61365*exp(17.502*V115/(240.97+V115))/(DX115+DY115)+DS115)/2)/(1000*0.61365*exp(17.502*V115/(240.97+V115))/(DX115+DY115)-DS115)</f>
        <v>0</v>
      </c>
      <c r="S115">
        <f>1/((DL115+1)/(P115/1.6)+1/(Q115/1.37)) + DL115/((DL115+1)/(P115/1.6) + DL115/(Q115/1.37))</f>
        <v>0</v>
      </c>
      <c r="T115">
        <f>(DG115*DJ115)</f>
        <v>0</v>
      </c>
      <c r="U115">
        <f>(DZ115+(T115+2*0.95*5.67E-8*(((DZ115+$B$9)+273)^4-(DZ115+273)^4)-44100*I115)/(1.84*29.3*Q115+8*0.95*5.67E-8*(DZ115+273)^3))</f>
        <v>0</v>
      </c>
      <c r="V115">
        <f>($C$9*EA115+$D$9*EB115+$E$9*U115)</f>
        <v>0</v>
      </c>
      <c r="W115">
        <f>0.61365*exp(17.502*V115/(240.97+V115))</f>
        <v>0</v>
      </c>
      <c r="X115">
        <f>(Y115/Z115*100)</f>
        <v>0</v>
      </c>
      <c r="Y115">
        <f>DS115*(DX115+DY115)/1000</f>
        <v>0</v>
      </c>
      <c r="Z115">
        <f>0.61365*exp(17.502*DZ115/(240.97+DZ115))</f>
        <v>0</v>
      </c>
      <c r="AA115">
        <f>(W115-DS115*(DX115+DY115)/1000)</f>
        <v>0</v>
      </c>
      <c r="AB115">
        <f>(-I115*44100)</f>
        <v>0</v>
      </c>
      <c r="AC115">
        <f>2*29.3*Q115*0.92*(DZ115-V115)</f>
        <v>0</v>
      </c>
      <c r="AD115">
        <f>2*0.95*5.67E-8*(((DZ115+$B$9)+273)^4-(V115+273)^4)</f>
        <v>0</v>
      </c>
      <c r="AE115">
        <f>T115+AD115+AB115+AC115</f>
        <v>0</v>
      </c>
      <c r="AF115">
        <f>DW115*AT115*(DR115-DQ115*(1000-AT115*DT115)/(1000-AT115*DS115))/(100*DK115)</f>
        <v>0</v>
      </c>
      <c r="AG115">
        <f>1000*DW115*AT115*(DS115-DT115)/(100*DK115*(1000-AT115*DS115))</f>
        <v>0</v>
      </c>
      <c r="AH115">
        <f>(AI115 - AJ115 - DX115*1E3/(8.314*(DZ115+273.15)) * AL115/DW115 * AK115) * DW115/(100*DK115) * (1000 - DT115)/1000</f>
        <v>0</v>
      </c>
      <c r="AI115">
        <v>427.5147357731822</v>
      </c>
      <c r="AJ115">
        <v>415.8825696969694</v>
      </c>
      <c r="AK115">
        <v>-0.000324816836918536</v>
      </c>
      <c r="AL115">
        <v>65.04949438448051</v>
      </c>
      <c r="AM115">
        <f>(AO115 - AN115 + DX115*1E3/(8.314*(DZ115+273.15)) * AQ115/DW115 * AP115) * DW115/(100*DK115) * 1000/(1000 - AO115)</f>
        <v>0</v>
      </c>
      <c r="AN115">
        <v>17.58426326646214</v>
      </c>
      <c r="AO115">
        <v>22.69374424242424</v>
      </c>
      <c r="AP115">
        <v>-9.91548851916676E-05</v>
      </c>
      <c r="AQ115">
        <v>105.0563432772272</v>
      </c>
      <c r="AR115">
        <v>0</v>
      </c>
      <c r="AS115">
        <v>0</v>
      </c>
      <c r="AT115">
        <f>IF(AR115*$H$15&gt;=AV115,1.0,(AV115/(AV115-AR115*$H$15)))</f>
        <v>0</v>
      </c>
      <c r="AU115">
        <f>(AT115-1)*100</f>
        <v>0</v>
      </c>
      <c r="AV115">
        <f>MAX(0,($B$15+$C$15*EE115)/(1+$D$15*EE115)*DX115/(DZ115+273)*$E$15)</f>
        <v>0</v>
      </c>
      <c r="AW115" t="s">
        <v>437</v>
      </c>
      <c r="AX115" t="s">
        <v>437</v>
      </c>
      <c r="AY115">
        <v>0</v>
      </c>
      <c r="AZ115">
        <v>0</v>
      </c>
      <c r="BA115">
        <f>1-AY115/AZ115</f>
        <v>0</v>
      </c>
      <c r="BB115">
        <v>0</v>
      </c>
      <c r="BC115" t="s">
        <v>437</v>
      </c>
      <c r="BD115" t="s">
        <v>437</v>
      </c>
      <c r="BE115">
        <v>0</v>
      </c>
      <c r="BF115">
        <v>0</v>
      </c>
      <c r="BG115">
        <f>1-BE115/BF115</f>
        <v>0</v>
      </c>
      <c r="BH115">
        <v>0.5</v>
      </c>
      <c r="BI115">
        <f>DH115</f>
        <v>0</v>
      </c>
      <c r="BJ115">
        <f>K115</f>
        <v>0</v>
      </c>
      <c r="BK115">
        <f>BG115*BH115*BI115</f>
        <v>0</v>
      </c>
      <c r="BL115">
        <f>(BJ115-BB115)/BI115</f>
        <v>0</v>
      </c>
      <c r="BM115">
        <f>(AZ115-BF115)/BF115</f>
        <v>0</v>
      </c>
      <c r="BN115">
        <f>AY115/(BA115+AY115/BF115)</f>
        <v>0</v>
      </c>
      <c r="BO115" t="s">
        <v>437</v>
      </c>
      <c r="BP115">
        <v>0</v>
      </c>
      <c r="BQ115">
        <f>IF(BP115&lt;&gt;0, BP115, BN115)</f>
        <v>0</v>
      </c>
      <c r="BR115">
        <f>1-BQ115/BF115</f>
        <v>0</v>
      </c>
      <c r="BS115">
        <f>(BF115-BE115)/(BF115-BQ115)</f>
        <v>0</v>
      </c>
      <c r="BT115">
        <f>(AZ115-BF115)/(AZ115-BQ115)</f>
        <v>0</v>
      </c>
      <c r="BU115">
        <f>(BF115-BE115)/(BF115-AY115)</f>
        <v>0</v>
      </c>
      <c r="BV115">
        <f>(AZ115-BF115)/(AZ115-AY115)</f>
        <v>0</v>
      </c>
      <c r="BW115">
        <f>(BS115*BQ115/BE115)</f>
        <v>0</v>
      </c>
      <c r="BX115">
        <f>(1-BW115)</f>
        <v>0</v>
      </c>
      <c r="DG115">
        <f>$B$13*EF115+$C$13*EG115+$F$13*ER115*(1-EU115)</f>
        <v>0</v>
      </c>
      <c r="DH115">
        <f>DG115*DI115</f>
        <v>0</v>
      </c>
      <c r="DI115">
        <f>($B$13*$D$11+$C$13*$D$11+$F$13*((FE115+EW115)/MAX(FE115+EW115+FF115, 0.1)*$I$11+FF115/MAX(FE115+EW115+FF115, 0.1)*$J$11))/($B$13+$C$13+$F$13)</f>
        <v>0</v>
      </c>
      <c r="DJ115">
        <f>($B$13*$K$11+$C$13*$K$11+$F$13*((FE115+EW115)/MAX(FE115+EW115+FF115, 0.1)*$P$11+FF115/MAX(FE115+EW115+FF115, 0.1)*$Q$11))/($B$13+$C$13+$F$13)</f>
        <v>0</v>
      </c>
      <c r="DK115">
        <v>5</v>
      </c>
      <c r="DL115">
        <v>0.5</v>
      </c>
      <c r="DM115" t="s">
        <v>438</v>
      </c>
      <c r="DN115">
        <v>2</v>
      </c>
      <c r="DO115" t="b">
        <v>1</v>
      </c>
      <c r="DP115">
        <v>1759164063.25</v>
      </c>
      <c r="DQ115">
        <v>406.4665666666667</v>
      </c>
      <c r="DR115">
        <v>420.0188</v>
      </c>
      <c r="DS115">
        <v>22.70374666666667</v>
      </c>
      <c r="DT115">
        <v>17.60878</v>
      </c>
      <c r="DU115">
        <v>407.5755666666666</v>
      </c>
      <c r="DV115">
        <v>22.40291333333333</v>
      </c>
      <c r="DW115">
        <v>500.0076333333333</v>
      </c>
      <c r="DX115">
        <v>90.88299666666668</v>
      </c>
      <c r="DY115">
        <v>0.06760432333333334</v>
      </c>
      <c r="DZ115">
        <v>29.46785666666667</v>
      </c>
      <c r="EA115">
        <v>30.03122333333334</v>
      </c>
      <c r="EB115">
        <v>999.9000000000002</v>
      </c>
      <c r="EC115">
        <v>0</v>
      </c>
      <c r="ED115">
        <v>0</v>
      </c>
      <c r="EE115">
        <v>9993.514333333331</v>
      </c>
      <c r="EF115">
        <v>0</v>
      </c>
      <c r="EG115">
        <v>10.74482666666666</v>
      </c>
      <c r="EH115">
        <v>-13.55239333333333</v>
      </c>
      <c r="EI115">
        <v>415.9091333333334</v>
      </c>
      <c r="EJ115">
        <v>427.5474</v>
      </c>
      <c r="EK115">
        <v>5.094949</v>
      </c>
      <c r="EL115">
        <v>420.0188</v>
      </c>
      <c r="EM115">
        <v>17.60878</v>
      </c>
      <c r="EN115">
        <v>2.063383666666667</v>
      </c>
      <c r="EO115">
        <v>1.60034</v>
      </c>
      <c r="EP115">
        <v>17.93929333333334</v>
      </c>
      <c r="EQ115">
        <v>13.96206333333333</v>
      </c>
      <c r="ER115">
        <v>1999.988</v>
      </c>
      <c r="ES115">
        <v>0.9800056999999998</v>
      </c>
      <c r="ET115">
        <v>0.01999427999999999</v>
      </c>
      <c r="EU115">
        <v>0</v>
      </c>
      <c r="EV115">
        <v>1035.246333333333</v>
      </c>
      <c r="EW115">
        <v>5.00078</v>
      </c>
      <c r="EX115">
        <v>20086.19</v>
      </c>
      <c r="EY115">
        <v>16379.57</v>
      </c>
      <c r="EZ115">
        <v>39.10406666666666</v>
      </c>
      <c r="FA115">
        <v>39.79786666666667</v>
      </c>
      <c r="FB115">
        <v>39.08943333333333</v>
      </c>
      <c r="FC115">
        <v>39.62473333333332</v>
      </c>
      <c r="FD115">
        <v>39.85396666666666</v>
      </c>
      <c r="FE115">
        <v>1955.101333333333</v>
      </c>
      <c r="FF115">
        <v>39.88666666666668</v>
      </c>
      <c r="FG115">
        <v>0</v>
      </c>
      <c r="FH115">
        <v>1759164063.2</v>
      </c>
      <c r="FI115">
        <v>0</v>
      </c>
      <c r="FJ115">
        <v>1035.185769230769</v>
      </c>
      <c r="FK115">
        <v>-3.085470097302661</v>
      </c>
      <c r="FL115">
        <v>-51.89059825116174</v>
      </c>
      <c r="FM115">
        <v>20086.07692307692</v>
      </c>
      <c r="FN115">
        <v>15</v>
      </c>
      <c r="FO115">
        <v>0</v>
      </c>
      <c r="FP115" t="s">
        <v>439</v>
      </c>
      <c r="FQ115">
        <v>1746989605.5</v>
      </c>
      <c r="FR115">
        <v>1746989593.5</v>
      </c>
      <c r="FS115">
        <v>0</v>
      </c>
      <c r="FT115">
        <v>-0.274</v>
      </c>
      <c r="FU115">
        <v>-0.002</v>
      </c>
      <c r="FV115">
        <v>2.549</v>
      </c>
      <c r="FW115">
        <v>0.129</v>
      </c>
      <c r="FX115">
        <v>420</v>
      </c>
      <c r="FY115">
        <v>17</v>
      </c>
      <c r="FZ115">
        <v>0.02</v>
      </c>
      <c r="GA115">
        <v>0.04</v>
      </c>
      <c r="GB115">
        <v>-13.5641025</v>
      </c>
      <c r="GC115">
        <v>0.1720266416510505</v>
      </c>
      <c r="GD115">
        <v>0.03944644145864114</v>
      </c>
      <c r="GE115">
        <v>1</v>
      </c>
      <c r="GF115">
        <v>1035.362941176471</v>
      </c>
      <c r="GG115">
        <v>-3.171581364743069</v>
      </c>
      <c r="GH115">
        <v>0.4393145021893862</v>
      </c>
      <c r="GI115">
        <v>0</v>
      </c>
      <c r="GJ115">
        <v>5.0923565</v>
      </c>
      <c r="GK115">
        <v>0.1006401500937957</v>
      </c>
      <c r="GL115">
        <v>0.01153923926218704</v>
      </c>
      <c r="GM115">
        <v>0</v>
      </c>
      <c r="GN115">
        <v>1</v>
      </c>
      <c r="GO115">
        <v>3</v>
      </c>
      <c r="GP115" t="s">
        <v>459</v>
      </c>
      <c r="GQ115">
        <v>3.10165</v>
      </c>
      <c r="GR115">
        <v>2.725</v>
      </c>
      <c r="GS115">
        <v>0.0864457</v>
      </c>
      <c r="GT115">
        <v>0.0884423</v>
      </c>
      <c r="GU115">
        <v>0.104152</v>
      </c>
      <c r="GV115">
        <v>0.0881147</v>
      </c>
      <c r="GW115">
        <v>23896.9</v>
      </c>
      <c r="GX115">
        <v>21671</v>
      </c>
      <c r="GY115">
        <v>26721.4</v>
      </c>
      <c r="GZ115">
        <v>23994.7</v>
      </c>
      <c r="HA115">
        <v>38297.5</v>
      </c>
      <c r="HB115">
        <v>32351.8</v>
      </c>
      <c r="HC115">
        <v>46656.8</v>
      </c>
      <c r="HD115">
        <v>37967.1</v>
      </c>
      <c r="HE115">
        <v>1.87628</v>
      </c>
      <c r="HF115">
        <v>1.86558</v>
      </c>
      <c r="HG115">
        <v>0.126302</v>
      </c>
      <c r="HH115">
        <v>0</v>
      </c>
      <c r="HI115">
        <v>27.9631</v>
      </c>
      <c r="HJ115">
        <v>999.9</v>
      </c>
      <c r="HK115">
        <v>43.9</v>
      </c>
      <c r="HL115">
        <v>31.5</v>
      </c>
      <c r="HM115">
        <v>22.419</v>
      </c>
      <c r="HN115">
        <v>61.1539</v>
      </c>
      <c r="HO115">
        <v>22.5962</v>
      </c>
      <c r="HP115">
        <v>1</v>
      </c>
      <c r="HQ115">
        <v>0.0960925</v>
      </c>
      <c r="HR115">
        <v>-0.147791</v>
      </c>
      <c r="HS115">
        <v>20.2804</v>
      </c>
      <c r="HT115">
        <v>5.21804</v>
      </c>
      <c r="HU115">
        <v>11.98</v>
      </c>
      <c r="HV115">
        <v>4.9647</v>
      </c>
      <c r="HW115">
        <v>3.2752</v>
      </c>
      <c r="HX115">
        <v>9999</v>
      </c>
      <c r="HY115">
        <v>9999</v>
      </c>
      <c r="HZ115">
        <v>9999</v>
      </c>
      <c r="IA115">
        <v>41.1</v>
      </c>
      <c r="IB115">
        <v>1.864</v>
      </c>
      <c r="IC115">
        <v>1.86018</v>
      </c>
      <c r="ID115">
        <v>1.85842</v>
      </c>
      <c r="IE115">
        <v>1.85974</v>
      </c>
      <c r="IF115">
        <v>1.85989</v>
      </c>
      <c r="IG115">
        <v>1.85839</v>
      </c>
      <c r="IH115">
        <v>1.85745</v>
      </c>
      <c r="II115">
        <v>1.85242</v>
      </c>
      <c r="IJ115">
        <v>0</v>
      </c>
      <c r="IK115">
        <v>0</v>
      </c>
      <c r="IL115">
        <v>0</v>
      </c>
      <c r="IM115">
        <v>0</v>
      </c>
      <c r="IN115" t="s">
        <v>441</v>
      </c>
      <c r="IO115" t="s">
        <v>442</v>
      </c>
      <c r="IP115" t="s">
        <v>443</v>
      </c>
      <c r="IQ115" t="s">
        <v>443</v>
      </c>
      <c r="IR115" t="s">
        <v>443</v>
      </c>
      <c r="IS115" t="s">
        <v>443</v>
      </c>
      <c r="IT115">
        <v>0</v>
      </c>
      <c r="IU115">
        <v>100</v>
      </c>
      <c r="IV115">
        <v>100</v>
      </c>
      <c r="IW115">
        <v>-1.109</v>
      </c>
      <c r="IX115">
        <v>0.3005</v>
      </c>
      <c r="IY115">
        <v>-0.9039269621244732</v>
      </c>
      <c r="IZ115">
        <v>-0.001239420960351069</v>
      </c>
      <c r="JA115">
        <v>2.054680153414315E-06</v>
      </c>
      <c r="JB115">
        <v>-6.090169633737798E-10</v>
      </c>
      <c r="JC115">
        <v>0.01286883109493677</v>
      </c>
      <c r="JD115">
        <v>0.003674261220633967</v>
      </c>
      <c r="JE115">
        <v>0.0003746991724086452</v>
      </c>
      <c r="JF115">
        <v>1.563836292469968E-06</v>
      </c>
      <c r="JG115">
        <v>1</v>
      </c>
      <c r="JH115">
        <v>2003</v>
      </c>
      <c r="JI115">
        <v>1</v>
      </c>
      <c r="JJ115">
        <v>24</v>
      </c>
      <c r="JK115">
        <v>202907.8</v>
      </c>
      <c r="JL115">
        <v>202908</v>
      </c>
      <c r="JM115">
        <v>1.11816</v>
      </c>
      <c r="JN115">
        <v>2.62329</v>
      </c>
      <c r="JO115">
        <v>1.49658</v>
      </c>
      <c r="JP115">
        <v>2.34253</v>
      </c>
      <c r="JQ115">
        <v>1.54907</v>
      </c>
      <c r="JR115">
        <v>2.33887</v>
      </c>
      <c r="JS115">
        <v>36.0816</v>
      </c>
      <c r="JT115">
        <v>24.1663</v>
      </c>
      <c r="JU115">
        <v>18</v>
      </c>
      <c r="JV115">
        <v>483.614</v>
      </c>
      <c r="JW115">
        <v>491.641</v>
      </c>
      <c r="JX115">
        <v>28.4073</v>
      </c>
      <c r="JY115">
        <v>28.5192</v>
      </c>
      <c r="JZ115">
        <v>30.0002</v>
      </c>
      <c r="KA115">
        <v>28.7348</v>
      </c>
      <c r="KB115">
        <v>28.7329</v>
      </c>
      <c r="KC115">
        <v>22.3984</v>
      </c>
      <c r="KD115">
        <v>21.8821</v>
      </c>
      <c r="KE115">
        <v>66.9308</v>
      </c>
      <c r="KF115">
        <v>28.367</v>
      </c>
      <c r="KG115">
        <v>413.34</v>
      </c>
      <c r="KH115">
        <v>17.6454</v>
      </c>
      <c r="KI115">
        <v>102.015</v>
      </c>
      <c r="KJ115">
        <v>91.5579</v>
      </c>
    </row>
    <row r="116" spans="1:296">
      <c r="A116">
        <v>98</v>
      </c>
      <c r="B116">
        <v>1759164076</v>
      </c>
      <c r="C116">
        <v>2702.900000095367</v>
      </c>
      <c r="D116" t="s">
        <v>640</v>
      </c>
      <c r="E116" t="s">
        <v>641</v>
      </c>
      <c r="F116">
        <v>5</v>
      </c>
      <c r="G116" t="s">
        <v>639</v>
      </c>
      <c r="H116">
        <v>1759164068.155172</v>
      </c>
      <c r="I116">
        <f>(J116)/1000</f>
        <v>0</v>
      </c>
      <c r="J116">
        <f>IF(DO116, AM116, AG116)</f>
        <v>0</v>
      </c>
      <c r="K116">
        <f>IF(DO116, AH116, AF116)</f>
        <v>0</v>
      </c>
      <c r="L116">
        <f>DQ116 - IF(AT116&gt;1, K116*DK116*100.0/(AV116), 0)</f>
        <v>0</v>
      </c>
      <c r="M116">
        <f>((S116-I116/2)*L116-K116)/(S116+I116/2)</f>
        <v>0</v>
      </c>
      <c r="N116">
        <f>M116*(DX116+DY116)/1000.0</f>
        <v>0</v>
      </c>
      <c r="O116">
        <f>(DQ116 - IF(AT116&gt;1, K116*DK116*100.0/(AV116), 0))*(DX116+DY116)/1000.0</f>
        <v>0</v>
      </c>
      <c r="P116">
        <f>2.0/((1/R116-1/Q116)+SIGN(R116)*SQRT((1/R116-1/Q116)*(1/R116-1/Q116) + 4*DL116/((DL116+1)*(DL116+1))*(2*1/R116*1/Q116-1/Q116*1/Q116)))</f>
        <v>0</v>
      </c>
      <c r="Q116">
        <f>IF(LEFT(DM116,1)&lt;&gt;"0",IF(LEFT(DM116,1)="1",3.0,DN116),$D$5+$E$5*(EE116*DX116/($K$5*1000))+$F$5*(EE116*DX116/($K$5*1000))*MAX(MIN(DK116,$J$5),$I$5)*MAX(MIN(DK116,$J$5),$I$5)+$G$5*MAX(MIN(DK116,$J$5),$I$5)*(EE116*DX116/($K$5*1000))+$H$5*(EE116*DX116/($K$5*1000))*(EE116*DX116/($K$5*1000)))</f>
        <v>0</v>
      </c>
      <c r="R116">
        <f>I116*(1000-(1000*0.61365*exp(17.502*V116/(240.97+V116))/(DX116+DY116)+DS116)/2)/(1000*0.61365*exp(17.502*V116/(240.97+V116))/(DX116+DY116)-DS116)</f>
        <v>0</v>
      </c>
      <c r="S116">
        <f>1/((DL116+1)/(P116/1.6)+1/(Q116/1.37)) + DL116/((DL116+1)/(P116/1.6) + DL116/(Q116/1.37))</f>
        <v>0</v>
      </c>
      <c r="T116">
        <f>(DG116*DJ116)</f>
        <v>0</v>
      </c>
      <c r="U116">
        <f>(DZ116+(T116+2*0.95*5.67E-8*(((DZ116+$B$9)+273)^4-(DZ116+273)^4)-44100*I116)/(1.84*29.3*Q116+8*0.95*5.67E-8*(DZ116+273)^3))</f>
        <v>0</v>
      </c>
      <c r="V116">
        <f>($C$9*EA116+$D$9*EB116+$E$9*U116)</f>
        <v>0</v>
      </c>
      <c r="W116">
        <f>0.61365*exp(17.502*V116/(240.97+V116))</f>
        <v>0</v>
      </c>
      <c r="X116">
        <f>(Y116/Z116*100)</f>
        <v>0</v>
      </c>
      <c r="Y116">
        <f>DS116*(DX116+DY116)/1000</f>
        <v>0</v>
      </c>
      <c r="Z116">
        <f>0.61365*exp(17.502*DZ116/(240.97+DZ116))</f>
        <v>0</v>
      </c>
      <c r="AA116">
        <f>(W116-DS116*(DX116+DY116)/1000)</f>
        <v>0</v>
      </c>
      <c r="AB116">
        <f>(-I116*44100)</f>
        <v>0</v>
      </c>
      <c r="AC116">
        <f>2*29.3*Q116*0.92*(DZ116-V116)</f>
        <v>0</v>
      </c>
      <c r="AD116">
        <f>2*0.95*5.67E-8*(((DZ116+$B$9)+273)^4-(V116+273)^4)</f>
        <v>0</v>
      </c>
      <c r="AE116">
        <f>T116+AD116+AB116+AC116</f>
        <v>0</v>
      </c>
      <c r="AF116">
        <f>DW116*AT116*(DR116-DQ116*(1000-AT116*DT116)/(1000-AT116*DS116))/(100*DK116)</f>
        <v>0</v>
      </c>
      <c r="AG116">
        <f>1000*DW116*AT116*(DS116-DT116)/(100*DK116*(1000-AT116*DS116))</f>
        <v>0</v>
      </c>
      <c r="AH116">
        <f>(AI116 - AJ116 - DX116*1E3/(8.314*(DZ116+273.15)) * AL116/DW116 * AK116) * DW116/(100*DK116) * (1000 - DT116)/1000</f>
        <v>0</v>
      </c>
      <c r="AI116">
        <v>427.5532716557723</v>
      </c>
      <c r="AJ116">
        <v>415.7920363636362</v>
      </c>
      <c r="AK116">
        <v>-0.02441114155468915</v>
      </c>
      <c r="AL116">
        <v>65.04949438448051</v>
      </c>
      <c r="AM116">
        <f>(AO116 - AN116 + DX116*1E3/(8.314*(DZ116+273.15)) * AQ116/DW116 * AP116) * DW116/(100*DK116) * 1000/(1000 - AO116)</f>
        <v>0</v>
      </c>
      <c r="AN116">
        <v>17.58329636931564</v>
      </c>
      <c r="AO116">
        <v>22.67602363636363</v>
      </c>
      <c r="AP116">
        <v>-0.0009192454828571411</v>
      </c>
      <c r="AQ116">
        <v>105.0563432772272</v>
      </c>
      <c r="AR116">
        <v>0</v>
      </c>
      <c r="AS116">
        <v>0</v>
      </c>
      <c r="AT116">
        <f>IF(AR116*$H$15&gt;=AV116,1.0,(AV116/(AV116-AR116*$H$15)))</f>
        <v>0</v>
      </c>
      <c r="AU116">
        <f>(AT116-1)*100</f>
        <v>0</v>
      </c>
      <c r="AV116">
        <f>MAX(0,($B$15+$C$15*EE116)/(1+$D$15*EE116)*DX116/(DZ116+273)*$E$15)</f>
        <v>0</v>
      </c>
      <c r="AW116" t="s">
        <v>437</v>
      </c>
      <c r="AX116" t="s">
        <v>437</v>
      </c>
      <c r="AY116">
        <v>0</v>
      </c>
      <c r="AZ116">
        <v>0</v>
      </c>
      <c r="BA116">
        <f>1-AY116/AZ116</f>
        <v>0</v>
      </c>
      <c r="BB116">
        <v>0</v>
      </c>
      <c r="BC116" t="s">
        <v>437</v>
      </c>
      <c r="BD116" t="s">
        <v>437</v>
      </c>
      <c r="BE116">
        <v>0</v>
      </c>
      <c r="BF116">
        <v>0</v>
      </c>
      <c r="BG116">
        <f>1-BE116/BF116</f>
        <v>0</v>
      </c>
      <c r="BH116">
        <v>0.5</v>
      </c>
      <c r="BI116">
        <f>DH116</f>
        <v>0</v>
      </c>
      <c r="BJ116">
        <f>K116</f>
        <v>0</v>
      </c>
      <c r="BK116">
        <f>BG116*BH116*BI116</f>
        <v>0</v>
      </c>
      <c r="BL116">
        <f>(BJ116-BB116)/BI116</f>
        <v>0</v>
      </c>
      <c r="BM116">
        <f>(AZ116-BF116)/BF116</f>
        <v>0</v>
      </c>
      <c r="BN116">
        <f>AY116/(BA116+AY116/BF116)</f>
        <v>0</v>
      </c>
      <c r="BO116" t="s">
        <v>437</v>
      </c>
      <c r="BP116">
        <v>0</v>
      </c>
      <c r="BQ116">
        <f>IF(BP116&lt;&gt;0, BP116, BN116)</f>
        <v>0</v>
      </c>
      <c r="BR116">
        <f>1-BQ116/BF116</f>
        <v>0</v>
      </c>
      <c r="BS116">
        <f>(BF116-BE116)/(BF116-BQ116)</f>
        <v>0</v>
      </c>
      <c r="BT116">
        <f>(AZ116-BF116)/(AZ116-BQ116)</f>
        <v>0</v>
      </c>
      <c r="BU116">
        <f>(BF116-BE116)/(BF116-AY116)</f>
        <v>0</v>
      </c>
      <c r="BV116">
        <f>(AZ116-BF116)/(AZ116-AY116)</f>
        <v>0</v>
      </c>
      <c r="BW116">
        <f>(BS116*BQ116/BE116)</f>
        <v>0</v>
      </c>
      <c r="BX116">
        <f>(1-BW116)</f>
        <v>0</v>
      </c>
      <c r="DG116">
        <f>$B$13*EF116+$C$13*EG116+$F$13*ER116*(1-EU116)</f>
        <v>0</v>
      </c>
      <c r="DH116">
        <f>DG116*DI116</f>
        <v>0</v>
      </c>
      <c r="DI116">
        <f>($B$13*$D$11+$C$13*$D$11+$F$13*((FE116+EW116)/MAX(FE116+EW116+FF116, 0.1)*$I$11+FF116/MAX(FE116+EW116+FF116, 0.1)*$J$11))/($B$13+$C$13+$F$13)</f>
        <v>0</v>
      </c>
      <c r="DJ116">
        <f>($B$13*$K$11+$C$13*$K$11+$F$13*((FE116+EW116)/MAX(FE116+EW116+FF116, 0.1)*$P$11+FF116/MAX(FE116+EW116+FF116, 0.1)*$Q$11))/($B$13+$C$13+$F$13)</f>
        <v>0</v>
      </c>
      <c r="DK116">
        <v>5</v>
      </c>
      <c r="DL116">
        <v>0.5</v>
      </c>
      <c r="DM116" t="s">
        <v>438</v>
      </c>
      <c r="DN116">
        <v>2</v>
      </c>
      <c r="DO116" t="b">
        <v>1</v>
      </c>
      <c r="DP116">
        <v>1759164068.155172</v>
      </c>
      <c r="DQ116">
        <v>406.4516206896552</v>
      </c>
      <c r="DR116">
        <v>419.8513103448276</v>
      </c>
      <c r="DS116">
        <v>22.6972724137931</v>
      </c>
      <c r="DT116">
        <v>17.59744827586207</v>
      </c>
      <c r="DU116">
        <v>407.5606206896551</v>
      </c>
      <c r="DV116">
        <v>22.39657931034483</v>
      </c>
      <c r="DW116">
        <v>500.0106206896552</v>
      </c>
      <c r="DX116">
        <v>90.88408620689655</v>
      </c>
      <c r="DY116">
        <v>0.06729124137931035</v>
      </c>
      <c r="DZ116">
        <v>29.46746896551725</v>
      </c>
      <c r="EA116">
        <v>30.0287</v>
      </c>
      <c r="EB116">
        <v>999.9000000000002</v>
      </c>
      <c r="EC116">
        <v>0</v>
      </c>
      <c r="ED116">
        <v>0</v>
      </c>
      <c r="EE116">
        <v>10004.21620689655</v>
      </c>
      <c r="EF116">
        <v>0</v>
      </c>
      <c r="EG116">
        <v>10.7464</v>
      </c>
      <c r="EH116">
        <v>-13.39981379310345</v>
      </c>
      <c r="EI116">
        <v>415.8911379310345</v>
      </c>
      <c r="EJ116">
        <v>427.3720344827585</v>
      </c>
      <c r="EK116">
        <v>5.099807241379311</v>
      </c>
      <c r="EL116">
        <v>419.8513103448276</v>
      </c>
      <c r="EM116">
        <v>17.59744827586207</v>
      </c>
      <c r="EN116">
        <v>2.062819655172413</v>
      </c>
      <c r="EO116">
        <v>1.599328275862069</v>
      </c>
      <c r="EP116">
        <v>17.93494137931035</v>
      </c>
      <c r="EQ116">
        <v>13.95233103448276</v>
      </c>
      <c r="ER116">
        <v>1999.994137931035</v>
      </c>
      <c r="ES116">
        <v>0.9800044827586206</v>
      </c>
      <c r="ET116">
        <v>0.01999543793103448</v>
      </c>
      <c r="EU116">
        <v>0</v>
      </c>
      <c r="EV116">
        <v>1034.92724137931</v>
      </c>
      <c r="EW116">
        <v>5.00078</v>
      </c>
      <c r="EX116">
        <v>20082.7448275862</v>
      </c>
      <c r="EY116">
        <v>16379.6</v>
      </c>
      <c r="EZ116">
        <v>39.10113793103448</v>
      </c>
      <c r="FA116">
        <v>39.79734482758621</v>
      </c>
      <c r="FB116">
        <v>39.09244827586206</v>
      </c>
      <c r="FC116">
        <v>39.6075172413793</v>
      </c>
      <c r="FD116">
        <v>39.85744827586205</v>
      </c>
      <c r="FE116">
        <v>1955.10448275862</v>
      </c>
      <c r="FF116">
        <v>39.8896551724138</v>
      </c>
      <c r="FG116">
        <v>0</v>
      </c>
      <c r="FH116">
        <v>1759164068</v>
      </c>
      <c r="FI116">
        <v>0</v>
      </c>
      <c r="FJ116">
        <v>1034.895769230769</v>
      </c>
      <c r="FK116">
        <v>-2.659487173671193</v>
      </c>
      <c r="FL116">
        <v>-38.46837594095407</v>
      </c>
      <c r="FM116">
        <v>20082.60769230769</v>
      </c>
      <c r="FN116">
        <v>15</v>
      </c>
      <c r="FO116">
        <v>0</v>
      </c>
      <c r="FP116" t="s">
        <v>439</v>
      </c>
      <c r="FQ116">
        <v>1746989605.5</v>
      </c>
      <c r="FR116">
        <v>1746989593.5</v>
      </c>
      <c r="FS116">
        <v>0</v>
      </c>
      <c r="FT116">
        <v>-0.274</v>
      </c>
      <c r="FU116">
        <v>-0.002</v>
      </c>
      <c r="FV116">
        <v>2.549</v>
      </c>
      <c r="FW116">
        <v>0.129</v>
      </c>
      <c r="FX116">
        <v>420</v>
      </c>
      <c r="FY116">
        <v>17</v>
      </c>
      <c r="FZ116">
        <v>0.02</v>
      </c>
      <c r="GA116">
        <v>0.04</v>
      </c>
      <c r="GB116">
        <v>-13.5212725</v>
      </c>
      <c r="GC116">
        <v>0.6065076923077396</v>
      </c>
      <c r="GD116">
        <v>0.1464016034534801</v>
      </c>
      <c r="GE116">
        <v>0</v>
      </c>
      <c r="GF116">
        <v>1035.115882352941</v>
      </c>
      <c r="GG116">
        <v>-3.839572191878779</v>
      </c>
      <c r="GH116">
        <v>0.4881966675011007</v>
      </c>
      <c r="GI116">
        <v>0</v>
      </c>
      <c r="GJ116">
        <v>5.095732750000001</v>
      </c>
      <c r="GK116">
        <v>0.09037542213884435</v>
      </c>
      <c r="GL116">
        <v>0.01140330828915446</v>
      </c>
      <c r="GM116">
        <v>1</v>
      </c>
      <c r="GN116">
        <v>1</v>
      </c>
      <c r="GO116">
        <v>3</v>
      </c>
      <c r="GP116" t="s">
        <v>459</v>
      </c>
      <c r="GQ116">
        <v>3.10148</v>
      </c>
      <c r="GR116">
        <v>2.72493</v>
      </c>
      <c r="GS116">
        <v>0.0864198</v>
      </c>
      <c r="GT116">
        <v>0.0879918</v>
      </c>
      <c r="GU116">
        <v>0.104098</v>
      </c>
      <c r="GV116">
        <v>0.08811769999999999</v>
      </c>
      <c r="GW116">
        <v>23897.3</v>
      </c>
      <c r="GX116">
        <v>21681.6</v>
      </c>
      <c r="GY116">
        <v>26721.1</v>
      </c>
      <c r="GZ116">
        <v>23994.7</v>
      </c>
      <c r="HA116">
        <v>38299.5</v>
      </c>
      <c r="HB116">
        <v>32351.9</v>
      </c>
      <c r="HC116">
        <v>46656.4</v>
      </c>
      <c r="HD116">
        <v>37967.3</v>
      </c>
      <c r="HE116">
        <v>1.8761</v>
      </c>
      <c r="HF116">
        <v>1.86575</v>
      </c>
      <c r="HG116">
        <v>0.122882</v>
      </c>
      <c r="HH116">
        <v>0</v>
      </c>
      <c r="HI116">
        <v>27.9674</v>
      </c>
      <c r="HJ116">
        <v>999.9</v>
      </c>
      <c r="HK116">
        <v>43.9</v>
      </c>
      <c r="HL116">
        <v>31.5</v>
      </c>
      <c r="HM116">
        <v>22.4183</v>
      </c>
      <c r="HN116">
        <v>61.0139</v>
      </c>
      <c r="HO116">
        <v>22.5921</v>
      </c>
      <c r="HP116">
        <v>1</v>
      </c>
      <c r="HQ116">
        <v>0.09612039999999999</v>
      </c>
      <c r="HR116">
        <v>-0.272631</v>
      </c>
      <c r="HS116">
        <v>20.2798</v>
      </c>
      <c r="HT116">
        <v>5.214</v>
      </c>
      <c r="HU116">
        <v>11.98</v>
      </c>
      <c r="HV116">
        <v>4.96395</v>
      </c>
      <c r="HW116">
        <v>3.27463</v>
      </c>
      <c r="HX116">
        <v>9999</v>
      </c>
      <c r="HY116">
        <v>9999</v>
      </c>
      <c r="HZ116">
        <v>9999</v>
      </c>
      <c r="IA116">
        <v>41.1</v>
      </c>
      <c r="IB116">
        <v>1.86401</v>
      </c>
      <c r="IC116">
        <v>1.86017</v>
      </c>
      <c r="ID116">
        <v>1.85841</v>
      </c>
      <c r="IE116">
        <v>1.85975</v>
      </c>
      <c r="IF116">
        <v>1.85989</v>
      </c>
      <c r="IG116">
        <v>1.85837</v>
      </c>
      <c r="IH116">
        <v>1.85745</v>
      </c>
      <c r="II116">
        <v>1.85242</v>
      </c>
      <c r="IJ116">
        <v>0</v>
      </c>
      <c r="IK116">
        <v>0</v>
      </c>
      <c r="IL116">
        <v>0</v>
      </c>
      <c r="IM116">
        <v>0</v>
      </c>
      <c r="IN116" t="s">
        <v>441</v>
      </c>
      <c r="IO116" t="s">
        <v>442</v>
      </c>
      <c r="IP116" t="s">
        <v>443</v>
      </c>
      <c r="IQ116" t="s">
        <v>443</v>
      </c>
      <c r="IR116" t="s">
        <v>443</v>
      </c>
      <c r="IS116" t="s">
        <v>443</v>
      </c>
      <c r="IT116">
        <v>0</v>
      </c>
      <c r="IU116">
        <v>100</v>
      </c>
      <c r="IV116">
        <v>100</v>
      </c>
      <c r="IW116">
        <v>-1.109</v>
      </c>
      <c r="IX116">
        <v>0.3002</v>
      </c>
      <c r="IY116">
        <v>-0.9039269621244732</v>
      </c>
      <c r="IZ116">
        <v>-0.001239420960351069</v>
      </c>
      <c r="JA116">
        <v>2.054680153414315E-06</v>
      </c>
      <c r="JB116">
        <v>-6.090169633737798E-10</v>
      </c>
      <c r="JC116">
        <v>0.01286883109493677</v>
      </c>
      <c r="JD116">
        <v>0.003674261220633967</v>
      </c>
      <c r="JE116">
        <v>0.0003746991724086452</v>
      </c>
      <c r="JF116">
        <v>1.563836292469968E-06</v>
      </c>
      <c r="JG116">
        <v>1</v>
      </c>
      <c r="JH116">
        <v>2003</v>
      </c>
      <c r="JI116">
        <v>1</v>
      </c>
      <c r="JJ116">
        <v>24</v>
      </c>
      <c r="JK116">
        <v>202907.8</v>
      </c>
      <c r="JL116">
        <v>202908</v>
      </c>
      <c r="JM116">
        <v>1.09131</v>
      </c>
      <c r="JN116">
        <v>2.62207</v>
      </c>
      <c r="JO116">
        <v>1.49658</v>
      </c>
      <c r="JP116">
        <v>2.34253</v>
      </c>
      <c r="JQ116">
        <v>1.54907</v>
      </c>
      <c r="JR116">
        <v>2.43652</v>
      </c>
      <c r="JS116">
        <v>36.0816</v>
      </c>
      <c r="JT116">
        <v>24.1663</v>
      </c>
      <c r="JU116">
        <v>18</v>
      </c>
      <c r="JV116">
        <v>483.513</v>
      </c>
      <c r="JW116">
        <v>491.767</v>
      </c>
      <c r="JX116">
        <v>28.3568</v>
      </c>
      <c r="JY116">
        <v>28.5207</v>
      </c>
      <c r="JZ116">
        <v>30.0002</v>
      </c>
      <c r="KA116">
        <v>28.7348</v>
      </c>
      <c r="KB116">
        <v>28.7341</v>
      </c>
      <c r="KC116">
        <v>21.8941</v>
      </c>
      <c r="KD116">
        <v>21.8821</v>
      </c>
      <c r="KE116">
        <v>66.9308</v>
      </c>
      <c r="KF116">
        <v>28.4055</v>
      </c>
      <c r="KG116">
        <v>399.979</v>
      </c>
      <c r="KH116">
        <v>17.6595</v>
      </c>
      <c r="KI116">
        <v>102.014</v>
      </c>
      <c r="KJ116">
        <v>91.5581</v>
      </c>
    </row>
    <row r="117" spans="1:296">
      <c r="A117">
        <v>99</v>
      </c>
      <c r="B117">
        <v>1759164081</v>
      </c>
      <c r="C117">
        <v>2707.900000095367</v>
      </c>
      <c r="D117" t="s">
        <v>642</v>
      </c>
      <c r="E117" t="s">
        <v>643</v>
      </c>
      <c r="F117">
        <v>5</v>
      </c>
      <c r="G117" t="s">
        <v>639</v>
      </c>
      <c r="H117">
        <v>1759164073.232143</v>
      </c>
      <c r="I117">
        <f>(J117)/1000</f>
        <v>0</v>
      </c>
      <c r="J117">
        <f>IF(DO117, AM117, AG117)</f>
        <v>0</v>
      </c>
      <c r="K117">
        <f>IF(DO117, AH117, AF117)</f>
        <v>0</v>
      </c>
      <c r="L117">
        <f>DQ117 - IF(AT117&gt;1, K117*DK117*100.0/(AV117), 0)</f>
        <v>0</v>
      </c>
      <c r="M117">
        <f>((S117-I117/2)*L117-K117)/(S117+I117/2)</f>
        <v>0</v>
      </c>
      <c r="N117">
        <f>M117*(DX117+DY117)/1000.0</f>
        <v>0</v>
      </c>
      <c r="O117">
        <f>(DQ117 - IF(AT117&gt;1, K117*DK117*100.0/(AV117), 0))*(DX117+DY117)/1000.0</f>
        <v>0</v>
      </c>
      <c r="P117">
        <f>2.0/((1/R117-1/Q117)+SIGN(R117)*SQRT((1/R117-1/Q117)*(1/R117-1/Q117) + 4*DL117/((DL117+1)*(DL117+1))*(2*1/R117*1/Q117-1/Q117*1/Q117)))</f>
        <v>0</v>
      </c>
      <c r="Q117">
        <f>IF(LEFT(DM117,1)&lt;&gt;"0",IF(LEFT(DM117,1)="1",3.0,DN117),$D$5+$E$5*(EE117*DX117/($K$5*1000))+$F$5*(EE117*DX117/($K$5*1000))*MAX(MIN(DK117,$J$5),$I$5)*MAX(MIN(DK117,$J$5),$I$5)+$G$5*MAX(MIN(DK117,$J$5),$I$5)*(EE117*DX117/($K$5*1000))+$H$5*(EE117*DX117/($K$5*1000))*(EE117*DX117/($K$5*1000)))</f>
        <v>0</v>
      </c>
      <c r="R117">
        <f>I117*(1000-(1000*0.61365*exp(17.502*V117/(240.97+V117))/(DX117+DY117)+DS117)/2)/(1000*0.61365*exp(17.502*V117/(240.97+V117))/(DX117+DY117)-DS117)</f>
        <v>0</v>
      </c>
      <c r="S117">
        <f>1/((DL117+1)/(P117/1.6)+1/(Q117/1.37)) + DL117/((DL117+1)/(P117/1.6) + DL117/(Q117/1.37))</f>
        <v>0</v>
      </c>
      <c r="T117">
        <f>(DG117*DJ117)</f>
        <v>0</v>
      </c>
      <c r="U117">
        <f>(DZ117+(T117+2*0.95*5.67E-8*(((DZ117+$B$9)+273)^4-(DZ117+273)^4)-44100*I117)/(1.84*29.3*Q117+8*0.95*5.67E-8*(DZ117+273)^3))</f>
        <v>0</v>
      </c>
      <c r="V117">
        <f>($C$9*EA117+$D$9*EB117+$E$9*U117)</f>
        <v>0</v>
      </c>
      <c r="W117">
        <f>0.61365*exp(17.502*V117/(240.97+V117))</f>
        <v>0</v>
      </c>
      <c r="X117">
        <f>(Y117/Z117*100)</f>
        <v>0</v>
      </c>
      <c r="Y117">
        <f>DS117*(DX117+DY117)/1000</f>
        <v>0</v>
      </c>
      <c r="Z117">
        <f>0.61365*exp(17.502*DZ117/(240.97+DZ117))</f>
        <v>0</v>
      </c>
      <c r="AA117">
        <f>(W117-DS117*(DX117+DY117)/1000)</f>
        <v>0</v>
      </c>
      <c r="AB117">
        <f>(-I117*44100)</f>
        <v>0</v>
      </c>
      <c r="AC117">
        <f>2*29.3*Q117*0.92*(DZ117-V117)</f>
        <v>0</v>
      </c>
      <c r="AD117">
        <f>2*0.95*5.67E-8*(((DZ117+$B$9)+273)^4-(V117+273)^4)</f>
        <v>0</v>
      </c>
      <c r="AE117">
        <f>T117+AD117+AB117+AC117</f>
        <v>0</v>
      </c>
      <c r="AF117">
        <f>DW117*AT117*(DR117-DQ117*(1000-AT117*DT117)/(1000-AT117*DS117))/(100*DK117)</f>
        <v>0</v>
      </c>
      <c r="AG117">
        <f>1000*DW117*AT117*(DS117-DT117)/(100*DK117*(1000-AT117*DS117))</f>
        <v>0</v>
      </c>
      <c r="AH117">
        <f>(AI117 - AJ117 - DX117*1E3/(8.314*(DZ117+273.15)) * AL117/DW117 * AK117) * DW117/(100*DK117) * (1000 - DT117)/1000</f>
        <v>0</v>
      </c>
      <c r="AI117">
        <v>420.301353096108</v>
      </c>
      <c r="AJ117">
        <v>412.5079090909091</v>
      </c>
      <c r="AK117">
        <v>-0.7919448616763294</v>
      </c>
      <c r="AL117">
        <v>65.04949438448051</v>
      </c>
      <c r="AM117">
        <f>(AO117 - AN117 + DX117*1E3/(8.314*(DZ117+273.15)) * AQ117/DW117 * AP117) * DW117/(100*DK117) * 1000/(1000 - AO117)</f>
        <v>0</v>
      </c>
      <c r="AN117">
        <v>17.58089211569478</v>
      </c>
      <c r="AO117">
        <v>22.66552545454546</v>
      </c>
      <c r="AP117">
        <v>-0.0003474738711235179</v>
      </c>
      <c r="AQ117">
        <v>105.0563432772272</v>
      </c>
      <c r="AR117">
        <v>0</v>
      </c>
      <c r="AS117">
        <v>0</v>
      </c>
      <c r="AT117">
        <f>IF(AR117*$H$15&gt;=AV117,1.0,(AV117/(AV117-AR117*$H$15)))</f>
        <v>0</v>
      </c>
      <c r="AU117">
        <f>(AT117-1)*100</f>
        <v>0</v>
      </c>
      <c r="AV117">
        <f>MAX(0,($B$15+$C$15*EE117)/(1+$D$15*EE117)*DX117/(DZ117+273)*$E$15)</f>
        <v>0</v>
      </c>
      <c r="AW117" t="s">
        <v>437</v>
      </c>
      <c r="AX117" t="s">
        <v>437</v>
      </c>
      <c r="AY117">
        <v>0</v>
      </c>
      <c r="AZ117">
        <v>0</v>
      </c>
      <c r="BA117">
        <f>1-AY117/AZ117</f>
        <v>0</v>
      </c>
      <c r="BB117">
        <v>0</v>
      </c>
      <c r="BC117" t="s">
        <v>437</v>
      </c>
      <c r="BD117" t="s">
        <v>437</v>
      </c>
      <c r="BE117">
        <v>0</v>
      </c>
      <c r="BF117">
        <v>0</v>
      </c>
      <c r="BG117">
        <f>1-BE117/BF117</f>
        <v>0</v>
      </c>
      <c r="BH117">
        <v>0.5</v>
      </c>
      <c r="BI117">
        <f>DH117</f>
        <v>0</v>
      </c>
      <c r="BJ117">
        <f>K117</f>
        <v>0</v>
      </c>
      <c r="BK117">
        <f>BG117*BH117*BI117</f>
        <v>0</v>
      </c>
      <c r="BL117">
        <f>(BJ117-BB117)/BI117</f>
        <v>0</v>
      </c>
      <c r="BM117">
        <f>(AZ117-BF117)/BF117</f>
        <v>0</v>
      </c>
      <c r="BN117">
        <f>AY117/(BA117+AY117/BF117)</f>
        <v>0</v>
      </c>
      <c r="BO117" t="s">
        <v>437</v>
      </c>
      <c r="BP117">
        <v>0</v>
      </c>
      <c r="BQ117">
        <f>IF(BP117&lt;&gt;0, BP117, BN117)</f>
        <v>0</v>
      </c>
      <c r="BR117">
        <f>1-BQ117/BF117</f>
        <v>0</v>
      </c>
      <c r="BS117">
        <f>(BF117-BE117)/(BF117-BQ117)</f>
        <v>0</v>
      </c>
      <c r="BT117">
        <f>(AZ117-BF117)/(AZ117-BQ117)</f>
        <v>0</v>
      </c>
      <c r="BU117">
        <f>(BF117-BE117)/(BF117-AY117)</f>
        <v>0</v>
      </c>
      <c r="BV117">
        <f>(AZ117-BF117)/(AZ117-AY117)</f>
        <v>0</v>
      </c>
      <c r="BW117">
        <f>(BS117*BQ117/BE117)</f>
        <v>0</v>
      </c>
      <c r="BX117">
        <f>(1-BW117)</f>
        <v>0</v>
      </c>
      <c r="DG117">
        <f>$B$13*EF117+$C$13*EG117+$F$13*ER117*(1-EU117)</f>
        <v>0</v>
      </c>
      <c r="DH117">
        <f>DG117*DI117</f>
        <v>0</v>
      </c>
      <c r="DI117">
        <f>($B$13*$D$11+$C$13*$D$11+$F$13*((FE117+EW117)/MAX(FE117+EW117+FF117, 0.1)*$I$11+FF117/MAX(FE117+EW117+FF117, 0.1)*$J$11))/($B$13+$C$13+$F$13)</f>
        <v>0</v>
      </c>
      <c r="DJ117">
        <f>($B$13*$K$11+$C$13*$K$11+$F$13*((FE117+EW117)/MAX(FE117+EW117+FF117, 0.1)*$P$11+FF117/MAX(FE117+EW117+FF117, 0.1)*$Q$11))/($B$13+$C$13+$F$13)</f>
        <v>0</v>
      </c>
      <c r="DK117">
        <v>5</v>
      </c>
      <c r="DL117">
        <v>0.5</v>
      </c>
      <c r="DM117" t="s">
        <v>438</v>
      </c>
      <c r="DN117">
        <v>2</v>
      </c>
      <c r="DO117" t="b">
        <v>1</v>
      </c>
      <c r="DP117">
        <v>1759164073.232143</v>
      </c>
      <c r="DQ117">
        <v>405.9652142857144</v>
      </c>
      <c r="DR117">
        <v>417.0739285714286</v>
      </c>
      <c r="DS117">
        <v>22.68515357142857</v>
      </c>
      <c r="DT117">
        <v>17.58535357142857</v>
      </c>
      <c r="DU117">
        <v>407.0743214285715</v>
      </c>
      <c r="DV117">
        <v>22.38472857142857</v>
      </c>
      <c r="DW117">
        <v>500.0096428571428</v>
      </c>
      <c r="DX117">
        <v>90.88643214285715</v>
      </c>
      <c r="DY117">
        <v>0.06694436785714286</v>
      </c>
      <c r="DZ117">
        <v>29.46214642857143</v>
      </c>
      <c r="EA117">
        <v>30.00552142857143</v>
      </c>
      <c r="EB117">
        <v>999.9000000000002</v>
      </c>
      <c r="EC117">
        <v>0</v>
      </c>
      <c r="ED117">
        <v>0</v>
      </c>
      <c r="EE117">
        <v>10006.01678571429</v>
      </c>
      <c r="EF117">
        <v>0</v>
      </c>
      <c r="EG117">
        <v>10.7464</v>
      </c>
      <c r="EH117">
        <v>-11.10879571428572</v>
      </c>
      <c r="EI117">
        <v>415.3883571428572</v>
      </c>
      <c r="EJ117">
        <v>424.5396428571428</v>
      </c>
      <c r="EK117">
        <v>5.099789285714285</v>
      </c>
      <c r="EL117">
        <v>417.0739285714286</v>
      </c>
      <c r="EM117">
        <v>17.58535357142857</v>
      </c>
      <c r="EN117">
        <v>2.061771785714286</v>
      </c>
      <c r="EO117">
        <v>1.598269642857143</v>
      </c>
      <c r="EP117">
        <v>17.92686071428572</v>
      </c>
      <c r="EQ117">
        <v>13.94213928571429</v>
      </c>
      <c r="ER117">
        <v>2000.01</v>
      </c>
      <c r="ES117">
        <v>0.9800051428571427</v>
      </c>
      <c r="ET117">
        <v>0.01999478571428571</v>
      </c>
      <c r="EU117">
        <v>0</v>
      </c>
      <c r="EV117">
        <v>1034.733928571429</v>
      </c>
      <c r="EW117">
        <v>5.00078</v>
      </c>
      <c r="EX117">
        <v>20079.55714285714</v>
      </c>
      <c r="EY117">
        <v>16379.74642857143</v>
      </c>
      <c r="EZ117">
        <v>39.08239285714285</v>
      </c>
      <c r="FA117">
        <v>39.79232142857143</v>
      </c>
      <c r="FB117">
        <v>39.10242857142857</v>
      </c>
      <c r="FC117">
        <v>39.59564285714284</v>
      </c>
      <c r="FD117">
        <v>39.90142857142856</v>
      </c>
      <c r="FE117">
        <v>1955.121428571429</v>
      </c>
      <c r="FF117">
        <v>39.88857142857144</v>
      </c>
      <c r="FG117">
        <v>0</v>
      </c>
      <c r="FH117">
        <v>1759164072.8</v>
      </c>
      <c r="FI117">
        <v>0</v>
      </c>
      <c r="FJ117">
        <v>1034.734615384615</v>
      </c>
      <c r="FK117">
        <v>-1.329230755199217</v>
      </c>
      <c r="FL117">
        <v>-27.39145293797253</v>
      </c>
      <c r="FM117">
        <v>20079.6</v>
      </c>
      <c r="FN117">
        <v>15</v>
      </c>
      <c r="FO117">
        <v>0</v>
      </c>
      <c r="FP117" t="s">
        <v>439</v>
      </c>
      <c r="FQ117">
        <v>1746989605.5</v>
      </c>
      <c r="FR117">
        <v>1746989593.5</v>
      </c>
      <c r="FS117">
        <v>0</v>
      </c>
      <c r="FT117">
        <v>-0.274</v>
      </c>
      <c r="FU117">
        <v>-0.002</v>
      </c>
      <c r="FV117">
        <v>2.549</v>
      </c>
      <c r="FW117">
        <v>0.129</v>
      </c>
      <c r="FX117">
        <v>420</v>
      </c>
      <c r="FY117">
        <v>17</v>
      </c>
      <c r="FZ117">
        <v>0.02</v>
      </c>
      <c r="GA117">
        <v>0.04</v>
      </c>
      <c r="GB117">
        <v>-11.7787245</v>
      </c>
      <c r="GC117">
        <v>25.02592412757973</v>
      </c>
      <c r="GD117">
        <v>3.115501226876624</v>
      </c>
      <c r="GE117">
        <v>0</v>
      </c>
      <c r="GF117">
        <v>1034.837647058823</v>
      </c>
      <c r="GG117">
        <v>-1.971581357692578</v>
      </c>
      <c r="GH117">
        <v>0.3690772183156029</v>
      </c>
      <c r="GI117">
        <v>0</v>
      </c>
      <c r="GJ117">
        <v>5.09711475</v>
      </c>
      <c r="GK117">
        <v>-0.01643335834897599</v>
      </c>
      <c r="GL117">
        <v>0.01023851111917642</v>
      </c>
      <c r="GM117">
        <v>1</v>
      </c>
      <c r="GN117">
        <v>1</v>
      </c>
      <c r="GO117">
        <v>3</v>
      </c>
      <c r="GP117" t="s">
        <v>459</v>
      </c>
      <c r="GQ117">
        <v>3.10151</v>
      </c>
      <c r="GR117">
        <v>2.72497</v>
      </c>
      <c r="GS117">
        <v>0.0858116</v>
      </c>
      <c r="GT117">
        <v>0.085995</v>
      </c>
      <c r="GU117">
        <v>0.104069</v>
      </c>
      <c r="GV117">
        <v>0.08810469999999999</v>
      </c>
      <c r="GW117">
        <v>23913.2</v>
      </c>
      <c r="GX117">
        <v>21728.8</v>
      </c>
      <c r="GY117">
        <v>26721.1</v>
      </c>
      <c r="GZ117">
        <v>23994.4</v>
      </c>
      <c r="HA117">
        <v>38300.5</v>
      </c>
      <c r="HB117">
        <v>32351.8</v>
      </c>
      <c r="HC117">
        <v>46656.2</v>
      </c>
      <c r="HD117">
        <v>37966.9</v>
      </c>
      <c r="HE117">
        <v>1.87605</v>
      </c>
      <c r="HF117">
        <v>1.86563</v>
      </c>
      <c r="HG117">
        <v>0.126936</v>
      </c>
      <c r="HH117">
        <v>0</v>
      </c>
      <c r="HI117">
        <v>27.9708</v>
      </c>
      <c r="HJ117">
        <v>999.9</v>
      </c>
      <c r="HK117">
        <v>43.9</v>
      </c>
      <c r="HL117">
        <v>31.5</v>
      </c>
      <c r="HM117">
        <v>22.4198</v>
      </c>
      <c r="HN117">
        <v>61.1139</v>
      </c>
      <c r="HO117">
        <v>22.5681</v>
      </c>
      <c r="HP117">
        <v>1</v>
      </c>
      <c r="HQ117">
        <v>0.0963237</v>
      </c>
      <c r="HR117">
        <v>-0.529011</v>
      </c>
      <c r="HS117">
        <v>20.2789</v>
      </c>
      <c r="HT117">
        <v>5.2137</v>
      </c>
      <c r="HU117">
        <v>11.98</v>
      </c>
      <c r="HV117">
        <v>4.9641</v>
      </c>
      <c r="HW117">
        <v>3.27455</v>
      </c>
      <c r="HX117">
        <v>9999</v>
      </c>
      <c r="HY117">
        <v>9999</v>
      </c>
      <c r="HZ117">
        <v>9999</v>
      </c>
      <c r="IA117">
        <v>41.1</v>
      </c>
      <c r="IB117">
        <v>1.86401</v>
      </c>
      <c r="IC117">
        <v>1.86018</v>
      </c>
      <c r="ID117">
        <v>1.85839</v>
      </c>
      <c r="IE117">
        <v>1.85974</v>
      </c>
      <c r="IF117">
        <v>1.85989</v>
      </c>
      <c r="IG117">
        <v>1.85837</v>
      </c>
      <c r="IH117">
        <v>1.85745</v>
      </c>
      <c r="II117">
        <v>1.85242</v>
      </c>
      <c r="IJ117">
        <v>0</v>
      </c>
      <c r="IK117">
        <v>0</v>
      </c>
      <c r="IL117">
        <v>0</v>
      </c>
      <c r="IM117">
        <v>0</v>
      </c>
      <c r="IN117" t="s">
        <v>441</v>
      </c>
      <c r="IO117" t="s">
        <v>442</v>
      </c>
      <c r="IP117" t="s">
        <v>443</v>
      </c>
      <c r="IQ117" t="s">
        <v>443</v>
      </c>
      <c r="IR117" t="s">
        <v>443</v>
      </c>
      <c r="IS117" t="s">
        <v>443</v>
      </c>
      <c r="IT117">
        <v>0</v>
      </c>
      <c r="IU117">
        <v>100</v>
      </c>
      <c r="IV117">
        <v>100</v>
      </c>
      <c r="IW117">
        <v>-1.109</v>
      </c>
      <c r="IX117">
        <v>0.3</v>
      </c>
      <c r="IY117">
        <v>-0.9039269621244732</v>
      </c>
      <c r="IZ117">
        <v>-0.001239420960351069</v>
      </c>
      <c r="JA117">
        <v>2.054680153414315E-06</v>
      </c>
      <c r="JB117">
        <v>-6.090169633737798E-10</v>
      </c>
      <c r="JC117">
        <v>0.01286883109493677</v>
      </c>
      <c r="JD117">
        <v>0.003674261220633967</v>
      </c>
      <c r="JE117">
        <v>0.0003746991724086452</v>
      </c>
      <c r="JF117">
        <v>1.563836292469968E-06</v>
      </c>
      <c r="JG117">
        <v>1</v>
      </c>
      <c r="JH117">
        <v>2003</v>
      </c>
      <c r="JI117">
        <v>1</v>
      </c>
      <c r="JJ117">
        <v>24</v>
      </c>
      <c r="JK117">
        <v>202907.9</v>
      </c>
      <c r="JL117">
        <v>202908.1</v>
      </c>
      <c r="JM117">
        <v>1.05957</v>
      </c>
      <c r="JN117">
        <v>2.61719</v>
      </c>
      <c r="JO117">
        <v>1.49658</v>
      </c>
      <c r="JP117">
        <v>2.34253</v>
      </c>
      <c r="JQ117">
        <v>1.54907</v>
      </c>
      <c r="JR117">
        <v>2.46948</v>
      </c>
      <c r="JS117">
        <v>36.0816</v>
      </c>
      <c r="JT117">
        <v>24.1751</v>
      </c>
      <c r="JU117">
        <v>18</v>
      </c>
      <c r="JV117">
        <v>483.502</v>
      </c>
      <c r="JW117">
        <v>491.685</v>
      </c>
      <c r="JX117">
        <v>28.3705</v>
      </c>
      <c r="JY117">
        <v>28.5216</v>
      </c>
      <c r="JZ117">
        <v>30.0002</v>
      </c>
      <c r="KA117">
        <v>28.7372</v>
      </c>
      <c r="KB117">
        <v>28.7341</v>
      </c>
      <c r="KC117">
        <v>21.1825</v>
      </c>
      <c r="KD117">
        <v>21.6033</v>
      </c>
      <c r="KE117">
        <v>66.9308</v>
      </c>
      <c r="KF117">
        <v>28.388</v>
      </c>
      <c r="KG117">
        <v>379.939</v>
      </c>
      <c r="KH117">
        <v>17.672</v>
      </c>
      <c r="KI117">
        <v>102.014</v>
      </c>
      <c r="KJ117">
        <v>91.55710000000001</v>
      </c>
    </row>
    <row r="118" spans="1:296">
      <c r="A118">
        <v>100</v>
      </c>
      <c r="B118">
        <v>1759164086</v>
      </c>
      <c r="C118">
        <v>2712.900000095367</v>
      </c>
      <c r="D118" t="s">
        <v>644</v>
      </c>
      <c r="E118" t="s">
        <v>645</v>
      </c>
      <c r="F118">
        <v>5</v>
      </c>
      <c r="G118" t="s">
        <v>639</v>
      </c>
      <c r="H118">
        <v>1759164078.5</v>
      </c>
      <c r="I118">
        <f>(J118)/1000</f>
        <v>0</v>
      </c>
      <c r="J118">
        <f>IF(DO118, AM118, AG118)</f>
        <v>0</v>
      </c>
      <c r="K118">
        <f>IF(DO118, AH118, AF118)</f>
        <v>0</v>
      </c>
      <c r="L118">
        <f>DQ118 - IF(AT118&gt;1, K118*DK118*100.0/(AV118), 0)</f>
        <v>0</v>
      </c>
      <c r="M118">
        <f>((S118-I118/2)*L118-K118)/(S118+I118/2)</f>
        <v>0</v>
      </c>
      <c r="N118">
        <f>M118*(DX118+DY118)/1000.0</f>
        <v>0</v>
      </c>
      <c r="O118">
        <f>(DQ118 - IF(AT118&gt;1, K118*DK118*100.0/(AV118), 0))*(DX118+DY118)/1000.0</f>
        <v>0</v>
      </c>
      <c r="P118">
        <f>2.0/((1/R118-1/Q118)+SIGN(R118)*SQRT((1/R118-1/Q118)*(1/R118-1/Q118) + 4*DL118/((DL118+1)*(DL118+1))*(2*1/R118*1/Q118-1/Q118*1/Q118)))</f>
        <v>0</v>
      </c>
      <c r="Q118">
        <f>IF(LEFT(DM118,1)&lt;&gt;"0",IF(LEFT(DM118,1)="1",3.0,DN118),$D$5+$E$5*(EE118*DX118/($K$5*1000))+$F$5*(EE118*DX118/($K$5*1000))*MAX(MIN(DK118,$J$5),$I$5)*MAX(MIN(DK118,$J$5),$I$5)+$G$5*MAX(MIN(DK118,$J$5),$I$5)*(EE118*DX118/($K$5*1000))+$H$5*(EE118*DX118/($K$5*1000))*(EE118*DX118/($K$5*1000)))</f>
        <v>0</v>
      </c>
      <c r="R118">
        <f>I118*(1000-(1000*0.61365*exp(17.502*V118/(240.97+V118))/(DX118+DY118)+DS118)/2)/(1000*0.61365*exp(17.502*V118/(240.97+V118))/(DX118+DY118)-DS118)</f>
        <v>0</v>
      </c>
      <c r="S118">
        <f>1/((DL118+1)/(P118/1.6)+1/(Q118/1.37)) + DL118/((DL118+1)/(P118/1.6) + DL118/(Q118/1.37))</f>
        <v>0</v>
      </c>
      <c r="T118">
        <f>(DG118*DJ118)</f>
        <v>0</v>
      </c>
      <c r="U118">
        <f>(DZ118+(T118+2*0.95*5.67E-8*(((DZ118+$B$9)+273)^4-(DZ118+273)^4)-44100*I118)/(1.84*29.3*Q118+8*0.95*5.67E-8*(DZ118+273)^3))</f>
        <v>0</v>
      </c>
      <c r="V118">
        <f>($C$9*EA118+$D$9*EB118+$E$9*U118)</f>
        <v>0</v>
      </c>
      <c r="W118">
        <f>0.61365*exp(17.502*V118/(240.97+V118))</f>
        <v>0</v>
      </c>
      <c r="X118">
        <f>(Y118/Z118*100)</f>
        <v>0</v>
      </c>
      <c r="Y118">
        <f>DS118*(DX118+DY118)/1000</f>
        <v>0</v>
      </c>
      <c r="Z118">
        <f>0.61365*exp(17.502*DZ118/(240.97+DZ118))</f>
        <v>0</v>
      </c>
      <c r="AA118">
        <f>(W118-DS118*(DX118+DY118)/1000)</f>
        <v>0</v>
      </c>
      <c r="AB118">
        <f>(-I118*44100)</f>
        <v>0</v>
      </c>
      <c r="AC118">
        <f>2*29.3*Q118*0.92*(DZ118-V118)</f>
        <v>0</v>
      </c>
      <c r="AD118">
        <f>2*0.95*5.67E-8*(((DZ118+$B$9)+273)^4-(V118+273)^4)</f>
        <v>0</v>
      </c>
      <c r="AE118">
        <f>T118+AD118+AB118+AC118</f>
        <v>0</v>
      </c>
      <c r="AF118">
        <f>DW118*AT118*(DR118-DQ118*(1000-AT118*DT118)/(1000-AT118*DS118))/(100*DK118)</f>
        <v>0</v>
      </c>
      <c r="AG118">
        <f>1000*DW118*AT118*(DS118-DT118)/(100*DK118*(1000-AT118*DS118))</f>
        <v>0</v>
      </c>
      <c r="AH118">
        <f>(AI118 - AJ118 - DX118*1E3/(8.314*(DZ118+273.15)) * AL118/DW118 * AK118) * DW118/(100*DK118) * (1000 - DT118)/1000</f>
        <v>0</v>
      </c>
      <c r="AI118">
        <v>405.9782354608138</v>
      </c>
      <c r="AJ118">
        <v>403.5726606060605</v>
      </c>
      <c r="AK118">
        <v>-1.90902837083287</v>
      </c>
      <c r="AL118">
        <v>65.04949438448051</v>
      </c>
      <c r="AM118">
        <f>(AO118 - AN118 + DX118*1E3/(8.314*(DZ118+273.15)) * AQ118/DW118 * AP118) * DW118/(100*DK118) * 1000/(1000 - AO118)</f>
        <v>0</v>
      </c>
      <c r="AN118">
        <v>17.61180488308057</v>
      </c>
      <c r="AO118">
        <v>22.6663</v>
      </c>
      <c r="AP118">
        <v>0.0002235477846683837</v>
      </c>
      <c r="AQ118">
        <v>105.0563432772272</v>
      </c>
      <c r="AR118">
        <v>0</v>
      </c>
      <c r="AS118">
        <v>0</v>
      </c>
      <c r="AT118">
        <f>IF(AR118*$H$15&gt;=AV118,1.0,(AV118/(AV118-AR118*$H$15)))</f>
        <v>0</v>
      </c>
      <c r="AU118">
        <f>(AT118-1)*100</f>
        <v>0</v>
      </c>
      <c r="AV118">
        <f>MAX(0,($B$15+$C$15*EE118)/(1+$D$15*EE118)*DX118/(DZ118+273)*$E$15)</f>
        <v>0</v>
      </c>
      <c r="AW118" t="s">
        <v>437</v>
      </c>
      <c r="AX118" t="s">
        <v>437</v>
      </c>
      <c r="AY118">
        <v>0</v>
      </c>
      <c r="AZ118">
        <v>0</v>
      </c>
      <c r="BA118">
        <f>1-AY118/AZ118</f>
        <v>0</v>
      </c>
      <c r="BB118">
        <v>0</v>
      </c>
      <c r="BC118" t="s">
        <v>437</v>
      </c>
      <c r="BD118" t="s">
        <v>437</v>
      </c>
      <c r="BE118">
        <v>0</v>
      </c>
      <c r="BF118">
        <v>0</v>
      </c>
      <c r="BG118">
        <f>1-BE118/BF118</f>
        <v>0</v>
      </c>
      <c r="BH118">
        <v>0.5</v>
      </c>
      <c r="BI118">
        <f>DH118</f>
        <v>0</v>
      </c>
      <c r="BJ118">
        <f>K118</f>
        <v>0</v>
      </c>
      <c r="BK118">
        <f>BG118*BH118*BI118</f>
        <v>0</v>
      </c>
      <c r="BL118">
        <f>(BJ118-BB118)/BI118</f>
        <v>0</v>
      </c>
      <c r="BM118">
        <f>(AZ118-BF118)/BF118</f>
        <v>0</v>
      </c>
      <c r="BN118">
        <f>AY118/(BA118+AY118/BF118)</f>
        <v>0</v>
      </c>
      <c r="BO118" t="s">
        <v>437</v>
      </c>
      <c r="BP118">
        <v>0</v>
      </c>
      <c r="BQ118">
        <f>IF(BP118&lt;&gt;0, BP118, BN118)</f>
        <v>0</v>
      </c>
      <c r="BR118">
        <f>1-BQ118/BF118</f>
        <v>0</v>
      </c>
      <c r="BS118">
        <f>(BF118-BE118)/(BF118-BQ118)</f>
        <v>0</v>
      </c>
      <c r="BT118">
        <f>(AZ118-BF118)/(AZ118-BQ118)</f>
        <v>0</v>
      </c>
      <c r="BU118">
        <f>(BF118-BE118)/(BF118-AY118)</f>
        <v>0</v>
      </c>
      <c r="BV118">
        <f>(AZ118-BF118)/(AZ118-AY118)</f>
        <v>0</v>
      </c>
      <c r="BW118">
        <f>(BS118*BQ118/BE118)</f>
        <v>0</v>
      </c>
      <c r="BX118">
        <f>(1-BW118)</f>
        <v>0</v>
      </c>
      <c r="DG118">
        <f>$B$13*EF118+$C$13*EG118+$F$13*ER118*(1-EU118)</f>
        <v>0</v>
      </c>
      <c r="DH118">
        <f>DG118*DI118</f>
        <v>0</v>
      </c>
      <c r="DI118">
        <f>($B$13*$D$11+$C$13*$D$11+$F$13*((FE118+EW118)/MAX(FE118+EW118+FF118, 0.1)*$I$11+FF118/MAX(FE118+EW118+FF118, 0.1)*$J$11))/($B$13+$C$13+$F$13)</f>
        <v>0</v>
      </c>
      <c r="DJ118">
        <f>($B$13*$K$11+$C$13*$K$11+$F$13*((FE118+EW118)/MAX(FE118+EW118+FF118, 0.1)*$P$11+FF118/MAX(FE118+EW118+FF118, 0.1)*$Q$11))/($B$13+$C$13+$F$13)</f>
        <v>0</v>
      </c>
      <c r="DK118">
        <v>5</v>
      </c>
      <c r="DL118">
        <v>0.5</v>
      </c>
      <c r="DM118" t="s">
        <v>438</v>
      </c>
      <c r="DN118">
        <v>2</v>
      </c>
      <c r="DO118" t="b">
        <v>1</v>
      </c>
      <c r="DP118">
        <v>1759164078.5</v>
      </c>
      <c r="DQ118">
        <v>403.2434814814814</v>
      </c>
      <c r="DR118">
        <v>409.3283703703704</v>
      </c>
      <c r="DS118">
        <v>22.67152962962963</v>
      </c>
      <c r="DT118">
        <v>17.58907777777777</v>
      </c>
      <c r="DU118">
        <v>404.3529629629629</v>
      </c>
      <c r="DV118">
        <v>22.37141111111112</v>
      </c>
      <c r="DW118">
        <v>500.0188148148148</v>
      </c>
      <c r="DX118">
        <v>90.88731481481481</v>
      </c>
      <c r="DY118">
        <v>0.06670291481481481</v>
      </c>
      <c r="DZ118">
        <v>29.46689629629629</v>
      </c>
      <c r="EA118">
        <v>30.02662222222222</v>
      </c>
      <c r="EB118">
        <v>999.9000000000001</v>
      </c>
      <c r="EC118">
        <v>0</v>
      </c>
      <c r="ED118">
        <v>0</v>
      </c>
      <c r="EE118">
        <v>9999.717777777778</v>
      </c>
      <c r="EF118">
        <v>0</v>
      </c>
      <c r="EG118">
        <v>10.7464</v>
      </c>
      <c r="EH118">
        <v>-6.08483478888889</v>
      </c>
      <c r="EI118">
        <v>412.5977037037036</v>
      </c>
      <c r="EJ118">
        <v>416.6568518518519</v>
      </c>
      <c r="EK118">
        <v>5.082434814814815</v>
      </c>
      <c r="EL118">
        <v>409.3283703703704</v>
      </c>
      <c r="EM118">
        <v>17.58907777777777</v>
      </c>
      <c r="EN118">
        <v>2.060552962962963</v>
      </c>
      <c r="EO118">
        <v>1.598623703703704</v>
      </c>
      <c r="EP118">
        <v>17.91747407407408</v>
      </c>
      <c r="EQ118">
        <v>13.94555925925926</v>
      </c>
      <c r="ER118">
        <v>2000.008148148148</v>
      </c>
      <c r="ES118">
        <v>0.9800044074074074</v>
      </c>
      <c r="ET118">
        <v>0.01999551851851851</v>
      </c>
      <c r="EU118">
        <v>0</v>
      </c>
      <c r="EV118">
        <v>1034.695555555556</v>
      </c>
      <c r="EW118">
        <v>5.00078</v>
      </c>
      <c r="EX118">
        <v>20078.2</v>
      </c>
      <c r="EY118">
        <v>16379.74074074074</v>
      </c>
      <c r="EZ118">
        <v>39.10862962962963</v>
      </c>
      <c r="FA118">
        <v>39.79614814814814</v>
      </c>
      <c r="FB118">
        <v>39.10618518518518</v>
      </c>
      <c r="FC118">
        <v>39.60851851851852</v>
      </c>
      <c r="FD118">
        <v>39.89537037037037</v>
      </c>
      <c r="FE118">
        <v>1955.117777777778</v>
      </c>
      <c r="FF118">
        <v>39.89037037037038</v>
      </c>
      <c r="FG118">
        <v>0</v>
      </c>
      <c r="FH118">
        <v>1759164078.2</v>
      </c>
      <c r="FI118">
        <v>0</v>
      </c>
      <c r="FJ118">
        <v>1034.728</v>
      </c>
      <c r="FK118">
        <v>2.123076933469304</v>
      </c>
      <c r="FL118">
        <v>-6.484615359559903</v>
      </c>
      <c r="FM118">
        <v>20078.132</v>
      </c>
      <c r="FN118">
        <v>15</v>
      </c>
      <c r="FO118">
        <v>0</v>
      </c>
      <c r="FP118" t="s">
        <v>439</v>
      </c>
      <c r="FQ118">
        <v>1746989605.5</v>
      </c>
      <c r="FR118">
        <v>1746989593.5</v>
      </c>
      <c r="FS118">
        <v>0</v>
      </c>
      <c r="FT118">
        <v>-0.274</v>
      </c>
      <c r="FU118">
        <v>-0.002</v>
      </c>
      <c r="FV118">
        <v>2.549</v>
      </c>
      <c r="FW118">
        <v>0.129</v>
      </c>
      <c r="FX118">
        <v>420</v>
      </c>
      <c r="FY118">
        <v>17</v>
      </c>
      <c r="FZ118">
        <v>0.02</v>
      </c>
      <c r="GA118">
        <v>0.04</v>
      </c>
      <c r="GB118">
        <v>-9.0083642325</v>
      </c>
      <c r="GC118">
        <v>52.68257078836774</v>
      </c>
      <c r="GD118">
        <v>5.566754313552965</v>
      </c>
      <c r="GE118">
        <v>0</v>
      </c>
      <c r="GF118">
        <v>1034.787058823529</v>
      </c>
      <c r="GG118">
        <v>-0.4275019072309906</v>
      </c>
      <c r="GH118">
        <v>0.3169851491396514</v>
      </c>
      <c r="GI118">
        <v>1</v>
      </c>
      <c r="GJ118">
        <v>5.09361175</v>
      </c>
      <c r="GK118">
        <v>-0.1406587992495466</v>
      </c>
      <c r="GL118">
        <v>0.01602063214849841</v>
      </c>
      <c r="GM118">
        <v>0</v>
      </c>
      <c r="GN118">
        <v>1</v>
      </c>
      <c r="GO118">
        <v>3</v>
      </c>
      <c r="GP118" t="s">
        <v>459</v>
      </c>
      <c r="GQ118">
        <v>3.10151</v>
      </c>
      <c r="GR118">
        <v>2.72462</v>
      </c>
      <c r="GS118">
        <v>0.084311</v>
      </c>
      <c r="GT118">
        <v>0.0834611</v>
      </c>
      <c r="GU118">
        <v>0.104075</v>
      </c>
      <c r="GV118">
        <v>0.0883299</v>
      </c>
      <c r="GW118">
        <v>23952.3</v>
      </c>
      <c r="GX118">
        <v>21788.9</v>
      </c>
      <c r="GY118">
        <v>26720.9</v>
      </c>
      <c r="GZ118">
        <v>23994.2</v>
      </c>
      <c r="HA118">
        <v>38300.1</v>
      </c>
      <c r="HB118">
        <v>32343.3</v>
      </c>
      <c r="HC118">
        <v>46656.2</v>
      </c>
      <c r="HD118">
        <v>37966.6</v>
      </c>
      <c r="HE118">
        <v>1.87602</v>
      </c>
      <c r="HF118">
        <v>1.86577</v>
      </c>
      <c r="HG118">
        <v>0.131018</v>
      </c>
      <c r="HH118">
        <v>0</v>
      </c>
      <c r="HI118">
        <v>27.9733</v>
      </c>
      <c r="HJ118">
        <v>999.9</v>
      </c>
      <c r="HK118">
        <v>43.8</v>
      </c>
      <c r="HL118">
        <v>31.5</v>
      </c>
      <c r="HM118">
        <v>22.3701</v>
      </c>
      <c r="HN118">
        <v>60.9439</v>
      </c>
      <c r="HO118">
        <v>22.7364</v>
      </c>
      <c r="HP118">
        <v>1</v>
      </c>
      <c r="HQ118">
        <v>0.09647360000000001</v>
      </c>
      <c r="HR118">
        <v>-0.450953</v>
      </c>
      <c r="HS118">
        <v>20.2792</v>
      </c>
      <c r="HT118">
        <v>5.21355</v>
      </c>
      <c r="HU118">
        <v>11.98</v>
      </c>
      <c r="HV118">
        <v>4.9639</v>
      </c>
      <c r="HW118">
        <v>3.27445</v>
      </c>
      <c r="HX118">
        <v>9999</v>
      </c>
      <c r="HY118">
        <v>9999</v>
      </c>
      <c r="HZ118">
        <v>9999</v>
      </c>
      <c r="IA118">
        <v>41.1</v>
      </c>
      <c r="IB118">
        <v>1.86401</v>
      </c>
      <c r="IC118">
        <v>1.86017</v>
      </c>
      <c r="ID118">
        <v>1.8584</v>
      </c>
      <c r="IE118">
        <v>1.85974</v>
      </c>
      <c r="IF118">
        <v>1.85989</v>
      </c>
      <c r="IG118">
        <v>1.8584</v>
      </c>
      <c r="IH118">
        <v>1.85745</v>
      </c>
      <c r="II118">
        <v>1.85242</v>
      </c>
      <c r="IJ118">
        <v>0</v>
      </c>
      <c r="IK118">
        <v>0</v>
      </c>
      <c r="IL118">
        <v>0</v>
      </c>
      <c r="IM118">
        <v>0</v>
      </c>
      <c r="IN118" t="s">
        <v>441</v>
      </c>
      <c r="IO118" t="s">
        <v>442</v>
      </c>
      <c r="IP118" t="s">
        <v>443</v>
      </c>
      <c r="IQ118" t="s">
        <v>443</v>
      </c>
      <c r="IR118" t="s">
        <v>443</v>
      </c>
      <c r="IS118" t="s">
        <v>443</v>
      </c>
      <c r="IT118">
        <v>0</v>
      </c>
      <c r="IU118">
        <v>100</v>
      </c>
      <c r="IV118">
        <v>100</v>
      </c>
      <c r="IW118">
        <v>-1.111</v>
      </c>
      <c r="IX118">
        <v>0.3</v>
      </c>
      <c r="IY118">
        <v>-0.9039269621244732</v>
      </c>
      <c r="IZ118">
        <v>-0.001239420960351069</v>
      </c>
      <c r="JA118">
        <v>2.054680153414315E-06</v>
      </c>
      <c r="JB118">
        <v>-6.090169633737798E-10</v>
      </c>
      <c r="JC118">
        <v>0.01286883109493677</v>
      </c>
      <c r="JD118">
        <v>0.003674261220633967</v>
      </c>
      <c r="JE118">
        <v>0.0003746991724086452</v>
      </c>
      <c r="JF118">
        <v>1.563836292469968E-06</v>
      </c>
      <c r="JG118">
        <v>1</v>
      </c>
      <c r="JH118">
        <v>2003</v>
      </c>
      <c r="JI118">
        <v>1</v>
      </c>
      <c r="JJ118">
        <v>24</v>
      </c>
      <c r="JK118">
        <v>202908</v>
      </c>
      <c r="JL118">
        <v>202908.2</v>
      </c>
      <c r="JM118">
        <v>1.02173</v>
      </c>
      <c r="JN118">
        <v>2.61353</v>
      </c>
      <c r="JO118">
        <v>1.49658</v>
      </c>
      <c r="JP118">
        <v>2.34253</v>
      </c>
      <c r="JQ118">
        <v>1.54785</v>
      </c>
      <c r="JR118">
        <v>2.43774</v>
      </c>
      <c r="JS118">
        <v>36.0816</v>
      </c>
      <c r="JT118">
        <v>24.1751</v>
      </c>
      <c r="JU118">
        <v>18</v>
      </c>
      <c r="JV118">
        <v>483.488</v>
      </c>
      <c r="JW118">
        <v>491.794</v>
      </c>
      <c r="JX118">
        <v>28.3839</v>
      </c>
      <c r="JY118">
        <v>28.5241</v>
      </c>
      <c r="JZ118">
        <v>30.0001</v>
      </c>
      <c r="KA118">
        <v>28.7372</v>
      </c>
      <c r="KB118">
        <v>28.7354</v>
      </c>
      <c r="KC118">
        <v>20.4918</v>
      </c>
      <c r="KD118">
        <v>21.6033</v>
      </c>
      <c r="KE118">
        <v>66.9308</v>
      </c>
      <c r="KF118">
        <v>28.2968</v>
      </c>
      <c r="KG118">
        <v>366.583</v>
      </c>
      <c r="KH118">
        <v>17.6776</v>
      </c>
      <c r="KI118">
        <v>102.014</v>
      </c>
      <c r="KJ118">
        <v>91.5564</v>
      </c>
    </row>
    <row r="119" spans="1:296">
      <c r="A119">
        <v>101</v>
      </c>
      <c r="B119">
        <v>1759164091</v>
      </c>
      <c r="C119">
        <v>2717.900000095367</v>
      </c>
      <c r="D119" t="s">
        <v>646</v>
      </c>
      <c r="E119" t="s">
        <v>647</v>
      </c>
      <c r="F119">
        <v>5</v>
      </c>
      <c r="G119" t="s">
        <v>639</v>
      </c>
      <c r="H119">
        <v>1759164083.214286</v>
      </c>
      <c r="I119">
        <f>(J119)/1000</f>
        <v>0</v>
      </c>
      <c r="J119">
        <f>IF(DO119, AM119, AG119)</f>
        <v>0</v>
      </c>
      <c r="K119">
        <f>IF(DO119, AH119, AF119)</f>
        <v>0</v>
      </c>
      <c r="L119">
        <f>DQ119 - IF(AT119&gt;1, K119*DK119*100.0/(AV119), 0)</f>
        <v>0</v>
      </c>
      <c r="M119">
        <f>((S119-I119/2)*L119-K119)/(S119+I119/2)</f>
        <v>0</v>
      </c>
      <c r="N119">
        <f>M119*(DX119+DY119)/1000.0</f>
        <v>0</v>
      </c>
      <c r="O119">
        <f>(DQ119 - IF(AT119&gt;1, K119*DK119*100.0/(AV119), 0))*(DX119+DY119)/1000.0</f>
        <v>0</v>
      </c>
      <c r="P119">
        <f>2.0/((1/R119-1/Q119)+SIGN(R119)*SQRT((1/R119-1/Q119)*(1/R119-1/Q119) + 4*DL119/((DL119+1)*(DL119+1))*(2*1/R119*1/Q119-1/Q119*1/Q119)))</f>
        <v>0</v>
      </c>
      <c r="Q119">
        <f>IF(LEFT(DM119,1)&lt;&gt;"0",IF(LEFT(DM119,1)="1",3.0,DN119),$D$5+$E$5*(EE119*DX119/($K$5*1000))+$F$5*(EE119*DX119/($K$5*1000))*MAX(MIN(DK119,$J$5),$I$5)*MAX(MIN(DK119,$J$5),$I$5)+$G$5*MAX(MIN(DK119,$J$5),$I$5)*(EE119*DX119/($K$5*1000))+$H$5*(EE119*DX119/($K$5*1000))*(EE119*DX119/($K$5*1000)))</f>
        <v>0</v>
      </c>
      <c r="R119">
        <f>I119*(1000-(1000*0.61365*exp(17.502*V119/(240.97+V119))/(DX119+DY119)+DS119)/2)/(1000*0.61365*exp(17.502*V119/(240.97+V119))/(DX119+DY119)-DS119)</f>
        <v>0</v>
      </c>
      <c r="S119">
        <f>1/((DL119+1)/(P119/1.6)+1/(Q119/1.37)) + DL119/((DL119+1)/(P119/1.6) + DL119/(Q119/1.37))</f>
        <v>0</v>
      </c>
      <c r="T119">
        <f>(DG119*DJ119)</f>
        <v>0</v>
      </c>
      <c r="U119">
        <f>(DZ119+(T119+2*0.95*5.67E-8*(((DZ119+$B$9)+273)^4-(DZ119+273)^4)-44100*I119)/(1.84*29.3*Q119+8*0.95*5.67E-8*(DZ119+273)^3))</f>
        <v>0</v>
      </c>
      <c r="V119">
        <f>($C$9*EA119+$D$9*EB119+$E$9*U119)</f>
        <v>0</v>
      </c>
      <c r="W119">
        <f>0.61365*exp(17.502*V119/(240.97+V119))</f>
        <v>0</v>
      </c>
      <c r="X119">
        <f>(Y119/Z119*100)</f>
        <v>0</v>
      </c>
      <c r="Y119">
        <f>DS119*(DX119+DY119)/1000</f>
        <v>0</v>
      </c>
      <c r="Z119">
        <f>0.61365*exp(17.502*DZ119/(240.97+DZ119))</f>
        <v>0</v>
      </c>
      <c r="AA119">
        <f>(W119-DS119*(DX119+DY119)/1000)</f>
        <v>0</v>
      </c>
      <c r="AB119">
        <f>(-I119*44100)</f>
        <v>0</v>
      </c>
      <c r="AC119">
        <f>2*29.3*Q119*0.92*(DZ119-V119)</f>
        <v>0</v>
      </c>
      <c r="AD119">
        <f>2*0.95*5.67E-8*(((DZ119+$B$9)+273)^4-(V119+273)^4)</f>
        <v>0</v>
      </c>
      <c r="AE119">
        <f>T119+AD119+AB119+AC119</f>
        <v>0</v>
      </c>
      <c r="AF119">
        <f>DW119*AT119*(DR119-DQ119*(1000-AT119*DT119)/(1000-AT119*DS119))/(100*DK119)</f>
        <v>0</v>
      </c>
      <c r="AG119">
        <f>1000*DW119*AT119*(DS119-DT119)/(100*DK119*(1000-AT119*DS119))</f>
        <v>0</v>
      </c>
      <c r="AH119">
        <f>(AI119 - AJ119 - DX119*1E3/(8.314*(DZ119+273.15)) * AL119/DW119 * AK119) * DW119/(100*DK119) * (1000 - DT119)/1000</f>
        <v>0</v>
      </c>
      <c r="AI119">
        <v>389.9232267257514</v>
      </c>
      <c r="AJ119">
        <v>390.9755818181816</v>
      </c>
      <c r="AK119">
        <v>-2.588125834500836</v>
      </c>
      <c r="AL119">
        <v>65.04949438448051</v>
      </c>
      <c r="AM119">
        <f>(AO119 - AN119 + DX119*1E3/(8.314*(DZ119+273.15)) * AQ119/DW119 * AP119) * DW119/(100*DK119) * 1000/(1000 - AO119)</f>
        <v>0</v>
      </c>
      <c r="AN119">
        <v>17.65283915941337</v>
      </c>
      <c r="AO119">
        <v>22.68661999999999</v>
      </c>
      <c r="AP119">
        <v>0.0004008697280711977</v>
      </c>
      <c r="AQ119">
        <v>105.0563432772272</v>
      </c>
      <c r="AR119">
        <v>0</v>
      </c>
      <c r="AS119">
        <v>0</v>
      </c>
      <c r="AT119">
        <f>IF(AR119*$H$15&gt;=AV119,1.0,(AV119/(AV119-AR119*$H$15)))</f>
        <v>0</v>
      </c>
      <c r="AU119">
        <f>(AT119-1)*100</f>
        <v>0</v>
      </c>
      <c r="AV119">
        <f>MAX(0,($B$15+$C$15*EE119)/(1+$D$15*EE119)*DX119/(DZ119+273)*$E$15)</f>
        <v>0</v>
      </c>
      <c r="AW119" t="s">
        <v>437</v>
      </c>
      <c r="AX119" t="s">
        <v>437</v>
      </c>
      <c r="AY119">
        <v>0</v>
      </c>
      <c r="AZ119">
        <v>0</v>
      </c>
      <c r="BA119">
        <f>1-AY119/AZ119</f>
        <v>0</v>
      </c>
      <c r="BB119">
        <v>0</v>
      </c>
      <c r="BC119" t="s">
        <v>437</v>
      </c>
      <c r="BD119" t="s">
        <v>437</v>
      </c>
      <c r="BE119">
        <v>0</v>
      </c>
      <c r="BF119">
        <v>0</v>
      </c>
      <c r="BG119">
        <f>1-BE119/BF119</f>
        <v>0</v>
      </c>
      <c r="BH119">
        <v>0.5</v>
      </c>
      <c r="BI119">
        <f>DH119</f>
        <v>0</v>
      </c>
      <c r="BJ119">
        <f>K119</f>
        <v>0</v>
      </c>
      <c r="BK119">
        <f>BG119*BH119*BI119</f>
        <v>0</v>
      </c>
      <c r="BL119">
        <f>(BJ119-BB119)/BI119</f>
        <v>0</v>
      </c>
      <c r="BM119">
        <f>(AZ119-BF119)/BF119</f>
        <v>0</v>
      </c>
      <c r="BN119">
        <f>AY119/(BA119+AY119/BF119)</f>
        <v>0</v>
      </c>
      <c r="BO119" t="s">
        <v>437</v>
      </c>
      <c r="BP119">
        <v>0</v>
      </c>
      <c r="BQ119">
        <f>IF(BP119&lt;&gt;0, BP119, BN119)</f>
        <v>0</v>
      </c>
      <c r="BR119">
        <f>1-BQ119/BF119</f>
        <v>0</v>
      </c>
      <c r="BS119">
        <f>(BF119-BE119)/(BF119-BQ119)</f>
        <v>0</v>
      </c>
      <c r="BT119">
        <f>(AZ119-BF119)/(AZ119-BQ119)</f>
        <v>0</v>
      </c>
      <c r="BU119">
        <f>(BF119-BE119)/(BF119-AY119)</f>
        <v>0</v>
      </c>
      <c r="BV119">
        <f>(AZ119-BF119)/(AZ119-AY119)</f>
        <v>0</v>
      </c>
      <c r="BW119">
        <f>(BS119*BQ119/BE119)</f>
        <v>0</v>
      </c>
      <c r="BX119">
        <f>(1-BW119)</f>
        <v>0</v>
      </c>
      <c r="DG119">
        <f>$B$13*EF119+$C$13*EG119+$F$13*ER119*(1-EU119)</f>
        <v>0</v>
      </c>
      <c r="DH119">
        <f>DG119*DI119</f>
        <v>0</v>
      </c>
      <c r="DI119">
        <f>($B$13*$D$11+$C$13*$D$11+$F$13*((FE119+EW119)/MAX(FE119+EW119+FF119, 0.1)*$I$11+FF119/MAX(FE119+EW119+FF119, 0.1)*$J$11))/($B$13+$C$13+$F$13)</f>
        <v>0</v>
      </c>
      <c r="DJ119">
        <f>($B$13*$K$11+$C$13*$K$11+$F$13*((FE119+EW119)/MAX(FE119+EW119+FF119, 0.1)*$P$11+FF119/MAX(FE119+EW119+FF119, 0.1)*$Q$11))/($B$13+$C$13+$F$13)</f>
        <v>0</v>
      </c>
      <c r="DK119">
        <v>5</v>
      </c>
      <c r="DL119">
        <v>0.5</v>
      </c>
      <c r="DM119" t="s">
        <v>438</v>
      </c>
      <c r="DN119">
        <v>2</v>
      </c>
      <c r="DO119" t="b">
        <v>1</v>
      </c>
      <c r="DP119">
        <v>1759164083.214286</v>
      </c>
      <c r="DQ119">
        <v>397.1906071428572</v>
      </c>
      <c r="DR119">
        <v>397.3329642857143</v>
      </c>
      <c r="DS119">
        <v>22.67047857142858</v>
      </c>
      <c r="DT119">
        <v>17.61080714285714</v>
      </c>
      <c r="DU119">
        <v>398.3007142857142</v>
      </c>
      <c r="DV119">
        <v>22.37038928571428</v>
      </c>
      <c r="DW119">
        <v>500.0480714285715</v>
      </c>
      <c r="DX119">
        <v>90.88764285714285</v>
      </c>
      <c r="DY119">
        <v>0.06669502142857144</v>
      </c>
      <c r="DZ119">
        <v>29.471075</v>
      </c>
      <c r="EA119">
        <v>30.05716785714285</v>
      </c>
      <c r="EB119">
        <v>999.9000000000002</v>
      </c>
      <c r="EC119">
        <v>0</v>
      </c>
      <c r="ED119">
        <v>0</v>
      </c>
      <c r="EE119">
        <v>9994.016071428572</v>
      </c>
      <c r="EF119">
        <v>0</v>
      </c>
      <c r="EG119">
        <v>10.7464</v>
      </c>
      <c r="EH119">
        <v>-0.1423106892857142</v>
      </c>
      <c r="EI119">
        <v>406.4039285714286</v>
      </c>
      <c r="EJ119">
        <v>404.4553214285715</v>
      </c>
      <c r="EK119">
        <v>5.059666785714286</v>
      </c>
      <c r="EL119">
        <v>397.3329642857143</v>
      </c>
      <c r="EM119">
        <v>17.61080714285714</v>
      </c>
      <c r="EN119">
        <v>2.060465357142857</v>
      </c>
      <c r="EO119">
        <v>1.600604285714285</v>
      </c>
      <c r="EP119">
        <v>17.9168</v>
      </c>
      <c r="EQ119">
        <v>13.96461785714285</v>
      </c>
      <c r="ER119">
        <v>1999.986071428572</v>
      </c>
      <c r="ES119">
        <v>0.9800055714285714</v>
      </c>
      <c r="ET119">
        <v>0.01999438928571428</v>
      </c>
      <c r="EU119">
        <v>0</v>
      </c>
      <c r="EV119">
        <v>1034.678928571428</v>
      </c>
      <c r="EW119">
        <v>5.00078</v>
      </c>
      <c r="EX119">
        <v>20076.83571428571</v>
      </c>
      <c r="EY119">
        <v>16379.57142857143</v>
      </c>
      <c r="EZ119">
        <v>39.11589285714285</v>
      </c>
      <c r="FA119">
        <v>39.79671428571428</v>
      </c>
      <c r="FB119">
        <v>39.10685714285714</v>
      </c>
      <c r="FC119">
        <v>39.61589285714285</v>
      </c>
      <c r="FD119">
        <v>39.91925</v>
      </c>
      <c r="FE119">
        <v>1955.098928571428</v>
      </c>
      <c r="FF119">
        <v>39.88714285714287</v>
      </c>
      <c r="FG119">
        <v>0</v>
      </c>
      <c r="FH119">
        <v>1759164083</v>
      </c>
      <c r="FI119">
        <v>0</v>
      </c>
      <c r="FJ119">
        <v>1034.7172</v>
      </c>
      <c r="FK119">
        <v>-0.362307690043456</v>
      </c>
      <c r="FL119">
        <v>-10.30769229945088</v>
      </c>
      <c r="FM119">
        <v>20076.772</v>
      </c>
      <c r="FN119">
        <v>15</v>
      </c>
      <c r="FO119">
        <v>0</v>
      </c>
      <c r="FP119" t="s">
        <v>439</v>
      </c>
      <c r="FQ119">
        <v>1746989605.5</v>
      </c>
      <c r="FR119">
        <v>1746989593.5</v>
      </c>
      <c r="FS119">
        <v>0</v>
      </c>
      <c r="FT119">
        <v>-0.274</v>
      </c>
      <c r="FU119">
        <v>-0.002</v>
      </c>
      <c r="FV119">
        <v>2.549</v>
      </c>
      <c r="FW119">
        <v>0.129</v>
      </c>
      <c r="FX119">
        <v>420</v>
      </c>
      <c r="FY119">
        <v>17</v>
      </c>
      <c r="FZ119">
        <v>0.02</v>
      </c>
      <c r="GA119">
        <v>0.04</v>
      </c>
      <c r="GB119">
        <v>-3.3117582325</v>
      </c>
      <c r="GC119">
        <v>76.75487431407134</v>
      </c>
      <c r="GD119">
        <v>7.455995572195193</v>
      </c>
      <c r="GE119">
        <v>0</v>
      </c>
      <c r="GF119">
        <v>1034.701764705883</v>
      </c>
      <c r="GG119">
        <v>0.0171123020593754</v>
      </c>
      <c r="GH119">
        <v>0.2885508476776781</v>
      </c>
      <c r="GI119">
        <v>1</v>
      </c>
      <c r="GJ119">
        <v>5.069459999999999</v>
      </c>
      <c r="GK119">
        <v>-0.2891795121951375</v>
      </c>
      <c r="GL119">
        <v>0.02974135756820799</v>
      </c>
      <c r="GM119">
        <v>0</v>
      </c>
      <c r="GN119">
        <v>1</v>
      </c>
      <c r="GO119">
        <v>3</v>
      </c>
      <c r="GP119" t="s">
        <v>459</v>
      </c>
      <c r="GQ119">
        <v>3.1013</v>
      </c>
      <c r="GR119">
        <v>2.72502</v>
      </c>
      <c r="GS119">
        <v>0.0822407</v>
      </c>
      <c r="GT119">
        <v>0.0807609</v>
      </c>
      <c r="GU119">
        <v>0.104142</v>
      </c>
      <c r="GV119">
        <v>0.0883674</v>
      </c>
      <c r="GW119">
        <v>24006.4</v>
      </c>
      <c r="GX119">
        <v>21852.9</v>
      </c>
      <c r="GY119">
        <v>26720.9</v>
      </c>
      <c r="GZ119">
        <v>23994.1</v>
      </c>
      <c r="HA119">
        <v>38296.8</v>
      </c>
      <c r="HB119">
        <v>32341.5</v>
      </c>
      <c r="HC119">
        <v>46656.1</v>
      </c>
      <c r="HD119">
        <v>37966.5</v>
      </c>
      <c r="HE119">
        <v>1.87545</v>
      </c>
      <c r="HF119">
        <v>1.86615</v>
      </c>
      <c r="HG119">
        <v>0.128187</v>
      </c>
      <c r="HH119">
        <v>0</v>
      </c>
      <c r="HI119">
        <v>27.9762</v>
      </c>
      <c r="HJ119">
        <v>999.9</v>
      </c>
      <c r="HK119">
        <v>43.8</v>
      </c>
      <c r="HL119">
        <v>31.5</v>
      </c>
      <c r="HM119">
        <v>22.3666</v>
      </c>
      <c r="HN119">
        <v>61.4039</v>
      </c>
      <c r="HO119">
        <v>22.6162</v>
      </c>
      <c r="HP119">
        <v>1</v>
      </c>
      <c r="HQ119">
        <v>0.096593</v>
      </c>
      <c r="HR119">
        <v>-0.145479</v>
      </c>
      <c r="HS119">
        <v>20.2799</v>
      </c>
      <c r="HT119">
        <v>5.21235</v>
      </c>
      <c r="HU119">
        <v>11.98</v>
      </c>
      <c r="HV119">
        <v>4.9638</v>
      </c>
      <c r="HW119">
        <v>3.2745</v>
      </c>
      <c r="HX119">
        <v>9999</v>
      </c>
      <c r="HY119">
        <v>9999</v>
      </c>
      <c r="HZ119">
        <v>9999</v>
      </c>
      <c r="IA119">
        <v>41.1</v>
      </c>
      <c r="IB119">
        <v>1.86399</v>
      </c>
      <c r="IC119">
        <v>1.86016</v>
      </c>
      <c r="ID119">
        <v>1.85842</v>
      </c>
      <c r="IE119">
        <v>1.85974</v>
      </c>
      <c r="IF119">
        <v>1.85989</v>
      </c>
      <c r="IG119">
        <v>1.85839</v>
      </c>
      <c r="IH119">
        <v>1.85745</v>
      </c>
      <c r="II119">
        <v>1.85242</v>
      </c>
      <c r="IJ119">
        <v>0</v>
      </c>
      <c r="IK119">
        <v>0</v>
      </c>
      <c r="IL119">
        <v>0</v>
      </c>
      <c r="IM119">
        <v>0</v>
      </c>
      <c r="IN119" t="s">
        <v>441</v>
      </c>
      <c r="IO119" t="s">
        <v>442</v>
      </c>
      <c r="IP119" t="s">
        <v>443</v>
      </c>
      <c r="IQ119" t="s">
        <v>443</v>
      </c>
      <c r="IR119" t="s">
        <v>443</v>
      </c>
      <c r="IS119" t="s">
        <v>443</v>
      </c>
      <c r="IT119">
        <v>0</v>
      </c>
      <c r="IU119">
        <v>100</v>
      </c>
      <c r="IV119">
        <v>100</v>
      </c>
      <c r="IW119">
        <v>-1.112</v>
      </c>
      <c r="IX119">
        <v>0.3005</v>
      </c>
      <c r="IY119">
        <v>-0.9039269621244732</v>
      </c>
      <c r="IZ119">
        <v>-0.001239420960351069</v>
      </c>
      <c r="JA119">
        <v>2.054680153414315E-06</v>
      </c>
      <c r="JB119">
        <v>-6.090169633737798E-10</v>
      </c>
      <c r="JC119">
        <v>0.01286883109493677</v>
      </c>
      <c r="JD119">
        <v>0.003674261220633967</v>
      </c>
      <c r="JE119">
        <v>0.0003746991724086452</v>
      </c>
      <c r="JF119">
        <v>1.563836292469968E-06</v>
      </c>
      <c r="JG119">
        <v>1</v>
      </c>
      <c r="JH119">
        <v>2003</v>
      </c>
      <c r="JI119">
        <v>1</v>
      </c>
      <c r="JJ119">
        <v>24</v>
      </c>
      <c r="JK119">
        <v>202908.1</v>
      </c>
      <c r="JL119">
        <v>202908.3</v>
      </c>
      <c r="JM119">
        <v>0.986328</v>
      </c>
      <c r="JN119">
        <v>2.62451</v>
      </c>
      <c r="JO119">
        <v>1.49658</v>
      </c>
      <c r="JP119">
        <v>2.34253</v>
      </c>
      <c r="JQ119">
        <v>1.54907</v>
      </c>
      <c r="JR119">
        <v>2.37305</v>
      </c>
      <c r="JS119">
        <v>36.0816</v>
      </c>
      <c r="JT119">
        <v>24.1663</v>
      </c>
      <c r="JU119">
        <v>18</v>
      </c>
      <c r="JV119">
        <v>483.163</v>
      </c>
      <c r="JW119">
        <v>492.051</v>
      </c>
      <c r="JX119">
        <v>28.3295</v>
      </c>
      <c r="JY119">
        <v>28.5254</v>
      </c>
      <c r="JZ119">
        <v>30.0002</v>
      </c>
      <c r="KA119">
        <v>28.7386</v>
      </c>
      <c r="KB119">
        <v>28.7365</v>
      </c>
      <c r="KC119">
        <v>19.7257</v>
      </c>
      <c r="KD119">
        <v>21.6033</v>
      </c>
      <c r="KE119">
        <v>66.9308</v>
      </c>
      <c r="KF119">
        <v>28.2055</v>
      </c>
      <c r="KG119">
        <v>346.543</v>
      </c>
      <c r="KH119">
        <v>17.6683</v>
      </c>
      <c r="KI119">
        <v>102.013</v>
      </c>
      <c r="KJ119">
        <v>91.556</v>
      </c>
    </row>
    <row r="120" spans="1:296">
      <c r="A120">
        <v>102</v>
      </c>
      <c r="B120">
        <v>1759164096</v>
      </c>
      <c r="C120">
        <v>2722.900000095367</v>
      </c>
      <c r="D120" t="s">
        <v>648</v>
      </c>
      <c r="E120" t="s">
        <v>649</v>
      </c>
      <c r="F120">
        <v>5</v>
      </c>
      <c r="G120" t="s">
        <v>639</v>
      </c>
      <c r="H120">
        <v>1759164088.5</v>
      </c>
      <c r="I120">
        <f>(J120)/1000</f>
        <v>0</v>
      </c>
      <c r="J120">
        <f>IF(DO120, AM120, AG120)</f>
        <v>0</v>
      </c>
      <c r="K120">
        <f>IF(DO120, AH120, AF120)</f>
        <v>0</v>
      </c>
      <c r="L120">
        <f>DQ120 - IF(AT120&gt;1, K120*DK120*100.0/(AV120), 0)</f>
        <v>0</v>
      </c>
      <c r="M120">
        <f>((S120-I120/2)*L120-K120)/(S120+I120/2)</f>
        <v>0</v>
      </c>
      <c r="N120">
        <f>M120*(DX120+DY120)/1000.0</f>
        <v>0</v>
      </c>
      <c r="O120">
        <f>(DQ120 - IF(AT120&gt;1, K120*DK120*100.0/(AV120), 0))*(DX120+DY120)/1000.0</f>
        <v>0</v>
      </c>
      <c r="P120">
        <f>2.0/((1/R120-1/Q120)+SIGN(R120)*SQRT((1/R120-1/Q120)*(1/R120-1/Q120) + 4*DL120/((DL120+1)*(DL120+1))*(2*1/R120*1/Q120-1/Q120*1/Q120)))</f>
        <v>0</v>
      </c>
      <c r="Q120">
        <f>IF(LEFT(DM120,1)&lt;&gt;"0",IF(LEFT(DM120,1)="1",3.0,DN120),$D$5+$E$5*(EE120*DX120/($K$5*1000))+$F$5*(EE120*DX120/($K$5*1000))*MAX(MIN(DK120,$J$5),$I$5)*MAX(MIN(DK120,$J$5),$I$5)+$G$5*MAX(MIN(DK120,$J$5),$I$5)*(EE120*DX120/($K$5*1000))+$H$5*(EE120*DX120/($K$5*1000))*(EE120*DX120/($K$5*1000)))</f>
        <v>0</v>
      </c>
      <c r="R120">
        <f>I120*(1000-(1000*0.61365*exp(17.502*V120/(240.97+V120))/(DX120+DY120)+DS120)/2)/(1000*0.61365*exp(17.502*V120/(240.97+V120))/(DX120+DY120)-DS120)</f>
        <v>0</v>
      </c>
      <c r="S120">
        <f>1/((DL120+1)/(P120/1.6)+1/(Q120/1.37)) + DL120/((DL120+1)/(P120/1.6) + DL120/(Q120/1.37))</f>
        <v>0</v>
      </c>
      <c r="T120">
        <f>(DG120*DJ120)</f>
        <v>0</v>
      </c>
      <c r="U120">
        <f>(DZ120+(T120+2*0.95*5.67E-8*(((DZ120+$B$9)+273)^4-(DZ120+273)^4)-44100*I120)/(1.84*29.3*Q120+8*0.95*5.67E-8*(DZ120+273)^3))</f>
        <v>0</v>
      </c>
      <c r="V120">
        <f>($C$9*EA120+$D$9*EB120+$E$9*U120)</f>
        <v>0</v>
      </c>
      <c r="W120">
        <f>0.61365*exp(17.502*V120/(240.97+V120))</f>
        <v>0</v>
      </c>
      <c r="X120">
        <f>(Y120/Z120*100)</f>
        <v>0</v>
      </c>
      <c r="Y120">
        <f>DS120*(DX120+DY120)/1000</f>
        <v>0</v>
      </c>
      <c r="Z120">
        <f>0.61365*exp(17.502*DZ120/(240.97+DZ120))</f>
        <v>0</v>
      </c>
      <c r="AA120">
        <f>(W120-DS120*(DX120+DY120)/1000)</f>
        <v>0</v>
      </c>
      <c r="AB120">
        <f>(-I120*44100)</f>
        <v>0</v>
      </c>
      <c r="AC120">
        <f>2*29.3*Q120*0.92*(DZ120-V120)</f>
        <v>0</v>
      </c>
      <c r="AD120">
        <f>2*0.95*5.67E-8*(((DZ120+$B$9)+273)^4-(V120+273)^4)</f>
        <v>0</v>
      </c>
      <c r="AE120">
        <f>T120+AD120+AB120+AC120</f>
        <v>0</v>
      </c>
      <c r="AF120">
        <f>DW120*AT120*(DR120-DQ120*(1000-AT120*DT120)/(1000-AT120*DS120))/(100*DK120)</f>
        <v>0</v>
      </c>
      <c r="AG120">
        <f>1000*DW120*AT120*(DS120-DT120)/(100*DK120*(1000-AT120*DS120))</f>
        <v>0</v>
      </c>
      <c r="AH120">
        <f>(AI120 - AJ120 - DX120*1E3/(8.314*(DZ120+273.15)) * AL120/DW120 * AK120) * DW120/(100*DK120) * (1000 - DT120)/1000</f>
        <v>0</v>
      </c>
      <c r="AI120">
        <v>373.1218377293724</v>
      </c>
      <c r="AJ120">
        <v>376.3471757575756</v>
      </c>
      <c r="AK120">
        <v>-2.962849919611494</v>
      </c>
      <c r="AL120">
        <v>65.04949438448051</v>
      </c>
      <c r="AM120">
        <f>(AO120 - AN120 + DX120*1E3/(8.314*(DZ120+273.15)) * AQ120/DW120 * AP120) * DW120/(100*DK120) * 1000/(1000 - AO120)</f>
        <v>0</v>
      </c>
      <c r="AN120">
        <v>17.65250084772772</v>
      </c>
      <c r="AO120">
        <v>22.69404545454545</v>
      </c>
      <c r="AP120">
        <v>6.542620852636822E-05</v>
      </c>
      <c r="AQ120">
        <v>105.0563432772272</v>
      </c>
      <c r="AR120">
        <v>0</v>
      </c>
      <c r="AS120">
        <v>0</v>
      </c>
      <c r="AT120">
        <f>IF(AR120*$H$15&gt;=AV120,1.0,(AV120/(AV120-AR120*$H$15)))</f>
        <v>0</v>
      </c>
      <c r="AU120">
        <f>(AT120-1)*100</f>
        <v>0</v>
      </c>
      <c r="AV120">
        <f>MAX(0,($B$15+$C$15*EE120)/(1+$D$15*EE120)*DX120/(DZ120+273)*$E$15)</f>
        <v>0</v>
      </c>
      <c r="AW120" t="s">
        <v>437</v>
      </c>
      <c r="AX120" t="s">
        <v>437</v>
      </c>
      <c r="AY120">
        <v>0</v>
      </c>
      <c r="AZ120">
        <v>0</v>
      </c>
      <c r="BA120">
        <f>1-AY120/AZ120</f>
        <v>0</v>
      </c>
      <c r="BB120">
        <v>0</v>
      </c>
      <c r="BC120" t="s">
        <v>437</v>
      </c>
      <c r="BD120" t="s">
        <v>437</v>
      </c>
      <c r="BE120">
        <v>0</v>
      </c>
      <c r="BF120">
        <v>0</v>
      </c>
      <c r="BG120">
        <f>1-BE120/BF120</f>
        <v>0</v>
      </c>
      <c r="BH120">
        <v>0.5</v>
      </c>
      <c r="BI120">
        <f>DH120</f>
        <v>0</v>
      </c>
      <c r="BJ120">
        <f>K120</f>
        <v>0</v>
      </c>
      <c r="BK120">
        <f>BG120*BH120*BI120</f>
        <v>0</v>
      </c>
      <c r="BL120">
        <f>(BJ120-BB120)/BI120</f>
        <v>0</v>
      </c>
      <c r="BM120">
        <f>(AZ120-BF120)/BF120</f>
        <v>0</v>
      </c>
      <c r="BN120">
        <f>AY120/(BA120+AY120/BF120)</f>
        <v>0</v>
      </c>
      <c r="BO120" t="s">
        <v>437</v>
      </c>
      <c r="BP120">
        <v>0</v>
      </c>
      <c r="BQ120">
        <f>IF(BP120&lt;&gt;0, BP120, BN120)</f>
        <v>0</v>
      </c>
      <c r="BR120">
        <f>1-BQ120/BF120</f>
        <v>0</v>
      </c>
      <c r="BS120">
        <f>(BF120-BE120)/(BF120-BQ120)</f>
        <v>0</v>
      </c>
      <c r="BT120">
        <f>(AZ120-BF120)/(AZ120-BQ120)</f>
        <v>0</v>
      </c>
      <c r="BU120">
        <f>(BF120-BE120)/(BF120-AY120)</f>
        <v>0</v>
      </c>
      <c r="BV120">
        <f>(AZ120-BF120)/(AZ120-AY120)</f>
        <v>0</v>
      </c>
      <c r="BW120">
        <f>(BS120*BQ120/BE120)</f>
        <v>0</v>
      </c>
      <c r="BX120">
        <f>(1-BW120)</f>
        <v>0</v>
      </c>
      <c r="DG120">
        <f>$B$13*EF120+$C$13*EG120+$F$13*ER120*(1-EU120)</f>
        <v>0</v>
      </c>
      <c r="DH120">
        <f>DG120*DI120</f>
        <v>0</v>
      </c>
      <c r="DI120">
        <f>($B$13*$D$11+$C$13*$D$11+$F$13*((FE120+EW120)/MAX(FE120+EW120+FF120, 0.1)*$I$11+FF120/MAX(FE120+EW120+FF120, 0.1)*$J$11))/($B$13+$C$13+$F$13)</f>
        <v>0</v>
      </c>
      <c r="DJ120">
        <f>($B$13*$K$11+$C$13*$K$11+$F$13*((FE120+EW120)/MAX(FE120+EW120+FF120, 0.1)*$P$11+FF120/MAX(FE120+EW120+FF120, 0.1)*$Q$11))/($B$13+$C$13+$F$13)</f>
        <v>0</v>
      </c>
      <c r="DK120">
        <v>5</v>
      </c>
      <c r="DL120">
        <v>0.5</v>
      </c>
      <c r="DM120" t="s">
        <v>438</v>
      </c>
      <c r="DN120">
        <v>2</v>
      </c>
      <c r="DO120" t="b">
        <v>1</v>
      </c>
      <c r="DP120">
        <v>1759164088.5</v>
      </c>
      <c r="DQ120">
        <v>386.4185185185186</v>
      </c>
      <c r="DR120">
        <v>381.0067037037037</v>
      </c>
      <c r="DS120">
        <v>22.67792222222222</v>
      </c>
      <c r="DT120">
        <v>17.6356037037037</v>
      </c>
      <c r="DU120">
        <v>387.5295925925926</v>
      </c>
      <c r="DV120">
        <v>22.37767407407408</v>
      </c>
      <c r="DW120">
        <v>499.9954444444444</v>
      </c>
      <c r="DX120">
        <v>90.88634814814816</v>
      </c>
      <c r="DY120">
        <v>0.06679328148148149</v>
      </c>
      <c r="DZ120">
        <v>29.4732</v>
      </c>
      <c r="EA120">
        <v>30.07678888888889</v>
      </c>
      <c r="EB120">
        <v>999.9000000000001</v>
      </c>
      <c r="EC120">
        <v>0</v>
      </c>
      <c r="ED120">
        <v>0</v>
      </c>
      <c r="EE120">
        <v>9991.556296296298</v>
      </c>
      <c r="EF120">
        <v>0</v>
      </c>
      <c r="EG120">
        <v>10.7464</v>
      </c>
      <c r="EH120">
        <v>5.411878544444444</v>
      </c>
      <c r="EI120">
        <v>395.3848888888889</v>
      </c>
      <c r="EJ120">
        <v>387.8462962962963</v>
      </c>
      <c r="EK120">
        <v>5.042311851851851</v>
      </c>
      <c r="EL120">
        <v>381.0067037037037</v>
      </c>
      <c r="EM120">
        <v>17.6356037037037</v>
      </c>
      <c r="EN120">
        <v>2.061112962962963</v>
      </c>
      <c r="EO120">
        <v>1.602836296296296</v>
      </c>
      <c r="EP120">
        <v>17.92178888888889</v>
      </c>
      <c r="EQ120">
        <v>13.98608888888889</v>
      </c>
      <c r="ER120">
        <v>1999.974814814815</v>
      </c>
      <c r="ES120">
        <v>0.9800059629629628</v>
      </c>
      <c r="ET120">
        <v>0.01999402222222222</v>
      </c>
      <c r="EU120">
        <v>0</v>
      </c>
      <c r="EV120">
        <v>1034.496666666667</v>
      </c>
      <c r="EW120">
        <v>5.00078</v>
      </c>
      <c r="EX120">
        <v>20073.66666666667</v>
      </c>
      <c r="EY120">
        <v>16379.46666666667</v>
      </c>
      <c r="EZ120">
        <v>39.12711111111111</v>
      </c>
      <c r="FA120">
        <v>39.79144444444443</v>
      </c>
      <c r="FB120">
        <v>39.10155555555556</v>
      </c>
      <c r="FC120">
        <v>39.62259259259259</v>
      </c>
      <c r="FD120">
        <v>39.93022222222222</v>
      </c>
      <c r="FE120">
        <v>1955.088888888889</v>
      </c>
      <c r="FF120">
        <v>39.88592592592594</v>
      </c>
      <c r="FG120">
        <v>0</v>
      </c>
      <c r="FH120">
        <v>1759164087.8</v>
      </c>
      <c r="FI120">
        <v>0</v>
      </c>
      <c r="FJ120">
        <v>1034.538</v>
      </c>
      <c r="FK120">
        <v>-4.271538480952763</v>
      </c>
      <c r="FL120">
        <v>-61.92307699497431</v>
      </c>
      <c r="FM120">
        <v>20073.736</v>
      </c>
      <c r="FN120">
        <v>15</v>
      </c>
      <c r="FO120">
        <v>0</v>
      </c>
      <c r="FP120" t="s">
        <v>439</v>
      </c>
      <c r="FQ120">
        <v>1746989605.5</v>
      </c>
      <c r="FR120">
        <v>1746989593.5</v>
      </c>
      <c r="FS120">
        <v>0</v>
      </c>
      <c r="FT120">
        <v>-0.274</v>
      </c>
      <c r="FU120">
        <v>-0.002</v>
      </c>
      <c r="FV120">
        <v>2.549</v>
      </c>
      <c r="FW120">
        <v>0.129</v>
      </c>
      <c r="FX120">
        <v>420</v>
      </c>
      <c r="FY120">
        <v>17</v>
      </c>
      <c r="FZ120">
        <v>0.02</v>
      </c>
      <c r="GA120">
        <v>0.04</v>
      </c>
      <c r="GB120">
        <v>2.1691225175</v>
      </c>
      <c r="GC120">
        <v>62.57847659549721</v>
      </c>
      <c r="GD120">
        <v>6.187794870026624</v>
      </c>
      <c r="GE120">
        <v>0</v>
      </c>
      <c r="GF120">
        <v>1034.570882352941</v>
      </c>
      <c r="GG120">
        <v>-2.13674560840049</v>
      </c>
      <c r="GH120">
        <v>0.3601173636065478</v>
      </c>
      <c r="GI120">
        <v>0</v>
      </c>
      <c r="GJ120">
        <v>5.0542615</v>
      </c>
      <c r="GK120">
        <v>-0.215699887429649</v>
      </c>
      <c r="GL120">
        <v>0.02542652832672998</v>
      </c>
      <c r="GM120">
        <v>0</v>
      </c>
      <c r="GN120">
        <v>0</v>
      </c>
      <c r="GO120">
        <v>3</v>
      </c>
      <c r="GP120" t="s">
        <v>484</v>
      </c>
      <c r="GQ120">
        <v>3.10168</v>
      </c>
      <c r="GR120">
        <v>2.72492</v>
      </c>
      <c r="GS120">
        <v>0.07982499999999999</v>
      </c>
      <c r="GT120">
        <v>0.0779654</v>
      </c>
      <c r="GU120">
        <v>0.104153</v>
      </c>
      <c r="GV120">
        <v>0.08835999999999999</v>
      </c>
      <c r="GW120">
        <v>24069.3</v>
      </c>
      <c r="GX120">
        <v>21919.3</v>
      </c>
      <c r="GY120">
        <v>26720.7</v>
      </c>
      <c r="GZ120">
        <v>23993.9</v>
      </c>
      <c r="HA120">
        <v>38295.6</v>
      </c>
      <c r="HB120">
        <v>32341.2</v>
      </c>
      <c r="HC120">
        <v>46655.5</v>
      </c>
      <c r="HD120">
        <v>37966.1</v>
      </c>
      <c r="HE120">
        <v>1.87612</v>
      </c>
      <c r="HF120">
        <v>1.8658</v>
      </c>
      <c r="HG120">
        <v>0.126012</v>
      </c>
      <c r="HH120">
        <v>0</v>
      </c>
      <c r="HI120">
        <v>27.9793</v>
      </c>
      <c r="HJ120">
        <v>999.9</v>
      </c>
      <c r="HK120">
        <v>43.8</v>
      </c>
      <c r="HL120">
        <v>31.5</v>
      </c>
      <c r="HM120">
        <v>22.3705</v>
      </c>
      <c r="HN120">
        <v>61.1739</v>
      </c>
      <c r="HO120">
        <v>22.6562</v>
      </c>
      <c r="HP120">
        <v>1</v>
      </c>
      <c r="HQ120">
        <v>0.0967988</v>
      </c>
      <c r="HR120">
        <v>0.00119553</v>
      </c>
      <c r="HS120">
        <v>20.2799</v>
      </c>
      <c r="HT120">
        <v>5.21265</v>
      </c>
      <c r="HU120">
        <v>11.98</v>
      </c>
      <c r="HV120">
        <v>4.9639</v>
      </c>
      <c r="HW120">
        <v>3.2745</v>
      </c>
      <c r="HX120">
        <v>9999</v>
      </c>
      <c r="HY120">
        <v>9999</v>
      </c>
      <c r="HZ120">
        <v>9999</v>
      </c>
      <c r="IA120">
        <v>41.1</v>
      </c>
      <c r="IB120">
        <v>1.86401</v>
      </c>
      <c r="IC120">
        <v>1.86017</v>
      </c>
      <c r="ID120">
        <v>1.85841</v>
      </c>
      <c r="IE120">
        <v>1.85975</v>
      </c>
      <c r="IF120">
        <v>1.85989</v>
      </c>
      <c r="IG120">
        <v>1.85839</v>
      </c>
      <c r="IH120">
        <v>1.85745</v>
      </c>
      <c r="II120">
        <v>1.85242</v>
      </c>
      <c r="IJ120">
        <v>0</v>
      </c>
      <c r="IK120">
        <v>0</v>
      </c>
      <c r="IL120">
        <v>0</v>
      </c>
      <c r="IM120">
        <v>0</v>
      </c>
      <c r="IN120" t="s">
        <v>441</v>
      </c>
      <c r="IO120" t="s">
        <v>442</v>
      </c>
      <c r="IP120" t="s">
        <v>443</v>
      </c>
      <c r="IQ120" t="s">
        <v>443</v>
      </c>
      <c r="IR120" t="s">
        <v>443</v>
      </c>
      <c r="IS120" t="s">
        <v>443</v>
      </c>
      <c r="IT120">
        <v>0</v>
      </c>
      <c r="IU120">
        <v>100</v>
      </c>
      <c r="IV120">
        <v>100</v>
      </c>
      <c r="IW120">
        <v>-1.112</v>
      </c>
      <c r="IX120">
        <v>0.3006</v>
      </c>
      <c r="IY120">
        <v>-0.9039269621244732</v>
      </c>
      <c r="IZ120">
        <v>-0.001239420960351069</v>
      </c>
      <c r="JA120">
        <v>2.054680153414315E-06</v>
      </c>
      <c r="JB120">
        <v>-6.090169633737798E-10</v>
      </c>
      <c r="JC120">
        <v>0.01286883109493677</v>
      </c>
      <c r="JD120">
        <v>0.003674261220633967</v>
      </c>
      <c r="JE120">
        <v>0.0003746991724086452</v>
      </c>
      <c r="JF120">
        <v>1.563836292469968E-06</v>
      </c>
      <c r="JG120">
        <v>1</v>
      </c>
      <c r="JH120">
        <v>2003</v>
      </c>
      <c r="JI120">
        <v>1</v>
      </c>
      <c r="JJ120">
        <v>24</v>
      </c>
      <c r="JK120">
        <v>202908.2</v>
      </c>
      <c r="JL120">
        <v>202908.4</v>
      </c>
      <c r="JM120">
        <v>0.9472660000000001</v>
      </c>
      <c r="JN120">
        <v>2.62695</v>
      </c>
      <c r="JO120">
        <v>1.49658</v>
      </c>
      <c r="JP120">
        <v>2.34375</v>
      </c>
      <c r="JQ120">
        <v>1.54907</v>
      </c>
      <c r="JR120">
        <v>2.38647</v>
      </c>
      <c r="JS120">
        <v>36.0816</v>
      </c>
      <c r="JT120">
        <v>24.1663</v>
      </c>
      <c r="JU120">
        <v>18</v>
      </c>
      <c r="JV120">
        <v>483.564</v>
      </c>
      <c r="JW120">
        <v>491.821</v>
      </c>
      <c r="JX120">
        <v>28.2301</v>
      </c>
      <c r="JY120">
        <v>28.5273</v>
      </c>
      <c r="JZ120">
        <v>30.0004</v>
      </c>
      <c r="KA120">
        <v>28.7397</v>
      </c>
      <c r="KB120">
        <v>28.7367</v>
      </c>
      <c r="KC120">
        <v>19.0106</v>
      </c>
      <c r="KD120">
        <v>21.6033</v>
      </c>
      <c r="KE120">
        <v>66.9308</v>
      </c>
      <c r="KF120">
        <v>28.1599</v>
      </c>
      <c r="KG120">
        <v>333.183</v>
      </c>
      <c r="KH120">
        <v>17.6711</v>
      </c>
      <c r="KI120">
        <v>102.012</v>
      </c>
      <c r="KJ120">
        <v>91.5553</v>
      </c>
    </row>
    <row r="121" spans="1:296">
      <c r="A121">
        <v>103</v>
      </c>
      <c r="B121">
        <v>1759164101</v>
      </c>
      <c r="C121">
        <v>2727.900000095367</v>
      </c>
      <c r="D121" t="s">
        <v>650</v>
      </c>
      <c r="E121" t="s">
        <v>651</v>
      </c>
      <c r="F121">
        <v>5</v>
      </c>
      <c r="G121" t="s">
        <v>639</v>
      </c>
      <c r="H121">
        <v>1759164093.214286</v>
      </c>
      <c r="I121">
        <f>(J121)/1000</f>
        <v>0</v>
      </c>
      <c r="J121">
        <f>IF(DO121, AM121, AG121)</f>
        <v>0</v>
      </c>
      <c r="K121">
        <f>IF(DO121, AH121, AF121)</f>
        <v>0</v>
      </c>
      <c r="L121">
        <f>DQ121 - IF(AT121&gt;1, K121*DK121*100.0/(AV121), 0)</f>
        <v>0</v>
      </c>
      <c r="M121">
        <f>((S121-I121/2)*L121-K121)/(S121+I121/2)</f>
        <v>0</v>
      </c>
      <c r="N121">
        <f>M121*(DX121+DY121)/1000.0</f>
        <v>0</v>
      </c>
      <c r="O121">
        <f>(DQ121 - IF(AT121&gt;1, K121*DK121*100.0/(AV121), 0))*(DX121+DY121)/1000.0</f>
        <v>0</v>
      </c>
      <c r="P121">
        <f>2.0/((1/R121-1/Q121)+SIGN(R121)*SQRT((1/R121-1/Q121)*(1/R121-1/Q121) + 4*DL121/((DL121+1)*(DL121+1))*(2*1/R121*1/Q121-1/Q121*1/Q121)))</f>
        <v>0</v>
      </c>
      <c r="Q121">
        <f>IF(LEFT(DM121,1)&lt;&gt;"0",IF(LEFT(DM121,1)="1",3.0,DN121),$D$5+$E$5*(EE121*DX121/($K$5*1000))+$F$5*(EE121*DX121/($K$5*1000))*MAX(MIN(DK121,$J$5),$I$5)*MAX(MIN(DK121,$J$5),$I$5)+$G$5*MAX(MIN(DK121,$J$5),$I$5)*(EE121*DX121/($K$5*1000))+$H$5*(EE121*DX121/($K$5*1000))*(EE121*DX121/($K$5*1000)))</f>
        <v>0</v>
      </c>
      <c r="R121">
        <f>I121*(1000-(1000*0.61365*exp(17.502*V121/(240.97+V121))/(DX121+DY121)+DS121)/2)/(1000*0.61365*exp(17.502*V121/(240.97+V121))/(DX121+DY121)-DS121)</f>
        <v>0</v>
      </c>
      <c r="S121">
        <f>1/((DL121+1)/(P121/1.6)+1/(Q121/1.37)) + DL121/((DL121+1)/(P121/1.6) + DL121/(Q121/1.37))</f>
        <v>0</v>
      </c>
      <c r="T121">
        <f>(DG121*DJ121)</f>
        <v>0</v>
      </c>
      <c r="U121">
        <f>(DZ121+(T121+2*0.95*5.67E-8*(((DZ121+$B$9)+273)^4-(DZ121+273)^4)-44100*I121)/(1.84*29.3*Q121+8*0.95*5.67E-8*(DZ121+273)^3))</f>
        <v>0</v>
      </c>
      <c r="V121">
        <f>($C$9*EA121+$D$9*EB121+$E$9*U121)</f>
        <v>0</v>
      </c>
      <c r="W121">
        <f>0.61365*exp(17.502*V121/(240.97+V121))</f>
        <v>0</v>
      </c>
      <c r="X121">
        <f>(Y121/Z121*100)</f>
        <v>0</v>
      </c>
      <c r="Y121">
        <f>DS121*(DX121+DY121)/1000</f>
        <v>0</v>
      </c>
      <c r="Z121">
        <f>0.61365*exp(17.502*DZ121/(240.97+DZ121))</f>
        <v>0</v>
      </c>
      <c r="AA121">
        <f>(W121-DS121*(DX121+DY121)/1000)</f>
        <v>0</v>
      </c>
      <c r="AB121">
        <f>(-I121*44100)</f>
        <v>0</v>
      </c>
      <c r="AC121">
        <f>2*29.3*Q121*0.92*(DZ121-V121)</f>
        <v>0</v>
      </c>
      <c r="AD121">
        <f>2*0.95*5.67E-8*(((DZ121+$B$9)+273)^4-(V121+273)^4)</f>
        <v>0</v>
      </c>
      <c r="AE121">
        <f>T121+AD121+AB121+AC121</f>
        <v>0</v>
      </c>
      <c r="AF121">
        <f>DW121*AT121*(DR121-DQ121*(1000-AT121*DT121)/(1000-AT121*DS121))/(100*DK121)</f>
        <v>0</v>
      </c>
      <c r="AG121">
        <f>1000*DW121*AT121*(DS121-DT121)/(100*DK121*(1000-AT121*DS121))</f>
        <v>0</v>
      </c>
      <c r="AH121">
        <f>(AI121 - AJ121 - DX121*1E3/(8.314*(DZ121+273.15)) * AL121/DW121 * AK121) * DW121/(100*DK121) * (1000 - DT121)/1000</f>
        <v>0</v>
      </c>
      <c r="AI121">
        <v>356.2869977149047</v>
      </c>
      <c r="AJ121">
        <v>360.6949878787879</v>
      </c>
      <c r="AK121">
        <v>-3.148839070989915</v>
      </c>
      <c r="AL121">
        <v>65.04949438448051</v>
      </c>
      <c r="AM121">
        <f>(AO121 - AN121 + DX121*1E3/(8.314*(DZ121+273.15)) * AQ121/DW121 * AP121) * DW121/(100*DK121) * 1000/(1000 - AO121)</f>
        <v>0</v>
      </c>
      <c r="AN121">
        <v>17.64962568382947</v>
      </c>
      <c r="AO121">
        <v>22.68991454545454</v>
      </c>
      <c r="AP121">
        <v>-0.0001057726025062238</v>
      </c>
      <c r="AQ121">
        <v>105.0563432772272</v>
      </c>
      <c r="AR121">
        <v>0</v>
      </c>
      <c r="AS121">
        <v>0</v>
      </c>
      <c r="AT121">
        <f>IF(AR121*$H$15&gt;=AV121,1.0,(AV121/(AV121-AR121*$H$15)))</f>
        <v>0</v>
      </c>
      <c r="AU121">
        <f>(AT121-1)*100</f>
        <v>0</v>
      </c>
      <c r="AV121">
        <f>MAX(0,($B$15+$C$15*EE121)/(1+$D$15*EE121)*DX121/(DZ121+273)*$E$15)</f>
        <v>0</v>
      </c>
      <c r="AW121" t="s">
        <v>437</v>
      </c>
      <c r="AX121" t="s">
        <v>437</v>
      </c>
      <c r="AY121">
        <v>0</v>
      </c>
      <c r="AZ121">
        <v>0</v>
      </c>
      <c r="BA121">
        <f>1-AY121/AZ121</f>
        <v>0</v>
      </c>
      <c r="BB121">
        <v>0</v>
      </c>
      <c r="BC121" t="s">
        <v>437</v>
      </c>
      <c r="BD121" t="s">
        <v>437</v>
      </c>
      <c r="BE121">
        <v>0</v>
      </c>
      <c r="BF121">
        <v>0</v>
      </c>
      <c r="BG121">
        <f>1-BE121/BF121</f>
        <v>0</v>
      </c>
      <c r="BH121">
        <v>0.5</v>
      </c>
      <c r="BI121">
        <f>DH121</f>
        <v>0</v>
      </c>
      <c r="BJ121">
        <f>K121</f>
        <v>0</v>
      </c>
      <c r="BK121">
        <f>BG121*BH121*BI121</f>
        <v>0</v>
      </c>
      <c r="BL121">
        <f>(BJ121-BB121)/BI121</f>
        <v>0</v>
      </c>
      <c r="BM121">
        <f>(AZ121-BF121)/BF121</f>
        <v>0</v>
      </c>
      <c r="BN121">
        <f>AY121/(BA121+AY121/BF121)</f>
        <v>0</v>
      </c>
      <c r="BO121" t="s">
        <v>437</v>
      </c>
      <c r="BP121">
        <v>0</v>
      </c>
      <c r="BQ121">
        <f>IF(BP121&lt;&gt;0, BP121, BN121)</f>
        <v>0</v>
      </c>
      <c r="BR121">
        <f>1-BQ121/BF121</f>
        <v>0</v>
      </c>
      <c r="BS121">
        <f>(BF121-BE121)/(BF121-BQ121)</f>
        <v>0</v>
      </c>
      <c r="BT121">
        <f>(AZ121-BF121)/(AZ121-BQ121)</f>
        <v>0</v>
      </c>
      <c r="BU121">
        <f>(BF121-BE121)/(BF121-AY121)</f>
        <v>0</v>
      </c>
      <c r="BV121">
        <f>(AZ121-BF121)/(AZ121-AY121)</f>
        <v>0</v>
      </c>
      <c r="BW121">
        <f>(BS121*BQ121/BE121)</f>
        <v>0</v>
      </c>
      <c r="BX121">
        <f>(1-BW121)</f>
        <v>0</v>
      </c>
      <c r="DG121">
        <f>$B$13*EF121+$C$13*EG121+$F$13*ER121*(1-EU121)</f>
        <v>0</v>
      </c>
      <c r="DH121">
        <f>DG121*DI121</f>
        <v>0</v>
      </c>
      <c r="DI121">
        <f>($B$13*$D$11+$C$13*$D$11+$F$13*((FE121+EW121)/MAX(FE121+EW121+FF121, 0.1)*$I$11+FF121/MAX(FE121+EW121+FF121, 0.1)*$J$11))/($B$13+$C$13+$F$13)</f>
        <v>0</v>
      </c>
      <c r="DJ121">
        <f>($B$13*$K$11+$C$13*$K$11+$F$13*((FE121+EW121)/MAX(FE121+EW121+FF121, 0.1)*$P$11+FF121/MAX(FE121+EW121+FF121, 0.1)*$Q$11))/($B$13+$C$13+$F$13)</f>
        <v>0</v>
      </c>
      <c r="DK121">
        <v>5</v>
      </c>
      <c r="DL121">
        <v>0.5</v>
      </c>
      <c r="DM121" t="s">
        <v>438</v>
      </c>
      <c r="DN121">
        <v>2</v>
      </c>
      <c r="DO121" t="b">
        <v>1</v>
      </c>
      <c r="DP121">
        <v>1759164093.214286</v>
      </c>
      <c r="DQ121">
        <v>373.9568571428571</v>
      </c>
      <c r="DR121">
        <v>365.6381785714285</v>
      </c>
      <c r="DS121">
        <v>22.68697857142858</v>
      </c>
      <c r="DT121">
        <v>17.65079642857143</v>
      </c>
      <c r="DU121">
        <v>375.0686428571429</v>
      </c>
      <c r="DV121">
        <v>22.38653214285714</v>
      </c>
      <c r="DW121">
        <v>499.9885</v>
      </c>
      <c r="DX121">
        <v>90.88458571428569</v>
      </c>
      <c r="DY121">
        <v>0.06677681428571429</v>
      </c>
      <c r="DZ121">
        <v>29.46398571428571</v>
      </c>
      <c r="EA121">
        <v>30.05387857142857</v>
      </c>
      <c r="EB121">
        <v>999.9000000000002</v>
      </c>
      <c r="EC121">
        <v>0</v>
      </c>
      <c r="ED121">
        <v>0</v>
      </c>
      <c r="EE121">
        <v>9988.955714285714</v>
      </c>
      <c r="EF121">
        <v>0</v>
      </c>
      <c r="EG121">
        <v>10.7464</v>
      </c>
      <c r="EH121">
        <v>8.318769642857145</v>
      </c>
      <c r="EI121">
        <v>382.6377142857144</v>
      </c>
      <c r="EJ121">
        <v>372.2079642857143</v>
      </c>
      <c r="EK121">
        <v>5.036187142857143</v>
      </c>
      <c r="EL121">
        <v>365.6381785714285</v>
      </c>
      <c r="EM121">
        <v>17.65079642857143</v>
      </c>
      <c r="EN121">
        <v>2.061896785714286</v>
      </c>
      <c r="EO121">
        <v>1.604185714285714</v>
      </c>
      <c r="EP121">
        <v>17.927825</v>
      </c>
      <c r="EQ121">
        <v>13.99906071428572</v>
      </c>
      <c r="ER121">
        <v>1999.988571428571</v>
      </c>
      <c r="ES121">
        <v>0.9800061785714285</v>
      </c>
      <c r="ET121">
        <v>0.01999381071428571</v>
      </c>
      <c r="EU121">
        <v>0</v>
      </c>
      <c r="EV121">
        <v>1034.105</v>
      </c>
      <c r="EW121">
        <v>5.00078</v>
      </c>
      <c r="EX121">
        <v>20067.15357142857</v>
      </c>
      <c r="EY121">
        <v>16379.56428571429</v>
      </c>
      <c r="EZ121">
        <v>39.10471428571429</v>
      </c>
      <c r="FA121">
        <v>39.79667857142856</v>
      </c>
      <c r="FB121">
        <v>39.11360714285713</v>
      </c>
      <c r="FC121">
        <v>39.60021428571428</v>
      </c>
      <c r="FD121">
        <v>39.94164285714285</v>
      </c>
      <c r="FE121">
        <v>1955.102857142857</v>
      </c>
      <c r="FF121">
        <v>39.8857142857143</v>
      </c>
      <c r="FG121">
        <v>0</v>
      </c>
      <c r="FH121">
        <v>1759164093.2</v>
      </c>
      <c r="FI121">
        <v>0</v>
      </c>
      <c r="FJ121">
        <v>1034.130384615384</v>
      </c>
      <c r="FK121">
        <v>-5.036923080290119</v>
      </c>
      <c r="FL121">
        <v>-111.329914583661</v>
      </c>
      <c r="FM121">
        <v>20066.56153846154</v>
      </c>
      <c r="FN121">
        <v>15</v>
      </c>
      <c r="FO121">
        <v>0</v>
      </c>
      <c r="FP121" t="s">
        <v>439</v>
      </c>
      <c r="FQ121">
        <v>1746989605.5</v>
      </c>
      <c r="FR121">
        <v>1746989593.5</v>
      </c>
      <c r="FS121">
        <v>0</v>
      </c>
      <c r="FT121">
        <v>-0.274</v>
      </c>
      <c r="FU121">
        <v>-0.002</v>
      </c>
      <c r="FV121">
        <v>2.549</v>
      </c>
      <c r="FW121">
        <v>0.129</v>
      </c>
      <c r="FX121">
        <v>420</v>
      </c>
      <c r="FY121">
        <v>17</v>
      </c>
      <c r="FZ121">
        <v>0.02</v>
      </c>
      <c r="GA121">
        <v>0.04</v>
      </c>
      <c r="GB121">
        <v>5.910359529268293</v>
      </c>
      <c r="GC121">
        <v>41.44261148780487</v>
      </c>
      <c r="GD121">
        <v>4.248294331436171</v>
      </c>
      <c r="GE121">
        <v>0</v>
      </c>
      <c r="GF121">
        <v>1034.384117647059</v>
      </c>
      <c r="GG121">
        <v>-4.306493511903664</v>
      </c>
      <c r="GH121">
        <v>0.4953793415570733</v>
      </c>
      <c r="GI121">
        <v>0</v>
      </c>
      <c r="GJ121">
        <v>5.045021951219512</v>
      </c>
      <c r="GK121">
        <v>-0.09388620209059011</v>
      </c>
      <c r="GL121">
        <v>0.01856321227189086</v>
      </c>
      <c r="GM121">
        <v>1</v>
      </c>
      <c r="GN121">
        <v>1</v>
      </c>
      <c r="GO121">
        <v>3</v>
      </c>
      <c r="GP121" t="s">
        <v>459</v>
      </c>
      <c r="GQ121">
        <v>3.10139</v>
      </c>
      <c r="GR121">
        <v>2.72489</v>
      </c>
      <c r="GS121">
        <v>0.077208</v>
      </c>
      <c r="GT121">
        <v>0.0751033</v>
      </c>
      <c r="GU121">
        <v>0.10414</v>
      </c>
      <c r="GV121">
        <v>0.0883466</v>
      </c>
      <c r="GW121">
        <v>24137.6</v>
      </c>
      <c r="GX121">
        <v>21987.2</v>
      </c>
      <c r="GY121">
        <v>26720.5</v>
      </c>
      <c r="GZ121">
        <v>23993.8</v>
      </c>
      <c r="HA121">
        <v>38295.6</v>
      </c>
      <c r="HB121">
        <v>32341.2</v>
      </c>
      <c r="HC121">
        <v>46655.3</v>
      </c>
      <c r="HD121">
        <v>37965.8</v>
      </c>
      <c r="HE121">
        <v>1.87555</v>
      </c>
      <c r="HF121">
        <v>1.86585</v>
      </c>
      <c r="HG121">
        <v>0.124469</v>
      </c>
      <c r="HH121">
        <v>0</v>
      </c>
      <c r="HI121">
        <v>27.981</v>
      </c>
      <c r="HJ121">
        <v>999.9</v>
      </c>
      <c r="HK121">
        <v>43.8</v>
      </c>
      <c r="HL121">
        <v>31.5</v>
      </c>
      <c r="HM121">
        <v>22.3703</v>
      </c>
      <c r="HN121">
        <v>61.1539</v>
      </c>
      <c r="HO121">
        <v>22.6603</v>
      </c>
      <c r="HP121">
        <v>1</v>
      </c>
      <c r="HQ121">
        <v>0.0969309</v>
      </c>
      <c r="HR121">
        <v>-0.0501362</v>
      </c>
      <c r="HS121">
        <v>20.28</v>
      </c>
      <c r="HT121">
        <v>5.2128</v>
      </c>
      <c r="HU121">
        <v>11.98</v>
      </c>
      <c r="HV121">
        <v>4.9639</v>
      </c>
      <c r="HW121">
        <v>3.2745</v>
      </c>
      <c r="HX121">
        <v>9999</v>
      </c>
      <c r="HY121">
        <v>9999</v>
      </c>
      <c r="HZ121">
        <v>9999</v>
      </c>
      <c r="IA121">
        <v>41.1</v>
      </c>
      <c r="IB121">
        <v>1.86401</v>
      </c>
      <c r="IC121">
        <v>1.86017</v>
      </c>
      <c r="ID121">
        <v>1.85843</v>
      </c>
      <c r="IE121">
        <v>1.85975</v>
      </c>
      <c r="IF121">
        <v>1.85989</v>
      </c>
      <c r="IG121">
        <v>1.85838</v>
      </c>
      <c r="IH121">
        <v>1.85745</v>
      </c>
      <c r="II121">
        <v>1.85242</v>
      </c>
      <c r="IJ121">
        <v>0</v>
      </c>
      <c r="IK121">
        <v>0</v>
      </c>
      <c r="IL121">
        <v>0</v>
      </c>
      <c r="IM121">
        <v>0</v>
      </c>
      <c r="IN121" t="s">
        <v>441</v>
      </c>
      <c r="IO121" t="s">
        <v>442</v>
      </c>
      <c r="IP121" t="s">
        <v>443</v>
      </c>
      <c r="IQ121" t="s">
        <v>443</v>
      </c>
      <c r="IR121" t="s">
        <v>443</v>
      </c>
      <c r="IS121" t="s">
        <v>443</v>
      </c>
      <c r="IT121">
        <v>0</v>
      </c>
      <c r="IU121">
        <v>100</v>
      </c>
      <c r="IV121">
        <v>100</v>
      </c>
      <c r="IW121">
        <v>-1.113</v>
      </c>
      <c r="IX121">
        <v>0.3005</v>
      </c>
      <c r="IY121">
        <v>-0.9039269621244732</v>
      </c>
      <c r="IZ121">
        <v>-0.001239420960351069</v>
      </c>
      <c r="JA121">
        <v>2.054680153414315E-06</v>
      </c>
      <c r="JB121">
        <v>-6.090169633737798E-10</v>
      </c>
      <c r="JC121">
        <v>0.01286883109493677</v>
      </c>
      <c r="JD121">
        <v>0.003674261220633967</v>
      </c>
      <c r="JE121">
        <v>0.0003746991724086452</v>
      </c>
      <c r="JF121">
        <v>1.563836292469968E-06</v>
      </c>
      <c r="JG121">
        <v>1</v>
      </c>
      <c r="JH121">
        <v>2003</v>
      </c>
      <c r="JI121">
        <v>1</v>
      </c>
      <c r="JJ121">
        <v>24</v>
      </c>
      <c r="JK121">
        <v>202908.3</v>
      </c>
      <c r="JL121">
        <v>202908.5</v>
      </c>
      <c r="JM121">
        <v>0.913086</v>
      </c>
      <c r="JN121">
        <v>2.62817</v>
      </c>
      <c r="JO121">
        <v>1.49658</v>
      </c>
      <c r="JP121">
        <v>2.34375</v>
      </c>
      <c r="JQ121">
        <v>1.54907</v>
      </c>
      <c r="JR121">
        <v>2.42188</v>
      </c>
      <c r="JS121">
        <v>36.0816</v>
      </c>
      <c r="JT121">
        <v>24.1751</v>
      </c>
      <c r="JU121">
        <v>18</v>
      </c>
      <c r="JV121">
        <v>483.239</v>
      </c>
      <c r="JW121">
        <v>491.873</v>
      </c>
      <c r="JX121">
        <v>28.1603</v>
      </c>
      <c r="JY121">
        <v>28.5291</v>
      </c>
      <c r="JZ121">
        <v>30.0003</v>
      </c>
      <c r="KA121">
        <v>28.741</v>
      </c>
      <c r="KB121">
        <v>28.7389</v>
      </c>
      <c r="KC121">
        <v>18.2302</v>
      </c>
      <c r="KD121">
        <v>21.6033</v>
      </c>
      <c r="KE121">
        <v>66.9308</v>
      </c>
      <c r="KF121">
        <v>28.146</v>
      </c>
      <c r="KG121">
        <v>313.147</v>
      </c>
      <c r="KH121">
        <v>17.6745</v>
      </c>
      <c r="KI121">
        <v>102.012</v>
      </c>
      <c r="KJ121">
        <v>91.5547</v>
      </c>
    </row>
    <row r="122" spans="1:296">
      <c r="A122">
        <v>104</v>
      </c>
      <c r="B122">
        <v>1759164106</v>
      </c>
      <c r="C122">
        <v>2732.900000095367</v>
      </c>
      <c r="D122" t="s">
        <v>652</v>
      </c>
      <c r="E122" t="s">
        <v>653</v>
      </c>
      <c r="F122">
        <v>5</v>
      </c>
      <c r="G122" t="s">
        <v>639</v>
      </c>
      <c r="H122">
        <v>1759164098.5</v>
      </c>
      <c r="I122">
        <f>(J122)/1000</f>
        <v>0</v>
      </c>
      <c r="J122">
        <f>IF(DO122, AM122, AG122)</f>
        <v>0</v>
      </c>
      <c r="K122">
        <f>IF(DO122, AH122, AF122)</f>
        <v>0</v>
      </c>
      <c r="L122">
        <f>DQ122 - IF(AT122&gt;1, K122*DK122*100.0/(AV122), 0)</f>
        <v>0</v>
      </c>
      <c r="M122">
        <f>((S122-I122/2)*L122-K122)/(S122+I122/2)</f>
        <v>0</v>
      </c>
      <c r="N122">
        <f>M122*(DX122+DY122)/1000.0</f>
        <v>0</v>
      </c>
      <c r="O122">
        <f>(DQ122 - IF(AT122&gt;1, K122*DK122*100.0/(AV122), 0))*(DX122+DY122)/1000.0</f>
        <v>0</v>
      </c>
      <c r="P122">
        <f>2.0/((1/R122-1/Q122)+SIGN(R122)*SQRT((1/R122-1/Q122)*(1/R122-1/Q122) + 4*DL122/((DL122+1)*(DL122+1))*(2*1/R122*1/Q122-1/Q122*1/Q122)))</f>
        <v>0</v>
      </c>
      <c r="Q122">
        <f>IF(LEFT(DM122,1)&lt;&gt;"0",IF(LEFT(DM122,1)="1",3.0,DN122),$D$5+$E$5*(EE122*DX122/($K$5*1000))+$F$5*(EE122*DX122/($K$5*1000))*MAX(MIN(DK122,$J$5),$I$5)*MAX(MIN(DK122,$J$5),$I$5)+$G$5*MAX(MIN(DK122,$J$5),$I$5)*(EE122*DX122/($K$5*1000))+$H$5*(EE122*DX122/($K$5*1000))*(EE122*DX122/($K$5*1000)))</f>
        <v>0</v>
      </c>
      <c r="R122">
        <f>I122*(1000-(1000*0.61365*exp(17.502*V122/(240.97+V122))/(DX122+DY122)+DS122)/2)/(1000*0.61365*exp(17.502*V122/(240.97+V122))/(DX122+DY122)-DS122)</f>
        <v>0</v>
      </c>
      <c r="S122">
        <f>1/((DL122+1)/(P122/1.6)+1/(Q122/1.37)) + DL122/((DL122+1)/(P122/1.6) + DL122/(Q122/1.37))</f>
        <v>0</v>
      </c>
      <c r="T122">
        <f>(DG122*DJ122)</f>
        <v>0</v>
      </c>
      <c r="U122">
        <f>(DZ122+(T122+2*0.95*5.67E-8*(((DZ122+$B$9)+273)^4-(DZ122+273)^4)-44100*I122)/(1.84*29.3*Q122+8*0.95*5.67E-8*(DZ122+273)^3))</f>
        <v>0</v>
      </c>
      <c r="V122">
        <f>($C$9*EA122+$D$9*EB122+$E$9*U122)</f>
        <v>0</v>
      </c>
      <c r="W122">
        <f>0.61365*exp(17.502*V122/(240.97+V122))</f>
        <v>0</v>
      </c>
      <c r="X122">
        <f>(Y122/Z122*100)</f>
        <v>0</v>
      </c>
      <c r="Y122">
        <f>DS122*(DX122+DY122)/1000</f>
        <v>0</v>
      </c>
      <c r="Z122">
        <f>0.61365*exp(17.502*DZ122/(240.97+DZ122))</f>
        <v>0</v>
      </c>
      <c r="AA122">
        <f>(W122-DS122*(DX122+DY122)/1000)</f>
        <v>0</v>
      </c>
      <c r="AB122">
        <f>(-I122*44100)</f>
        <v>0</v>
      </c>
      <c r="AC122">
        <f>2*29.3*Q122*0.92*(DZ122-V122)</f>
        <v>0</v>
      </c>
      <c r="AD122">
        <f>2*0.95*5.67E-8*(((DZ122+$B$9)+273)^4-(V122+273)^4)</f>
        <v>0</v>
      </c>
      <c r="AE122">
        <f>T122+AD122+AB122+AC122</f>
        <v>0</v>
      </c>
      <c r="AF122">
        <f>DW122*AT122*(DR122-DQ122*(1000-AT122*DT122)/(1000-AT122*DS122))/(100*DK122)</f>
        <v>0</v>
      </c>
      <c r="AG122">
        <f>1000*DW122*AT122*(DS122-DT122)/(100*DK122*(1000-AT122*DS122))</f>
        <v>0</v>
      </c>
      <c r="AH122">
        <f>(AI122 - AJ122 - DX122*1E3/(8.314*(DZ122+273.15)) * AL122/DW122 * AK122) * DW122/(100*DK122) * (1000 - DT122)/1000</f>
        <v>0</v>
      </c>
      <c r="AI122">
        <v>339.3724422835588</v>
      </c>
      <c r="AJ122">
        <v>344.5805818181818</v>
      </c>
      <c r="AK122">
        <v>-3.236739278694522</v>
      </c>
      <c r="AL122">
        <v>65.04949438448051</v>
      </c>
      <c r="AM122">
        <f>(AO122 - AN122 + DX122*1E3/(8.314*(DZ122+273.15)) * AQ122/DW122 * AP122) * DW122/(100*DK122) * 1000/(1000 - AO122)</f>
        <v>0</v>
      </c>
      <c r="AN122">
        <v>17.64665253481392</v>
      </c>
      <c r="AO122">
        <v>22.68524606060605</v>
      </c>
      <c r="AP122">
        <v>-3.539233666439631E-05</v>
      </c>
      <c r="AQ122">
        <v>105.0563432772272</v>
      </c>
      <c r="AR122">
        <v>0</v>
      </c>
      <c r="AS122">
        <v>0</v>
      </c>
      <c r="AT122">
        <f>IF(AR122*$H$15&gt;=AV122,1.0,(AV122/(AV122-AR122*$H$15)))</f>
        <v>0</v>
      </c>
      <c r="AU122">
        <f>(AT122-1)*100</f>
        <v>0</v>
      </c>
      <c r="AV122">
        <f>MAX(0,($B$15+$C$15*EE122)/(1+$D$15*EE122)*DX122/(DZ122+273)*$E$15)</f>
        <v>0</v>
      </c>
      <c r="AW122" t="s">
        <v>437</v>
      </c>
      <c r="AX122" t="s">
        <v>437</v>
      </c>
      <c r="AY122">
        <v>0</v>
      </c>
      <c r="AZ122">
        <v>0</v>
      </c>
      <c r="BA122">
        <f>1-AY122/AZ122</f>
        <v>0</v>
      </c>
      <c r="BB122">
        <v>0</v>
      </c>
      <c r="BC122" t="s">
        <v>437</v>
      </c>
      <c r="BD122" t="s">
        <v>437</v>
      </c>
      <c r="BE122">
        <v>0</v>
      </c>
      <c r="BF122">
        <v>0</v>
      </c>
      <c r="BG122">
        <f>1-BE122/BF122</f>
        <v>0</v>
      </c>
      <c r="BH122">
        <v>0.5</v>
      </c>
      <c r="BI122">
        <f>DH122</f>
        <v>0</v>
      </c>
      <c r="BJ122">
        <f>K122</f>
        <v>0</v>
      </c>
      <c r="BK122">
        <f>BG122*BH122*BI122</f>
        <v>0</v>
      </c>
      <c r="BL122">
        <f>(BJ122-BB122)/BI122</f>
        <v>0</v>
      </c>
      <c r="BM122">
        <f>(AZ122-BF122)/BF122</f>
        <v>0</v>
      </c>
      <c r="BN122">
        <f>AY122/(BA122+AY122/BF122)</f>
        <v>0</v>
      </c>
      <c r="BO122" t="s">
        <v>437</v>
      </c>
      <c r="BP122">
        <v>0</v>
      </c>
      <c r="BQ122">
        <f>IF(BP122&lt;&gt;0, BP122, BN122)</f>
        <v>0</v>
      </c>
      <c r="BR122">
        <f>1-BQ122/BF122</f>
        <v>0</v>
      </c>
      <c r="BS122">
        <f>(BF122-BE122)/(BF122-BQ122)</f>
        <v>0</v>
      </c>
      <c r="BT122">
        <f>(AZ122-BF122)/(AZ122-BQ122)</f>
        <v>0</v>
      </c>
      <c r="BU122">
        <f>(BF122-BE122)/(BF122-AY122)</f>
        <v>0</v>
      </c>
      <c r="BV122">
        <f>(AZ122-BF122)/(AZ122-AY122)</f>
        <v>0</v>
      </c>
      <c r="BW122">
        <f>(BS122*BQ122/BE122)</f>
        <v>0</v>
      </c>
      <c r="BX122">
        <f>(1-BW122)</f>
        <v>0</v>
      </c>
      <c r="DG122">
        <f>$B$13*EF122+$C$13*EG122+$F$13*ER122*(1-EU122)</f>
        <v>0</v>
      </c>
      <c r="DH122">
        <f>DG122*DI122</f>
        <v>0</v>
      </c>
      <c r="DI122">
        <f>($B$13*$D$11+$C$13*$D$11+$F$13*((FE122+EW122)/MAX(FE122+EW122+FF122, 0.1)*$I$11+FF122/MAX(FE122+EW122+FF122, 0.1)*$J$11))/($B$13+$C$13+$F$13)</f>
        <v>0</v>
      </c>
      <c r="DJ122">
        <f>($B$13*$K$11+$C$13*$K$11+$F$13*((FE122+EW122)/MAX(FE122+EW122+FF122, 0.1)*$P$11+FF122/MAX(FE122+EW122+FF122, 0.1)*$Q$11))/($B$13+$C$13+$F$13)</f>
        <v>0</v>
      </c>
      <c r="DK122">
        <v>5</v>
      </c>
      <c r="DL122">
        <v>0.5</v>
      </c>
      <c r="DM122" t="s">
        <v>438</v>
      </c>
      <c r="DN122">
        <v>2</v>
      </c>
      <c r="DO122" t="b">
        <v>1</v>
      </c>
      <c r="DP122">
        <v>1759164098.5</v>
      </c>
      <c r="DQ122">
        <v>358.4782592592592</v>
      </c>
      <c r="DR122">
        <v>348.1693703703704</v>
      </c>
      <c r="DS122">
        <v>22.69052592592593</v>
      </c>
      <c r="DT122">
        <v>17.64992592592593</v>
      </c>
      <c r="DU122">
        <v>359.5903333333334</v>
      </c>
      <c r="DV122">
        <v>22.39000370370371</v>
      </c>
      <c r="DW122">
        <v>499.9785555555555</v>
      </c>
      <c r="DX122">
        <v>90.88271851851852</v>
      </c>
      <c r="DY122">
        <v>0.06683974814814815</v>
      </c>
      <c r="DZ122">
        <v>29.45038148148148</v>
      </c>
      <c r="EA122">
        <v>30.01707777777778</v>
      </c>
      <c r="EB122">
        <v>999.9000000000001</v>
      </c>
      <c r="EC122">
        <v>0</v>
      </c>
      <c r="ED122">
        <v>0</v>
      </c>
      <c r="EE122">
        <v>9995.20925925926</v>
      </c>
      <c r="EF122">
        <v>0</v>
      </c>
      <c r="EG122">
        <v>10.7464</v>
      </c>
      <c r="EH122">
        <v>10.30897185185185</v>
      </c>
      <c r="EI122">
        <v>366.8012962962963</v>
      </c>
      <c r="EJ122">
        <v>354.425</v>
      </c>
      <c r="EK122">
        <v>5.040601851851852</v>
      </c>
      <c r="EL122">
        <v>348.1693703703704</v>
      </c>
      <c r="EM122">
        <v>17.64992592592593</v>
      </c>
      <c r="EN122">
        <v>2.062176666666667</v>
      </c>
      <c r="EO122">
        <v>1.604074074074074</v>
      </c>
      <c r="EP122">
        <v>17.92997777777778</v>
      </c>
      <c r="EQ122">
        <v>13.99798148148148</v>
      </c>
      <c r="ER122">
        <v>2000.001111111111</v>
      </c>
      <c r="ES122">
        <v>0.9800049259259259</v>
      </c>
      <c r="ET122">
        <v>0.01999502962962963</v>
      </c>
      <c r="EU122">
        <v>0</v>
      </c>
      <c r="EV122">
        <v>1033.624814814815</v>
      </c>
      <c r="EW122">
        <v>5.00078</v>
      </c>
      <c r="EX122">
        <v>20056.21481481481</v>
      </c>
      <c r="EY122">
        <v>16379.65555555556</v>
      </c>
      <c r="EZ122">
        <v>39.09470370370369</v>
      </c>
      <c r="FA122">
        <v>39.79144444444444</v>
      </c>
      <c r="FB122">
        <v>39.13637037037037</v>
      </c>
      <c r="FC122">
        <v>39.57607407407407</v>
      </c>
      <c r="FD122">
        <v>39.98577777777778</v>
      </c>
      <c r="FE122">
        <v>1955.112222222222</v>
      </c>
      <c r="FF122">
        <v>39.8888888888889</v>
      </c>
      <c r="FG122">
        <v>0</v>
      </c>
      <c r="FH122">
        <v>1759164098</v>
      </c>
      <c r="FI122">
        <v>0</v>
      </c>
      <c r="FJ122">
        <v>1033.669615384615</v>
      </c>
      <c r="FK122">
        <v>-5.901196578145818</v>
      </c>
      <c r="FL122">
        <v>-144.1846151510075</v>
      </c>
      <c r="FM122">
        <v>20056.30769230769</v>
      </c>
      <c r="FN122">
        <v>15</v>
      </c>
      <c r="FO122">
        <v>0</v>
      </c>
      <c r="FP122" t="s">
        <v>439</v>
      </c>
      <c r="FQ122">
        <v>1746989605.5</v>
      </c>
      <c r="FR122">
        <v>1746989593.5</v>
      </c>
      <c r="FS122">
        <v>0</v>
      </c>
      <c r="FT122">
        <v>-0.274</v>
      </c>
      <c r="FU122">
        <v>-0.002</v>
      </c>
      <c r="FV122">
        <v>2.549</v>
      </c>
      <c r="FW122">
        <v>0.129</v>
      </c>
      <c r="FX122">
        <v>420</v>
      </c>
      <c r="FY122">
        <v>17</v>
      </c>
      <c r="FZ122">
        <v>0.02</v>
      </c>
      <c r="GA122">
        <v>0.04</v>
      </c>
      <c r="GB122">
        <v>8.797306097560975</v>
      </c>
      <c r="GC122">
        <v>24.1323593728223</v>
      </c>
      <c r="GD122">
        <v>2.471103523890647</v>
      </c>
      <c r="GE122">
        <v>0</v>
      </c>
      <c r="GF122">
        <v>1033.953235294118</v>
      </c>
      <c r="GG122">
        <v>-5.561650109361326</v>
      </c>
      <c r="GH122">
        <v>0.5931209607225447</v>
      </c>
      <c r="GI122">
        <v>0</v>
      </c>
      <c r="GJ122">
        <v>5.03687512195122</v>
      </c>
      <c r="GK122">
        <v>0.04848668989547834</v>
      </c>
      <c r="GL122">
        <v>0.006503534544422306</v>
      </c>
      <c r="GM122">
        <v>1</v>
      </c>
      <c r="GN122">
        <v>1</v>
      </c>
      <c r="GO122">
        <v>3</v>
      </c>
      <c r="GP122" t="s">
        <v>459</v>
      </c>
      <c r="GQ122">
        <v>3.10146</v>
      </c>
      <c r="GR122">
        <v>2.7251</v>
      </c>
      <c r="GS122">
        <v>0.0744711</v>
      </c>
      <c r="GT122">
        <v>0.0721961</v>
      </c>
      <c r="GU122">
        <v>0.104117</v>
      </c>
      <c r="GV122">
        <v>0.0883288</v>
      </c>
      <c r="GW122">
        <v>24208.9</v>
      </c>
      <c r="GX122">
        <v>22056.1</v>
      </c>
      <c r="GY122">
        <v>26720.2</v>
      </c>
      <c r="GZ122">
        <v>23993.6</v>
      </c>
      <c r="HA122">
        <v>38296</v>
      </c>
      <c r="HB122">
        <v>32341.2</v>
      </c>
      <c r="HC122">
        <v>46654.9</v>
      </c>
      <c r="HD122">
        <v>37965.5</v>
      </c>
      <c r="HE122">
        <v>1.87565</v>
      </c>
      <c r="HF122">
        <v>1.86595</v>
      </c>
      <c r="HG122">
        <v>0.123762</v>
      </c>
      <c r="HH122">
        <v>0</v>
      </c>
      <c r="HI122">
        <v>27.9833</v>
      </c>
      <c r="HJ122">
        <v>999.9</v>
      </c>
      <c r="HK122">
        <v>43.8</v>
      </c>
      <c r="HL122">
        <v>31.5</v>
      </c>
      <c r="HM122">
        <v>22.3707</v>
      </c>
      <c r="HN122">
        <v>61.6439</v>
      </c>
      <c r="HO122">
        <v>22.6242</v>
      </c>
      <c r="HP122">
        <v>1</v>
      </c>
      <c r="HQ122">
        <v>0.0972561</v>
      </c>
      <c r="HR122">
        <v>-0.173306</v>
      </c>
      <c r="HS122">
        <v>20.2799</v>
      </c>
      <c r="HT122">
        <v>5.21295</v>
      </c>
      <c r="HU122">
        <v>11.98</v>
      </c>
      <c r="HV122">
        <v>4.9639</v>
      </c>
      <c r="HW122">
        <v>3.27445</v>
      </c>
      <c r="HX122">
        <v>9999</v>
      </c>
      <c r="HY122">
        <v>9999</v>
      </c>
      <c r="HZ122">
        <v>9999</v>
      </c>
      <c r="IA122">
        <v>41.1</v>
      </c>
      <c r="IB122">
        <v>1.86401</v>
      </c>
      <c r="IC122">
        <v>1.86019</v>
      </c>
      <c r="ID122">
        <v>1.85846</v>
      </c>
      <c r="IE122">
        <v>1.85976</v>
      </c>
      <c r="IF122">
        <v>1.85989</v>
      </c>
      <c r="IG122">
        <v>1.85839</v>
      </c>
      <c r="IH122">
        <v>1.85745</v>
      </c>
      <c r="II122">
        <v>1.85242</v>
      </c>
      <c r="IJ122">
        <v>0</v>
      </c>
      <c r="IK122">
        <v>0</v>
      </c>
      <c r="IL122">
        <v>0</v>
      </c>
      <c r="IM122">
        <v>0</v>
      </c>
      <c r="IN122" t="s">
        <v>441</v>
      </c>
      <c r="IO122" t="s">
        <v>442</v>
      </c>
      <c r="IP122" t="s">
        <v>443</v>
      </c>
      <c r="IQ122" t="s">
        <v>443</v>
      </c>
      <c r="IR122" t="s">
        <v>443</v>
      </c>
      <c r="IS122" t="s">
        <v>443</v>
      </c>
      <c r="IT122">
        <v>0</v>
      </c>
      <c r="IU122">
        <v>100</v>
      </c>
      <c r="IV122">
        <v>100</v>
      </c>
      <c r="IW122">
        <v>-1.111</v>
      </c>
      <c r="IX122">
        <v>0.3004</v>
      </c>
      <c r="IY122">
        <v>-0.9039269621244732</v>
      </c>
      <c r="IZ122">
        <v>-0.001239420960351069</v>
      </c>
      <c r="JA122">
        <v>2.054680153414315E-06</v>
      </c>
      <c r="JB122">
        <v>-6.090169633737798E-10</v>
      </c>
      <c r="JC122">
        <v>0.01286883109493677</v>
      </c>
      <c r="JD122">
        <v>0.003674261220633967</v>
      </c>
      <c r="JE122">
        <v>0.0003746991724086452</v>
      </c>
      <c r="JF122">
        <v>1.563836292469968E-06</v>
      </c>
      <c r="JG122">
        <v>1</v>
      </c>
      <c r="JH122">
        <v>2003</v>
      </c>
      <c r="JI122">
        <v>1</v>
      </c>
      <c r="JJ122">
        <v>24</v>
      </c>
      <c r="JK122">
        <v>202908.3</v>
      </c>
      <c r="JL122">
        <v>202908.5</v>
      </c>
      <c r="JM122">
        <v>0.872803</v>
      </c>
      <c r="JN122">
        <v>2.62573</v>
      </c>
      <c r="JO122">
        <v>1.49658</v>
      </c>
      <c r="JP122">
        <v>2.34375</v>
      </c>
      <c r="JQ122">
        <v>1.54907</v>
      </c>
      <c r="JR122">
        <v>2.47437</v>
      </c>
      <c r="JS122">
        <v>36.0816</v>
      </c>
      <c r="JT122">
        <v>24.1751</v>
      </c>
      <c r="JU122">
        <v>18</v>
      </c>
      <c r="JV122">
        <v>483.306</v>
      </c>
      <c r="JW122">
        <v>491.939</v>
      </c>
      <c r="JX122">
        <v>28.13</v>
      </c>
      <c r="JY122">
        <v>28.5314</v>
      </c>
      <c r="JZ122">
        <v>30.0003</v>
      </c>
      <c r="KA122">
        <v>28.7421</v>
      </c>
      <c r="KB122">
        <v>28.7389</v>
      </c>
      <c r="KC122">
        <v>17.503</v>
      </c>
      <c r="KD122">
        <v>21.6033</v>
      </c>
      <c r="KE122">
        <v>66.9308</v>
      </c>
      <c r="KF122">
        <v>28.259</v>
      </c>
      <c r="KG122">
        <v>299.788</v>
      </c>
      <c r="KH122">
        <v>17.6841</v>
      </c>
      <c r="KI122">
        <v>102.011</v>
      </c>
      <c r="KJ122">
        <v>91.5538</v>
      </c>
    </row>
    <row r="123" spans="1:296">
      <c r="A123">
        <v>105</v>
      </c>
      <c r="B123">
        <v>1759164111</v>
      </c>
      <c r="C123">
        <v>2737.900000095367</v>
      </c>
      <c r="D123" t="s">
        <v>654</v>
      </c>
      <c r="E123" t="s">
        <v>655</v>
      </c>
      <c r="F123">
        <v>5</v>
      </c>
      <c r="G123" t="s">
        <v>639</v>
      </c>
      <c r="H123">
        <v>1759164103.214286</v>
      </c>
      <c r="I123">
        <f>(J123)/1000</f>
        <v>0</v>
      </c>
      <c r="J123">
        <f>IF(DO123, AM123, AG123)</f>
        <v>0</v>
      </c>
      <c r="K123">
        <f>IF(DO123, AH123, AF123)</f>
        <v>0</v>
      </c>
      <c r="L123">
        <f>DQ123 - IF(AT123&gt;1, K123*DK123*100.0/(AV123), 0)</f>
        <v>0</v>
      </c>
      <c r="M123">
        <f>((S123-I123/2)*L123-K123)/(S123+I123/2)</f>
        <v>0</v>
      </c>
      <c r="N123">
        <f>M123*(DX123+DY123)/1000.0</f>
        <v>0</v>
      </c>
      <c r="O123">
        <f>(DQ123 - IF(AT123&gt;1, K123*DK123*100.0/(AV123), 0))*(DX123+DY123)/1000.0</f>
        <v>0</v>
      </c>
      <c r="P123">
        <f>2.0/((1/R123-1/Q123)+SIGN(R123)*SQRT((1/R123-1/Q123)*(1/R123-1/Q123) + 4*DL123/((DL123+1)*(DL123+1))*(2*1/R123*1/Q123-1/Q123*1/Q123)))</f>
        <v>0</v>
      </c>
      <c r="Q123">
        <f>IF(LEFT(DM123,1)&lt;&gt;"0",IF(LEFT(DM123,1)="1",3.0,DN123),$D$5+$E$5*(EE123*DX123/($K$5*1000))+$F$5*(EE123*DX123/($K$5*1000))*MAX(MIN(DK123,$J$5),$I$5)*MAX(MIN(DK123,$J$5),$I$5)+$G$5*MAX(MIN(DK123,$J$5),$I$5)*(EE123*DX123/($K$5*1000))+$H$5*(EE123*DX123/($K$5*1000))*(EE123*DX123/($K$5*1000)))</f>
        <v>0</v>
      </c>
      <c r="R123">
        <f>I123*(1000-(1000*0.61365*exp(17.502*V123/(240.97+V123))/(DX123+DY123)+DS123)/2)/(1000*0.61365*exp(17.502*V123/(240.97+V123))/(DX123+DY123)-DS123)</f>
        <v>0</v>
      </c>
      <c r="S123">
        <f>1/((DL123+1)/(P123/1.6)+1/(Q123/1.37)) + DL123/((DL123+1)/(P123/1.6) + DL123/(Q123/1.37))</f>
        <v>0</v>
      </c>
      <c r="T123">
        <f>(DG123*DJ123)</f>
        <v>0</v>
      </c>
      <c r="U123">
        <f>(DZ123+(T123+2*0.95*5.67E-8*(((DZ123+$B$9)+273)^4-(DZ123+273)^4)-44100*I123)/(1.84*29.3*Q123+8*0.95*5.67E-8*(DZ123+273)^3))</f>
        <v>0</v>
      </c>
      <c r="V123">
        <f>($C$9*EA123+$D$9*EB123+$E$9*U123)</f>
        <v>0</v>
      </c>
      <c r="W123">
        <f>0.61365*exp(17.502*V123/(240.97+V123))</f>
        <v>0</v>
      </c>
      <c r="X123">
        <f>(Y123/Z123*100)</f>
        <v>0</v>
      </c>
      <c r="Y123">
        <f>DS123*(DX123+DY123)/1000</f>
        <v>0</v>
      </c>
      <c r="Z123">
        <f>0.61365*exp(17.502*DZ123/(240.97+DZ123))</f>
        <v>0</v>
      </c>
      <c r="AA123">
        <f>(W123-DS123*(DX123+DY123)/1000)</f>
        <v>0</v>
      </c>
      <c r="AB123">
        <f>(-I123*44100)</f>
        <v>0</v>
      </c>
      <c r="AC123">
        <f>2*29.3*Q123*0.92*(DZ123-V123)</f>
        <v>0</v>
      </c>
      <c r="AD123">
        <f>2*0.95*5.67E-8*(((DZ123+$B$9)+273)^4-(V123+273)^4)</f>
        <v>0</v>
      </c>
      <c r="AE123">
        <f>T123+AD123+AB123+AC123</f>
        <v>0</v>
      </c>
      <c r="AF123">
        <f>DW123*AT123*(DR123-DQ123*(1000-AT123*DT123)/(1000-AT123*DS123))/(100*DK123)</f>
        <v>0</v>
      </c>
      <c r="AG123">
        <f>1000*DW123*AT123*(DS123-DT123)/(100*DK123*(1000-AT123*DS123))</f>
        <v>0</v>
      </c>
      <c r="AH123">
        <f>(AI123 - AJ123 - DX123*1E3/(8.314*(DZ123+273.15)) * AL123/DW123 * AK123) * DW123/(100*DK123) * (1000 - DT123)/1000</f>
        <v>0</v>
      </c>
      <c r="AI123">
        <v>322.6135722489174</v>
      </c>
      <c r="AJ123">
        <v>328.4377090909089</v>
      </c>
      <c r="AK123">
        <v>-3.227494207734093</v>
      </c>
      <c r="AL123">
        <v>65.04949438448051</v>
      </c>
      <c r="AM123">
        <f>(AO123 - AN123 + DX123*1E3/(8.314*(DZ123+273.15)) * AQ123/DW123 * AP123) * DW123/(100*DK123) * 1000/(1000 - AO123)</f>
        <v>0</v>
      </c>
      <c r="AN123">
        <v>17.64294099013664</v>
      </c>
      <c r="AO123">
        <v>22.67980121212122</v>
      </c>
      <c r="AP123">
        <v>-3.149315876494733E-05</v>
      </c>
      <c r="AQ123">
        <v>105.0563432772272</v>
      </c>
      <c r="AR123">
        <v>0</v>
      </c>
      <c r="AS123">
        <v>0</v>
      </c>
      <c r="AT123">
        <f>IF(AR123*$H$15&gt;=AV123,1.0,(AV123/(AV123-AR123*$H$15)))</f>
        <v>0</v>
      </c>
      <c r="AU123">
        <f>(AT123-1)*100</f>
        <v>0</v>
      </c>
      <c r="AV123">
        <f>MAX(0,($B$15+$C$15*EE123)/(1+$D$15*EE123)*DX123/(DZ123+273)*$E$15)</f>
        <v>0</v>
      </c>
      <c r="AW123" t="s">
        <v>437</v>
      </c>
      <c r="AX123" t="s">
        <v>437</v>
      </c>
      <c r="AY123">
        <v>0</v>
      </c>
      <c r="AZ123">
        <v>0</v>
      </c>
      <c r="BA123">
        <f>1-AY123/AZ123</f>
        <v>0</v>
      </c>
      <c r="BB123">
        <v>0</v>
      </c>
      <c r="BC123" t="s">
        <v>437</v>
      </c>
      <c r="BD123" t="s">
        <v>437</v>
      </c>
      <c r="BE123">
        <v>0</v>
      </c>
      <c r="BF123">
        <v>0</v>
      </c>
      <c r="BG123">
        <f>1-BE123/BF123</f>
        <v>0</v>
      </c>
      <c r="BH123">
        <v>0.5</v>
      </c>
      <c r="BI123">
        <f>DH123</f>
        <v>0</v>
      </c>
      <c r="BJ123">
        <f>K123</f>
        <v>0</v>
      </c>
      <c r="BK123">
        <f>BG123*BH123*BI123</f>
        <v>0</v>
      </c>
      <c r="BL123">
        <f>(BJ123-BB123)/BI123</f>
        <v>0</v>
      </c>
      <c r="BM123">
        <f>(AZ123-BF123)/BF123</f>
        <v>0</v>
      </c>
      <c r="BN123">
        <f>AY123/(BA123+AY123/BF123)</f>
        <v>0</v>
      </c>
      <c r="BO123" t="s">
        <v>437</v>
      </c>
      <c r="BP123">
        <v>0</v>
      </c>
      <c r="BQ123">
        <f>IF(BP123&lt;&gt;0, BP123, BN123)</f>
        <v>0</v>
      </c>
      <c r="BR123">
        <f>1-BQ123/BF123</f>
        <v>0</v>
      </c>
      <c r="BS123">
        <f>(BF123-BE123)/(BF123-BQ123)</f>
        <v>0</v>
      </c>
      <c r="BT123">
        <f>(AZ123-BF123)/(AZ123-BQ123)</f>
        <v>0</v>
      </c>
      <c r="BU123">
        <f>(BF123-BE123)/(BF123-AY123)</f>
        <v>0</v>
      </c>
      <c r="BV123">
        <f>(AZ123-BF123)/(AZ123-AY123)</f>
        <v>0</v>
      </c>
      <c r="BW123">
        <f>(BS123*BQ123/BE123)</f>
        <v>0</v>
      </c>
      <c r="BX123">
        <f>(1-BW123)</f>
        <v>0</v>
      </c>
      <c r="DG123">
        <f>$B$13*EF123+$C$13*EG123+$F$13*ER123*(1-EU123)</f>
        <v>0</v>
      </c>
      <c r="DH123">
        <f>DG123*DI123</f>
        <v>0</v>
      </c>
      <c r="DI123">
        <f>($B$13*$D$11+$C$13*$D$11+$F$13*((FE123+EW123)/MAX(FE123+EW123+FF123, 0.1)*$I$11+FF123/MAX(FE123+EW123+FF123, 0.1)*$J$11))/($B$13+$C$13+$F$13)</f>
        <v>0</v>
      </c>
      <c r="DJ123">
        <f>($B$13*$K$11+$C$13*$K$11+$F$13*((FE123+EW123)/MAX(FE123+EW123+FF123, 0.1)*$P$11+FF123/MAX(FE123+EW123+FF123, 0.1)*$Q$11))/($B$13+$C$13+$F$13)</f>
        <v>0</v>
      </c>
      <c r="DK123">
        <v>5</v>
      </c>
      <c r="DL123">
        <v>0.5</v>
      </c>
      <c r="DM123" t="s">
        <v>438</v>
      </c>
      <c r="DN123">
        <v>2</v>
      </c>
      <c r="DO123" t="b">
        <v>1</v>
      </c>
      <c r="DP123">
        <v>1759164103.214286</v>
      </c>
      <c r="DQ123">
        <v>343.9132857142857</v>
      </c>
      <c r="DR123">
        <v>332.5721428571429</v>
      </c>
      <c r="DS123">
        <v>22.68715357142857</v>
      </c>
      <c r="DT123">
        <v>17.64696071428571</v>
      </c>
      <c r="DU123">
        <v>345.0251071428571</v>
      </c>
      <c r="DV123">
        <v>22.38670357142857</v>
      </c>
      <c r="DW123">
        <v>499.9901785714286</v>
      </c>
      <c r="DX123">
        <v>90.88052142857146</v>
      </c>
      <c r="DY123">
        <v>0.06698372499999999</v>
      </c>
      <c r="DZ123">
        <v>29.44417857142857</v>
      </c>
      <c r="EA123">
        <v>30.01140357142857</v>
      </c>
      <c r="EB123">
        <v>999.9000000000002</v>
      </c>
      <c r="EC123">
        <v>0</v>
      </c>
      <c r="ED123">
        <v>0</v>
      </c>
      <c r="EE123">
        <v>9993.633928571426</v>
      </c>
      <c r="EF123">
        <v>0</v>
      </c>
      <c r="EG123">
        <v>10.7464</v>
      </c>
      <c r="EH123">
        <v>11.34128357142857</v>
      </c>
      <c r="EI123">
        <v>351.8970357142857</v>
      </c>
      <c r="EJ123">
        <v>338.5465</v>
      </c>
      <c r="EK123">
        <v>5.040204285714286</v>
      </c>
      <c r="EL123">
        <v>332.5721428571429</v>
      </c>
      <c r="EM123">
        <v>17.64696071428571</v>
      </c>
      <c r="EN123">
        <v>2.061820357142857</v>
      </c>
      <c r="EO123">
        <v>1.603764285714286</v>
      </c>
      <c r="EP123">
        <v>17.92723928571429</v>
      </c>
      <c r="EQ123">
        <v>13.99501071428571</v>
      </c>
      <c r="ER123">
        <v>1999.988928571429</v>
      </c>
      <c r="ES123">
        <v>0.9800049642857142</v>
      </c>
      <c r="ET123">
        <v>0.01999498571428571</v>
      </c>
      <c r="EU123">
        <v>0</v>
      </c>
      <c r="EV123">
        <v>1033.127142857143</v>
      </c>
      <c r="EW123">
        <v>5.00078</v>
      </c>
      <c r="EX123">
        <v>20045.89285714286</v>
      </c>
      <c r="EY123">
        <v>16379.56071428572</v>
      </c>
      <c r="EZ123">
        <v>39.1025</v>
      </c>
      <c r="FA123">
        <v>39.79439285714285</v>
      </c>
      <c r="FB123">
        <v>39.13821428571428</v>
      </c>
      <c r="FC123">
        <v>39.56214285714285</v>
      </c>
      <c r="FD123">
        <v>39.9975</v>
      </c>
      <c r="FE123">
        <v>1955.100357142857</v>
      </c>
      <c r="FF123">
        <v>39.88857142857144</v>
      </c>
      <c r="FG123">
        <v>0</v>
      </c>
      <c r="FH123">
        <v>1759164103.4</v>
      </c>
      <c r="FI123">
        <v>0</v>
      </c>
      <c r="FJ123">
        <v>1033.0528</v>
      </c>
      <c r="FK123">
        <v>-7.108461513124007</v>
      </c>
      <c r="FL123">
        <v>-135.9153844047563</v>
      </c>
      <c r="FM123">
        <v>20043.748</v>
      </c>
      <c r="FN123">
        <v>15</v>
      </c>
      <c r="FO123">
        <v>0</v>
      </c>
      <c r="FP123" t="s">
        <v>439</v>
      </c>
      <c r="FQ123">
        <v>1746989605.5</v>
      </c>
      <c r="FR123">
        <v>1746989593.5</v>
      </c>
      <c r="FS123">
        <v>0</v>
      </c>
      <c r="FT123">
        <v>-0.274</v>
      </c>
      <c r="FU123">
        <v>-0.002</v>
      </c>
      <c r="FV123">
        <v>2.549</v>
      </c>
      <c r="FW123">
        <v>0.129</v>
      </c>
      <c r="FX123">
        <v>420</v>
      </c>
      <c r="FY123">
        <v>17</v>
      </c>
      <c r="FZ123">
        <v>0.02</v>
      </c>
      <c r="GA123">
        <v>0.04</v>
      </c>
      <c r="GB123">
        <v>10.71847525</v>
      </c>
      <c r="GC123">
        <v>13.38633016885551</v>
      </c>
      <c r="GD123">
        <v>1.317798551211427</v>
      </c>
      <c r="GE123">
        <v>0</v>
      </c>
      <c r="GF123">
        <v>1033.378823529412</v>
      </c>
      <c r="GG123">
        <v>-6.566844919990076</v>
      </c>
      <c r="GH123">
        <v>0.6912255301737801</v>
      </c>
      <c r="GI123">
        <v>0</v>
      </c>
      <c r="GJ123">
        <v>5.039917249999999</v>
      </c>
      <c r="GK123">
        <v>-0.00579951219514538</v>
      </c>
      <c r="GL123">
        <v>0.00210000474701847</v>
      </c>
      <c r="GM123">
        <v>1</v>
      </c>
      <c r="GN123">
        <v>1</v>
      </c>
      <c r="GO123">
        <v>3</v>
      </c>
      <c r="GP123" t="s">
        <v>459</v>
      </c>
      <c r="GQ123">
        <v>3.10164</v>
      </c>
      <c r="GR123">
        <v>2.72539</v>
      </c>
      <c r="GS123">
        <v>0.07167850000000001</v>
      </c>
      <c r="GT123">
        <v>0.0692096</v>
      </c>
      <c r="GU123">
        <v>0.104104</v>
      </c>
      <c r="GV123">
        <v>0.0883235</v>
      </c>
      <c r="GW123">
        <v>24282.1</v>
      </c>
      <c r="GX123">
        <v>22127.2</v>
      </c>
      <c r="GY123">
        <v>26720.3</v>
      </c>
      <c r="GZ123">
        <v>23993.7</v>
      </c>
      <c r="HA123">
        <v>38296.3</v>
      </c>
      <c r="HB123">
        <v>32341.2</v>
      </c>
      <c r="HC123">
        <v>46655.1</v>
      </c>
      <c r="HD123">
        <v>37965.6</v>
      </c>
      <c r="HE123">
        <v>1.87615</v>
      </c>
      <c r="HF123">
        <v>1.86537</v>
      </c>
      <c r="HG123">
        <v>0.124596</v>
      </c>
      <c r="HH123">
        <v>0</v>
      </c>
      <c r="HI123">
        <v>27.9833</v>
      </c>
      <c r="HJ123">
        <v>999.9</v>
      </c>
      <c r="HK123">
        <v>43.8</v>
      </c>
      <c r="HL123">
        <v>31.5</v>
      </c>
      <c r="HM123">
        <v>22.371</v>
      </c>
      <c r="HN123">
        <v>61.0239</v>
      </c>
      <c r="HO123">
        <v>22.6923</v>
      </c>
      <c r="HP123">
        <v>1</v>
      </c>
      <c r="HQ123">
        <v>0.0973222</v>
      </c>
      <c r="HR123">
        <v>-0.648418</v>
      </c>
      <c r="HS123">
        <v>20.2784</v>
      </c>
      <c r="HT123">
        <v>5.2131</v>
      </c>
      <c r="HU123">
        <v>11.98</v>
      </c>
      <c r="HV123">
        <v>4.9638</v>
      </c>
      <c r="HW123">
        <v>3.2744</v>
      </c>
      <c r="HX123">
        <v>9999</v>
      </c>
      <c r="HY123">
        <v>9999</v>
      </c>
      <c r="HZ123">
        <v>9999</v>
      </c>
      <c r="IA123">
        <v>41.1</v>
      </c>
      <c r="IB123">
        <v>1.86401</v>
      </c>
      <c r="IC123">
        <v>1.86017</v>
      </c>
      <c r="ID123">
        <v>1.85846</v>
      </c>
      <c r="IE123">
        <v>1.85974</v>
      </c>
      <c r="IF123">
        <v>1.85989</v>
      </c>
      <c r="IG123">
        <v>1.85838</v>
      </c>
      <c r="IH123">
        <v>1.85745</v>
      </c>
      <c r="II123">
        <v>1.85242</v>
      </c>
      <c r="IJ123">
        <v>0</v>
      </c>
      <c r="IK123">
        <v>0</v>
      </c>
      <c r="IL123">
        <v>0</v>
      </c>
      <c r="IM123">
        <v>0</v>
      </c>
      <c r="IN123" t="s">
        <v>441</v>
      </c>
      <c r="IO123" t="s">
        <v>442</v>
      </c>
      <c r="IP123" t="s">
        <v>443</v>
      </c>
      <c r="IQ123" t="s">
        <v>443</v>
      </c>
      <c r="IR123" t="s">
        <v>443</v>
      </c>
      <c r="IS123" t="s">
        <v>443</v>
      </c>
      <c r="IT123">
        <v>0</v>
      </c>
      <c r="IU123">
        <v>100</v>
      </c>
      <c r="IV123">
        <v>100</v>
      </c>
      <c r="IW123">
        <v>-1.11</v>
      </c>
      <c r="IX123">
        <v>0.3003</v>
      </c>
      <c r="IY123">
        <v>-0.9039269621244732</v>
      </c>
      <c r="IZ123">
        <v>-0.001239420960351069</v>
      </c>
      <c r="JA123">
        <v>2.054680153414315E-06</v>
      </c>
      <c r="JB123">
        <v>-6.090169633737798E-10</v>
      </c>
      <c r="JC123">
        <v>0.01286883109493677</v>
      </c>
      <c r="JD123">
        <v>0.003674261220633967</v>
      </c>
      <c r="JE123">
        <v>0.0003746991724086452</v>
      </c>
      <c r="JF123">
        <v>1.563836292469968E-06</v>
      </c>
      <c r="JG123">
        <v>1</v>
      </c>
      <c r="JH123">
        <v>2003</v>
      </c>
      <c r="JI123">
        <v>1</v>
      </c>
      <c r="JJ123">
        <v>24</v>
      </c>
      <c r="JK123">
        <v>202908.4</v>
      </c>
      <c r="JL123">
        <v>202908.6</v>
      </c>
      <c r="JM123">
        <v>0.837402</v>
      </c>
      <c r="JN123">
        <v>2.63062</v>
      </c>
      <c r="JO123">
        <v>1.49658</v>
      </c>
      <c r="JP123">
        <v>2.34375</v>
      </c>
      <c r="JQ123">
        <v>1.54907</v>
      </c>
      <c r="JR123">
        <v>2.39746</v>
      </c>
      <c r="JS123">
        <v>36.0816</v>
      </c>
      <c r="JT123">
        <v>24.1751</v>
      </c>
      <c r="JU123">
        <v>18</v>
      </c>
      <c r="JV123">
        <v>483.607</v>
      </c>
      <c r="JW123">
        <v>491.581</v>
      </c>
      <c r="JX123">
        <v>28.1993</v>
      </c>
      <c r="JY123">
        <v>28.5338</v>
      </c>
      <c r="JZ123">
        <v>30.0002</v>
      </c>
      <c r="KA123">
        <v>28.7435</v>
      </c>
      <c r="KB123">
        <v>28.7414</v>
      </c>
      <c r="KC123">
        <v>16.7105</v>
      </c>
      <c r="KD123">
        <v>21.6033</v>
      </c>
      <c r="KE123">
        <v>66.5598</v>
      </c>
      <c r="KF123">
        <v>28.2291</v>
      </c>
      <c r="KG123">
        <v>279.746</v>
      </c>
      <c r="KH123">
        <v>17.6851</v>
      </c>
      <c r="KI123">
        <v>102.011</v>
      </c>
      <c r="KJ123">
        <v>91.55419999999999</v>
      </c>
    </row>
    <row r="124" spans="1:296">
      <c r="A124">
        <v>106</v>
      </c>
      <c r="B124">
        <v>1759164116</v>
      </c>
      <c r="C124">
        <v>2742.900000095367</v>
      </c>
      <c r="D124" t="s">
        <v>656</v>
      </c>
      <c r="E124" t="s">
        <v>657</v>
      </c>
      <c r="F124">
        <v>5</v>
      </c>
      <c r="G124" t="s">
        <v>639</v>
      </c>
      <c r="H124">
        <v>1759164108.5</v>
      </c>
      <c r="I124">
        <f>(J124)/1000</f>
        <v>0</v>
      </c>
      <c r="J124">
        <f>IF(DO124, AM124, AG124)</f>
        <v>0</v>
      </c>
      <c r="K124">
        <f>IF(DO124, AH124, AF124)</f>
        <v>0</v>
      </c>
      <c r="L124">
        <f>DQ124 - IF(AT124&gt;1, K124*DK124*100.0/(AV124), 0)</f>
        <v>0</v>
      </c>
      <c r="M124">
        <f>((S124-I124/2)*L124-K124)/(S124+I124/2)</f>
        <v>0</v>
      </c>
      <c r="N124">
        <f>M124*(DX124+DY124)/1000.0</f>
        <v>0</v>
      </c>
      <c r="O124">
        <f>(DQ124 - IF(AT124&gt;1, K124*DK124*100.0/(AV124), 0))*(DX124+DY124)/1000.0</f>
        <v>0</v>
      </c>
      <c r="P124">
        <f>2.0/((1/R124-1/Q124)+SIGN(R124)*SQRT((1/R124-1/Q124)*(1/R124-1/Q124) + 4*DL124/((DL124+1)*(DL124+1))*(2*1/R124*1/Q124-1/Q124*1/Q124)))</f>
        <v>0</v>
      </c>
      <c r="Q124">
        <f>IF(LEFT(DM124,1)&lt;&gt;"0",IF(LEFT(DM124,1)="1",3.0,DN124),$D$5+$E$5*(EE124*DX124/($K$5*1000))+$F$5*(EE124*DX124/($K$5*1000))*MAX(MIN(DK124,$J$5),$I$5)*MAX(MIN(DK124,$J$5),$I$5)+$G$5*MAX(MIN(DK124,$J$5),$I$5)*(EE124*DX124/($K$5*1000))+$H$5*(EE124*DX124/($K$5*1000))*(EE124*DX124/($K$5*1000)))</f>
        <v>0</v>
      </c>
      <c r="R124">
        <f>I124*(1000-(1000*0.61365*exp(17.502*V124/(240.97+V124))/(DX124+DY124)+DS124)/2)/(1000*0.61365*exp(17.502*V124/(240.97+V124))/(DX124+DY124)-DS124)</f>
        <v>0</v>
      </c>
      <c r="S124">
        <f>1/((DL124+1)/(P124/1.6)+1/(Q124/1.37)) + DL124/((DL124+1)/(P124/1.6) + DL124/(Q124/1.37))</f>
        <v>0</v>
      </c>
      <c r="T124">
        <f>(DG124*DJ124)</f>
        <v>0</v>
      </c>
      <c r="U124">
        <f>(DZ124+(T124+2*0.95*5.67E-8*(((DZ124+$B$9)+273)^4-(DZ124+273)^4)-44100*I124)/(1.84*29.3*Q124+8*0.95*5.67E-8*(DZ124+273)^3))</f>
        <v>0</v>
      </c>
      <c r="V124">
        <f>($C$9*EA124+$D$9*EB124+$E$9*U124)</f>
        <v>0</v>
      </c>
      <c r="W124">
        <f>0.61365*exp(17.502*V124/(240.97+V124))</f>
        <v>0</v>
      </c>
      <c r="X124">
        <f>(Y124/Z124*100)</f>
        <v>0</v>
      </c>
      <c r="Y124">
        <f>DS124*(DX124+DY124)/1000</f>
        <v>0</v>
      </c>
      <c r="Z124">
        <f>0.61365*exp(17.502*DZ124/(240.97+DZ124))</f>
        <v>0</v>
      </c>
      <c r="AA124">
        <f>(W124-DS124*(DX124+DY124)/1000)</f>
        <v>0</v>
      </c>
      <c r="AB124">
        <f>(-I124*44100)</f>
        <v>0</v>
      </c>
      <c r="AC124">
        <f>2*29.3*Q124*0.92*(DZ124-V124)</f>
        <v>0</v>
      </c>
      <c r="AD124">
        <f>2*0.95*5.67E-8*(((DZ124+$B$9)+273)^4-(V124+273)^4)</f>
        <v>0</v>
      </c>
      <c r="AE124">
        <f>T124+AD124+AB124+AC124</f>
        <v>0</v>
      </c>
      <c r="AF124">
        <f>DW124*AT124*(DR124-DQ124*(1000-AT124*DT124)/(1000-AT124*DS124))/(100*DK124)</f>
        <v>0</v>
      </c>
      <c r="AG124">
        <f>1000*DW124*AT124*(DS124-DT124)/(100*DK124*(1000-AT124*DS124))</f>
        <v>0</v>
      </c>
      <c r="AH124">
        <f>(AI124 - AJ124 - DX124*1E3/(8.314*(DZ124+273.15)) * AL124/DW124 * AK124) * DW124/(100*DK124) * (1000 - DT124)/1000</f>
        <v>0</v>
      </c>
      <c r="AI124">
        <v>305.743317529435</v>
      </c>
      <c r="AJ124">
        <v>312.0998545454546</v>
      </c>
      <c r="AK124">
        <v>-3.272958504421355</v>
      </c>
      <c r="AL124">
        <v>65.04949438448051</v>
      </c>
      <c r="AM124">
        <f>(AO124 - AN124 + DX124*1E3/(8.314*(DZ124+273.15)) * AQ124/DW124 * AP124) * DW124/(100*DK124) * 1000/(1000 - AO124)</f>
        <v>0</v>
      </c>
      <c r="AN124">
        <v>17.6388363072673</v>
      </c>
      <c r="AO124">
        <v>22.67483818181817</v>
      </c>
      <c r="AP124">
        <v>-8.5484626756891E-05</v>
      </c>
      <c r="AQ124">
        <v>105.0563432772272</v>
      </c>
      <c r="AR124">
        <v>0</v>
      </c>
      <c r="AS124">
        <v>0</v>
      </c>
      <c r="AT124">
        <f>IF(AR124*$H$15&gt;=AV124,1.0,(AV124/(AV124-AR124*$H$15)))</f>
        <v>0</v>
      </c>
      <c r="AU124">
        <f>(AT124-1)*100</f>
        <v>0</v>
      </c>
      <c r="AV124">
        <f>MAX(0,($B$15+$C$15*EE124)/(1+$D$15*EE124)*DX124/(DZ124+273)*$E$15)</f>
        <v>0</v>
      </c>
      <c r="AW124" t="s">
        <v>437</v>
      </c>
      <c r="AX124" t="s">
        <v>437</v>
      </c>
      <c r="AY124">
        <v>0</v>
      </c>
      <c r="AZ124">
        <v>0</v>
      </c>
      <c r="BA124">
        <f>1-AY124/AZ124</f>
        <v>0</v>
      </c>
      <c r="BB124">
        <v>0</v>
      </c>
      <c r="BC124" t="s">
        <v>437</v>
      </c>
      <c r="BD124" t="s">
        <v>437</v>
      </c>
      <c r="BE124">
        <v>0</v>
      </c>
      <c r="BF124">
        <v>0</v>
      </c>
      <c r="BG124">
        <f>1-BE124/BF124</f>
        <v>0</v>
      </c>
      <c r="BH124">
        <v>0.5</v>
      </c>
      <c r="BI124">
        <f>DH124</f>
        <v>0</v>
      </c>
      <c r="BJ124">
        <f>K124</f>
        <v>0</v>
      </c>
      <c r="BK124">
        <f>BG124*BH124*BI124</f>
        <v>0</v>
      </c>
      <c r="BL124">
        <f>(BJ124-BB124)/BI124</f>
        <v>0</v>
      </c>
      <c r="BM124">
        <f>(AZ124-BF124)/BF124</f>
        <v>0</v>
      </c>
      <c r="BN124">
        <f>AY124/(BA124+AY124/BF124)</f>
        <v>0</v>
      </c>
      <c r="BO124" t="s">
        <v>437</v>
      </c>
      <c r="BP124">
        <v>0</v>
      </c>
      <c r="BQ124">
        <f>IF(BP124&lt;&gt;0, BP124, BN124)</f>
        <v>0</v>
      </c>
      <c r="BR124">
        <f>1-BQ124/BF124</f>
        <v>0</v>
      </c>
      <c r="BS124">
        <f>(BF124-BE124)/(BF124-BQ124)</f>
        <v>0</v>
      </c>
      <c r="BT124">
        <f>(AZ124-BF124)/(AZ124-BQ124)</f>
        <v>0</v>
      </c>
      <c r="BU124">
        <f>(BF124-BE124)/(BF124-AY124)</f>
        <v>0</v>
      </c>
      <c r="BV124">
        <f>(AZ124-BF124)/(AZ124-AY124)</f>
        <v>0</v>
      </c>
      <c r="BW124">
        <f>(BS124*BQ124/BE124)</f>
        <v>0</v>
      </c>
      <c r="BX124">
        <f>(1-BW124)</f>
        <v>0</v>
      </c>
      <c r="DG124">
        <f>$B$13*EF124+$C$13*EG124+$F$13*ER124*(1-EU124)</f>
        <v>0</v>
      </c>
      <c r="DH124">
        <f>DG124*DI124</f>
        <v>0</v>
      </c>
      <c r="DI124">
        <f>($B$13*$D$11+$C$13*$D$11+$F$13*((FE124+EW124)/MAX(FE124+EW124+FF124, 0.1)*$I$11+FF124/MAX(FE124+EW124+FF124, 0.1)*$J$11))/($B$13+$C$13+$F$13)</f>
        <v>0</v>
      </c>
      <c r="DJ124">
        <f>($B$13*$K$11+$C$13*$K$11+$F$13*((FE124+EW124)/MAX(FE124+EW124+FF124, 0.1)*$P$11+FF124/MAX(FE124+EW124+FF124, 0.1)*$Q$11))/($B$13+$C$13+$F$13)</f>
        <v>0</v>
      </c>
      <c r="DK124">
        <v>5</v>
      </c>
      <c r="DL124">
        <v>0.5</v>
      </c>
      <c r="DM124" t="s">
        <v>438</v>
      </c>
      <c r="DN124">
        <v>2</v>
      </c>
      <c r="DO124" t="b">
        <v>1</v>
      </c>
      <c r="DP124">
        <v>1759164108.5</v>
      </c>
      <c r="DQ124">
        <v>327.2768888888888</v>
      </c>
      <c r="DR124">
        <v>315.0766296296297</v>
      </c>
      <c r="DS124">
        <v>22.68204814814815</v>
      </c>
      <c r="DT124">
        <v>17.64327037037037</v>
      </c>
      <c r="DU124">
        <v>328.3876296296297</v>
      </c>
      <c r="DV124">
        <v>22.38170740740741</v>
      </c>
      <c r="DW124">
        <v>500.019</v>
      </c>
      <c r="DX124">
        <v>90.87820740740739</v>
      </c>
      <c r="DY124">
        <v>0.0670280925925926</v>
      </c>
      <c r="DZ124">
        <v>29.43801851851852</v>
      </c>
      <c r="EA124">
        <v>30.00572222222223</v>
      </c>
      <c r="EB124">
        <v>999.9000000000001</v>
      </c>
      <c r="EC124">
        <v>0</v>
      </c>
      <c r="ED124">
        <v>0</v>
      </c>
      <c r="EE124">
        <v>10001.63703703704</v>
      </c>
      <c r="EF124">
        <v>0</v>
      </c>
      <c r="EG124">
        <v>10.7464</v>
      </c>
      <c r="EH124">
        <v>12.20026666666667</v>
      </c>
      <c r="EI124">
        <v>334.8726666666667</v>
      </c>
      <c r="EJ124">
        <v>320.7355555555555</v>
      </c>
      <c r="EK124">
        <v>5.038785185185186</v>
      </c>
      <c r="EL124">
        <v>315.0766296296297</v>
      </c>
      <c r="EM124">
        <v>17.64327037037037</v>
      </c>
      <c r="EN124">
        <v>2.061304074074074</v>
      </c>
      <c r="EO124">
        <v>1.603388518518519</v>
      </c>
      <c r="EP124">
        <v>17.92326666666667</v>
      </c>
      <c r="EQ124">
        <v>13.9913962962963</v>
      </c>
      <c r="ER124">
        <v>1999.979629629629</v>
      </c>
      <c r="ES124">
        <v>0.9800052962962963</v>
      </c>
      <c r="ET124">
        <v>0.01999464444444444</v>
      </c>
      <c r="EU124">
        <v>0</v>
      </c>
      <c r="EV124">
        <v>1032.630740740741</v>
      </c>
      <c r="EW124">
        <v>5.00078</v>
      </c>
      <c r="EX124">
        <v>20034.54074074074</v>
      </c>
      <c r="EY124">
        <v>16379.48888888889</v>
      </c>
      <c r="EZ124">
        <v>39.11555555555555</v>
      </c>
      <c r="FA124">
        <v>39.80066666666666</v>
      </c>
      <c r="FB124">
        <v>39.13637037037036</v>
      </c>
      <c r="FC124">
        <v>39.5761111111111</v>
      </c>
      <c r="FD124">
        <v>39.9974074074074</v>
      </c>
      <c r="FE124">
        <v>1955.092222222223</v>
      </c>
      <c r="FF124">
        <v>39.88740740740742</v>
      </c>
      <c r="FG124">
        <v>0</v>
      </c>
      <c r="FH124">
        <v>1759164108.2</v>
      </c>
      <c r="FI124">
        <v>0</v>
      </c>
      <c r="FJ124">
        <v>1032.578</v>
      </c>
      <c r="FK124">
        <v>-5.046153835149181</v>
      </c>
      <c r="FL124">
        <v>-109.6153845817594</v>
      </c>
      <c r="FM124">
        <v>20033.632</v>
      </c>
      <c r="FN124">
        <v>15</v>
      </c>
      <c r="FO124">
        <v>0</v>
      </c>
      <c r="FP124" t="s">
        <v>439</v>
      </c>
      <c r="FQ124">
        <v>1746989605.5</v>
      </c>
      <c r="FR124">
        <v>1746989593.5</v>
      </c>
      <c r="FS124">
        <v>0</v>
      </c>
      <c r="FT124">
        <v>-0.274</v>
      </c>
      <c r="FU124">
        <v>-0.002</v>
      </c>
      <c r="FV124">
        <v>2.549</v>
      </c>
      <c r="FW124">
        <v>0.129</v>
      </c>
      <c r="FX124">
        <v>420</v>
      </c>
      <c r="FY124">
        <v>17</v>
      </c>
      <c r="FZ124">
        <v>0.02</v>
      </c>
      <c r="GA124">
        <v>0.04</v>
      </c>
      <c r="GB124">
        <v>11.5562355</v>
      </c>
      <c r="GC124">
        <v>10.17582011257033</v>
      </c>
      <c r="GD124">
        <v>0.9887546003886656</v>
      </c>
      <c r="GE124">
        <v>0</v>
      </c>
      <c r="GF124">
        <v>1033.069705882353</v>
      </c>
      <c r="GG124">
        <v>-6.450267371823188</v>
      </c>
      <c r="GH124">
        <v>0.6831952838301368</v>
      </c>
      <c r="GI124">
        <v>0</v>
      </c>
      <c r="GJ124">
        <v>5.0396545</v>
      </c>
      <c r="GK124">
        <v>-0.02038896810507693</v>
      </c>
      <c r="GL124">
        <v>0.002214932222439294</v>
      </c>
      <c r="GM124">
        <v>1</v>
      </c>
      <c r="GN124">
        <v>1</v>
      </c>
      <c r="GO124">
        <v>3</v>
      </c>
      <c r="GP124" t="s">
        <v>459</v>
      </c>
      <c r="GQ124">
        <v>3.10143</v>
      </c>
      <c r="GR124">
        <v>2.7249</v>
      </c>
      <c r="GS124">
        <v>0.0687919</v>
      </c>
      <c r="GT124">
        <v>0.06617820000000001</v>
      </c>
      <c r="GU124">
        <v>0.104083</v>
      </c>
      <c r="GV124">
        <v>0.0882529</v>
      </c>
      <c r="GW124">
        <v>24357.3</v>
      </c>
      <c r="GX124">
        <v>22199</v>
      </c>
      <c r="GY124">
        <v>26720.1</v>
      </c>
      <c r="GZ124">
        <v>23993.5</v>
      </c>
      <c r="HA124">
        <v>38296.7</v>
      </c>
      <c r="HB124">
        <v>32343.2</v>
      </c>
      <c r="HC124">
        <v>46654.8</v>
      </c>
      <c r="HD124">
        <v>37965.4</v>
      </c>
      <c r="HE124">
        <v>1.8754</v>
      </c>
      <c r="HF124">
        <v>1.8658</v>
      </c>
      <c r="HG124">
        <v>0.124604</v>
      </c>
      <c r="HH124">
        <v>0</v>
      </c>
      <c r="HI124">
        <v>27.9815</v>
      </c>
      <c r="HJ124">
        <v>999.9</v>
      </c>
      <c r="HK124">
        <v>43.8</v>
      </c>
      <c r="HL124">
        <v>31.5</v>
      </c>
      <c r="HM124">
        <v>22.372</v>
      </c>
      <c r="HN124">
        <v>61.3339</v>
      </c>
      <c r="HO124">
        <v>22.8486</v>
      </c>
      <c r="HP124">
        <v>1</v>
      </c>
      <c r="HQ124">
        <v>0.0972866</v>
      </c>
      <c r="HR124">
        <v>-0.376901</v>
      </c>
      <c r="HS124">
        <v>20.2792</v>
      </c>
      <c r="HT124">
        <v>5.2128</v>
      </c>
      <c r="HU124">
        <v>11.98</v>
      </c>
      <c r="HV124">
        <v>4.96355</v>
      </c>
      <c r="HW124">
        <v>3.27455</v>
      </c>
      <c r="HX124">
        <v>9999</v>
      </c>
      <c r="HY124">
        <v>9999</v>
      </c>
      <c r="HZ124">
        <v>9999</v>
      </c>
      <c r="IA124">
        <v>41.1</v>
      </c>
      <c r="IB124">
        <v>1.864</v>
      </c>
      <c r="IC124">
        <v>1.86017</v>
      </c>
      <c r="ID124">
        <v>1.85843</v>
      </c>
      <c r="IE124">
        <v>1.85977</v>
      </c>
      <c r="IF124">
        <v>1.85989</v>
      </c>
      <c r="IG124">
        <v>1.85838</v>
      </c>
      <c r="IH124">
        <v>1.85745</v>
      </c>
      <c r="II124">
        <v>1.85242</v>
      </c>
      <c r="IJ124">
        <v>0</v>
      </c>
      <c r="IK124">
        <v>0</v>
      </c>
      <c r="IL124">
        <v>0</v>
      </c>
      <c r="IM124">
        <v>0</v>
      </c>
      <c r="IN124" t="s">
        <v>441</v>
      </c>
      <c r="IO124" t="s">
        <v>442</v>
      </c>
      <c r="IP124" t="s">
        <v>443</v>
      </c>
      <c r="IQ124" t="s">
        <v>443</v>
      </c>
      <c r="IR124" t="s">
        <v>443</v>
      </c>
      <c r="IS124" t="s">
        <v>443</v>
      </c>
      <c r="IT124">
        <v>0</v>
      </c>
      <c r="IU124">
        <v>100</v>
      </c>
      <c r="IV124">
        <v>100</v>
      </c>
      <c r="IW124">
        <v>-1.109</v>
      </c>
      <c r="IX124">
        <v>0.3002</v>
      </c>
      <c r="IY124">
        <v>-0.9039269621244732</v>
      </c>
      <c r="IZ124">
        <v>-0.001239420960351069</v>
      </c>
      <c r="JA124">
        <v>2.054680153414315E-06</v>
      </c>
      <c r="JB124">
        <v>-6.090169633737798E-10</v>
      </c>
      <c r="JC124">
        <v>0.01286883109493677</v>
      </c>
      <c r="JD124">
        <v>0.003674261220633967</v>
      </c>
      <c r="JE124">
        <v>0.0003746991724086452</v>
      </c>
      <c r="JF124">
        <v>1.563836292469968E-06</v>
      </c>
      <c r="JG124">
        <v>1</v>
      </c>
      <c r="JH124">
        <v>2003</v>
      </c>
      <c r="JI124">
        <v>1</v>
      </c>
      <c r="JJ124">
        <v>24</v>
      </c>
      <c r="JK124">
        <v>202908.5</v>
      </c>
      <c r="JL124">
        <v>202908.7</v>
      </c>
      <c r="JM124">
        <v>0.795898</v>
      </c>
      <c r="JN124">
        <v>2.62085</v>
      </c>
      <c r="JO124">
        <v>1.49658</v>
      </c>
      <c r="JP124">
        <v>2.34375</v>
      </c>
      <c r="JQ124">
        <v>1.54907</v>
      </c>
      <c r="JR124">
        <v>2.4231</v>
      </c>
      <c r="JS124">
        <v>36.0816</v>
      </c>
      <c r="JT124">
        <v>24.1751</v>
      </c>
      <c r="JU124">
        <v>18</v>
      </c>
      <c r="JV124">
        <v>483.179</v>
      </c>
      <c r="JW124">
        <v>491.861</v>
      </c>
      <c r="JX124">
        <v>28.2388</v>
      </c>
      <c r="JY124">
        <v>28.5363</v>
      </c>
      <c r="JZ124">
        <v>30.0002</v>
      </c>
      <c r="KA124">
        <v>28.7446</v>
      </c>
      <c r="KB124">
        <v>28.7414</v>
      </c>
      <c r="KC124">
        <v>15.9731</v>
      </c>
      <c r="KD124">
        <v>21.6033</v>
      </c>
      <c r="KE124">
        <v>66.5598</v>
      </c>
      <c r="KF124">
        <v>28.2275</v>
      </c>
      <c r="KG124">
        <v>266.372</v>
      </c>
      <c r="KH124">
        <v>17.7039</v>
      </c>
      <c r="KI124">
        <v>102.01</v>
      </c>
      <c r="KJ124">
        <v>91.55370000000001</v>
      </c>
    </row>
    <row r="125" spans="1:296">
      <c r="A125">
        <v>107</v>
      </c>
      <c r="B125">
        <v>1759164121</v>
      </c>
      <c r="C125">
        <v>2747.900000095367</v>
      </c>
      <c r="D125" t="s">
        <v>658</v>
      </c>
      <c r="E125" t="s">
        <v>659</v>
      </c>
      <c r="F125">
        <v>5</v>
      </c>
      <c r="G125" t="s">
        <v>639</v>
      </c>
      <c r="H125">
        <v>1759164113.214286</v>
      </c>
      <c r="I125">
        <f>(J125)/1000</f>
        <v>0</v>
      </c>
      <c r="J125">
        <f>IF(DO125, AM125, AG125)</f>
        <v>0</v>
      </c>
      <c r="K125">
        <f>IF(DO125, AH125, AF125)</f>
        <v>0</v>
      </c>
      <c r="L125">
        <f>DQ125 - IF(AT125&gt;1, K125*DK125*100.0/(AV125), 0)</f>
        <v>0</v>
      </c>
      <c r="M125">
        <f>((S125-I125/2)*L125-K125)/(S125+I125/2)</f>
        <v>0</v>
      </c>
      <c r="N125">
        <f>M125*(DX125+DY125)/1000.0</f>
        <v>0</v>
      </c>
      <c r="O125">
        <f>(DQ125 - IF(AT125&gt;1, K125*DK125*100.0/(AV125), 0))*(DX125+DY125)/1000.0</f>
        <v>0</v>
      </c>
      <c r="P125">
        <f>2.0/((1/R125-1/Q125)+SIGN(R125)*SQRT((1/R125-1/Q125)*(1/R125-1/Q125) + 4*DL125/((DL125+1)*(DL125+1))*(2*1/R125*1/Q125-1/Q125*1/Q125)))</f>
        <v>0</v>
      </c>
      <c r="Q125">
        <f>IF(LEFT(DM125,1)&lt;&gt;"0",IF(LEFT(DM125,1)="1",3.0,DN125),$D$5+$E$5*(EE125*DX125/($K$5*1000))+$F$5*(EE125*DX125/($K$5*1000))*MAX(MIN(DK125,$J$5),$I$5)*MAX(MIN(DK125,$J$5),$I$5)+$G$5*MAX(MIN(DK125,$J$5),$I$5)*(EE125*DX125/($K$5*1000))+$H$5*(EE125*DX125/($K$5*1000))*(EE125*DX125/($K$5*1000)))</f>
        <v>0</v>
      </c>
      <c r="R125">
        <f>I125*(1000-(1000*0.61365*exp(17.502*V125/(240.97+V125))/(DX125+DY125)+DS125)/2)/(1000*0.61365*exp(17.502*V125/(240.97+V125))/(DX125+DY125)-DS125)</f>
        <v>0</v>
      </c>
      <c r="S125">
        <f>1/((DL125+1)/(P125/1.6)+1/(Q125/1.37)) + DL125/((DL125+1)/(P125/1.6) + DL125/(Q125/1.37))</f>
        <v>0</v>
      </c>
      <c r="T125">
        <f>(DG125*DJ125)</f>
        <v>0</v>
      </c>
      <c r="U125">
        <f>(DZ125+(T125+2*0.95*5.67E-8*(((DZ125+$B$9)+273)^4-(DZ125+273)^4)-44100*I125)/(1.84*29.3*Q125+8*0.95*5.67E-8*(DZ125+273)^3))</f>
        <v>0</v>
      </c>
      <c r="V125">
        <f>($C$9*EA125+$D$9*EB125+$E$9*U125)</f>
        <v>0</v>
      </c>
      <c r="W125">
        <f>0.61365*exp(17.502*V125/(240.97+V125))</f>
        <v>0</v>
      </c>
      <c r="X125">
        <f>(Y125/Z125*100)</f>
        <v>0</v>
      </c>
      <c r="Y125">
        <f>DS125*(DX125+DY125)/1000</f>
        <v>0</v>
      </c>
      <c r="Z125">
        <f>0.61365*exp(17.502*DZ125/(240.97+DZ125))</f>
        <v>0</v>
      </c>
      <c r="AA125">
        <f>(W125-DS125*(DX125+DY125)/1000)</f>
        <v>0</v>
      </c>
      <c r="AB125">
        <f>(-I125*44100)</f>
        <v>0</v>
      </c>
      <c r="AC125">
        <f>2*29.3*Q125*0.92*(DZ125-V125)</f>
        <v>0</v>
      </c>
      <c r="AD125">
        <f>2*0.95*5.67E-8*(((DZ125+$B$9)+273)^4-(V125+273)^4)</f>
        <v>0</v>
      </c>
      <c r="AE125">
        <f>T125+AD125+AB125+AC125</f>
        <v>0</v>
      </c>
      <c r="AF125">
        <f>DW125*AT125*(DR125-DQ125*(1000-AT125*DT125)/(1000-AT125*DS125))/(100*DK125)</f>
        <v>0</v>
      </c>
      <c r="AG125">
        <f>1000*DW125*AT125*(DS125-DT125)/(100*DK125*(1000-AT125*DS125))</f>
        <v>0</v>
      </c>
      <c r="AH125">
        <f>(AI125 - AJ125 - DX125*1E3/(8.314*(DZ125+273.15)) * AL125/DW125 * AK125) * DW125/(100*DK125) * (1000 - DT125)/1000</f>
        <v>0</v>
      </c>
      <c r="AI125">
        <v>288.8774202516863</v>
      </c>
      <c r="AJ125">
        <v>295.7880424242423</v>
      </c>
      <c r="AK125">
        <v>-3.260470970803488</v>
      </c>
      <c r="AL125">
        <v>65.04949438448051</v>
      </c>
      <c r="AM125">
        <f>(AO125 - AN125 + DX125*1E3/(8.314*(DZ125+273.15)) * AQ125/DW125 * AP125) * DW125/(100*DK125) * 1000/(1000 - AO125)</f>
        <v>0</v>
      </c>
      <c r="AN125">
        <v>17.60520311425094</v>
      </c>
      <c r="AO125">
        <v>22.66165878787878</v>
      </c>
      <c r="AP125">
        <v>-0.0001050037467021942</v>
      </c>
      <c r="AQ125">
        <v>105.0563432772272</v>
      </c>
      <c r="AR125">
        <v>0</v>
      </c>
      <c r="AS125">
        <v>0</v>
      </c>
      <c r="AT125">
        <f>IF(AR125*$H$15&gt;=AV125,1.0,(AV125/(AV125-AR125*$H$15)))</f>
        <v>0</v>
      </c>
      <c r="AU125">
        <f>(AT125-1)*100</f>
        <v>0</v>
      </c>
      <c r="AV125">
        <f>MAX(0,($B$15+$C$15*EE125)/(1+$D$15*EE125)*DX125/(DZ125+273)*$E$15)</f>
        <v>0</v>
      </c>
      <c r="AW125" t="s">
        <v>437</v>
      </c>
      <c r="AX125" t="s">
        <v>437</v>
      </c>
      <c r="AY125">
        <v>0</v>
      </c>
      <c r="AZ125">
        <v>0</v>
      </c>
      <c r="BA125">
        <f>1-AY125/AZ125</f>
        <v>0</v>
      </c>
      <c r="BB125">
        <v>0</v>
      </c>
      <c r="BC125" t="s">
        <v>437</v>
      </c>
      <c r="BD125" t="s">
        <v>437</v>
      </c>
      <c r="BE125">
        <v>0</v>
      </c>
      <c r="BF125">
        <v>0</v>
      </c>
      <c r="BG125">
        <f>1-BE125/BF125</f>
        <v>0</v>
      </c>
      <c r="BH125">
        <v>0.5</v>
      </c>
      <c r="BI125">
        <f>DH125</f>
        <v>0</v>
      </c>
      <c r="BJ125">
        <f>K125</f>
        <v>0</v>
      </c>
      <c r="BK125">
        <f>BG125*BH125*BI125</f>
        <v>0</v>
      </c>
      <c r="BL125">
        <f>(BJ125-BB125)/BI125</f>
        <v>0</v>
      </c>
      <c r="BM125">
        <f>(AZ125-BF125)/BF125</f>
        <v>0</v>
      </c>
      <c r="BN125">
        <f>AY125/(BA125+AY125/BF125)</f>
        <v>0</v>
      </c>
      <c r="BO125" t="s">
        <v>437</v>
      </c>
      <c r="BP125">
        <v>0</v>
      </c>
      <c r="BQ125">
        <f>IF(BP125&lt;&gt;0, BP125, BN125)</f>
        <v>0</v>
      </c>
      <c r="BR125">
        <f>1-BQ125/BF125</f>
        <v>0</v>
      </c>
      <c r="BS125">
        <f>(BF125-BE125)/(BF125-BQ125)</f>
        <v>0</v>
      </c>
      <c r="BT125">
        <f>(AZ125-BF125)/(AZ125-BQ125)</f>
        <v>0</v>
      </c>
      <c r="BU125">
        <f>(BF125-BE125)/(BF125-AY125)</f>
        <v>0</v>
      </c>
      <c r="BV125">
        <f>(AZ125-BF125)/(AZ125-AY125)</f>
        <v>0</v>
      </c>
      <c r="BW125">
        <f>(BS125*BQ125/BE125)</f>
        <v>0</v>
      </c>
      <c r="BX125">
        <f>(1-BW125)</f>
        <v>0</v>
      </c>
      <c r="DG125">
        <f>$B$13*EF125+$C$13*EG125+$F$13*ER125*(1-EU125)</f>
        <v>0</v>
      </c>
      <c r="DH125">
        <f>DG125*DI125</f>
        <v>0</v>
      </c>
      <c r="DI125">
        <f>($B$13*$D$11+$C$13*$D$11+$F$13*((FE125+EW125)/MAX(FE125+EW125+FF125, 0.1)*$I$11+FF125/MAX(FE125+EW125+FF125, 0.1)*$J$11))/($B$13+$C$13+$F$13)</f>
        <v>0</v>
      </c>
      <c r="DJ125">
        <f>($B$13*$K$11+$C$13*$K$11+$F$13*((FE125+EW125)/MAX(FE125+EW125+FF125, 0.1)*$P$11+FF125/MAX(FE125+EW125+FF125, 0.1)*$Q$11))/($B$13+$C$13+$F$13)</f>
        <v>0</v>
      </c>
      <c r="DK125">
        <v>5</v>
      </c>
      <c r="DL125">
        <v>0.5</v>
      </c>
      <c r="DM125" t="s">
        <v>438</v>
      </c>
      <c r="DN125">
        <v>2</v>
      </c>
      <c r="DO125" t="b">
        <v>1</v>
      </c>
      <c r="DP125">
        <v>1759164113.214286</v>
      </c>
      <c r="DQ125">
        <v>312.3016785714286</v>
      </c>
      <c r="DR125">
        <v>299.4738571428571</v>
      </c>
      <c r="DS125">
        <v>22.6759</v>
      </c>
      <c r="DT125">
        <v>17.63137857142857</v>
      </c>
      <c r="DU125">
        <v>313.4108928571428</v>
      </c>
      <c r="DV125">
        <v>22.37569642857143</v>
      </c>
      <c r="DW125">
        <v>499.9606785714286</v>
      </c>
      <c r="DX125">
        <v>90.87674999999999</v>
      </c>
      <c r="DY125">
        <v>0.06714712142857145</v>
      </c>
      <c r="DZ125">
        <v>29.43670714285715</v>
      </c>
      <c r="EA125">
        <v>30.00426071428571</v>
      </c>
      <c r="EB125">
        <v>999.9000000000002</v>
      </c>
      <c r="EC125">
        <v>0</v>
      </c>
      <c r="ED125">
        <v>0</v>
      </c>
      <c r="EE125">
        <v>10000.57642857143</v>
      </c>
      <c r="EF125">
        <v>0</v>
      </c>
      <c r="EG125">
        <v>10.7464</v>
      </c>
      <c r="EH125">
        <v>12.82786785714286</v>
      </c>
      <c r="EI125">
        <v>319.5479642857143</v>
      </c>
      <c r="EJ125">
        <v>304.8490357142858</v>
      </c>
      <c r="EK125">
        <v>5.044525357142858</v>
      </c>
      <c r="EL125">
        <v>299.4738571428571</v>
      </c>
      <c r="EM125">
        <v>17.63137857142857</v>
      </c>
      <c r="EN125">
        <v>2.0607125</v>
      </c>
      <c r="EO125">
        <v>1.6022825</v>
      </c>
      <c r="EP125">
        <v>17.91871071428571</v>
      </c>
      <c r="EQ125">
        <v>13.98076071428571</v>
      </c>
      <c r="ER125">
        <v>2000.006071428572</v>
      </c>
      <c r="ES125">
        <v>0.9800050357142857</v>
      </c>
      <c r="ET125">
        <v>0.01999490714285714</v>
      </c>
      <c r="EU125">
        <v>0</v>
      </c>
      <c r="EV125">
        <v>1032.3625</v>
      </c>
      <c r="EW125">
        <v>5.00078</v>
      </c>
      <c r="EX125">
        <v>20028.33571428572</v>
      </c>
      <c r="EY125">
        <v>16379.71071428571</v>
      </c>
      <c r="EZ125">
        <v>39.12482142857142</v>
      </c>
      <c r="FA125">
        <v>39.81228571428572</v>
      </c>
      <c r="FB125">
        <v>39.12928571428571</v>
      </c>
      <c r="FC125">
        <v>39.59567857142856</v>
      </c>
      <c r="FD125">
        <v>39.95064285714285</v>
      </c>
      <c r="FE125">
        <v>1955.117500000001</v>
      </c>
      <c r="FF125">
        <v>39.88857142857144</v>
      </c>
      <c r="FG125">
        <v>0</v>
      </c>
      <c r="FH125">
        <v>1759164113</v>
      </c>
      <c r="FI125">
        <v>0</v>
      </c>
      <c r="FJ125">
        <v>1032.2964</v>
      </c>
      <c r="FK125">
        <v>-1.507692300091326</v>
      </c>
      <c r="FL125">
        <v>-64.44615373969653</v>
      </c>
      <c r="FM125">
        <v>20027.576</v>
      </c>
      <c r="FN125">
        <v>15</v>
      </c>
      <c r="FO125">
        <v>0</v>
      </c>
      <c r="FP125" t="s">
        <v>439</v>
      </c>
      <c r="FQ125">
        <v>1746989605.5</v>
      </c>
      <c r="FR125">
        <v>1746989593.5</v>
      </c>
      <c r="FS125">
        <v>0</v>
      </c>
      <c r="FT125">
        <v>-0.274</v>
      </c>
      <c r="FU125">
        <v>-0.002</v>
      </c>
      <c r="FV125">
        <v>2.549</v>
      </c>
      <c r="FW125">
        <v>0.129</v>
      </c>
      <c r="FX125">
        <v>420</v>
      </c>
      <c r="FY125">
        <v>17</v>
      </c>
      <c r="FZ125">
        <v>0.02</v>
      </c>
      <c r="GA125">
        <v>0.04</v>
      </c>
      <c r="GB125">
        <v>12.489525</v>
      </c>
      <c r="GC125">
        <v>8.111184990619126</v>
      </c>
      <c r="GD125">
        <v>0.7822864004793896</v>
      </c>
      <c r="GE125">
        <v>0</v>
      </c>
      <c r="GF125">
        <v>1032.560882352941</v>
      </c>
      <c r="GG125">
        <v>-4.071046592929637</v>
      </c>
      <c r="GH125">
        <v>0.4996726437029094</v>
      </c>
      <c r="GI125">
        <v>0</v>
      </c>
      <c r="GJ125">
        <v>5.043282</v>
      </c>
      <c r="GK125">
        <v>0.0590044277673494</v>
      </c>
      <c r="GL125">
        <v>0.00808978961407524</v>
      </c>
      <c r="GM125">
        <v>1</v>
      </c>
      <c r="GN125">
        <v>1</v>
      </c>
      <c r="GO125">
        <v>3</v>
      </c>
      <c r="GP125" t="s">
        <v>459</v>
      </c>
      <c r="GQ125">
        <v>3.10144</v>
      </c>
      <c r="GR125">
        <v>2.72555</v>
      </c>
      <c r="GS125">
        <v>0.0658622</v>
      </c>
      <c r="GT125">
        <v>0.0630463</v>
      </c>
      <c r="GU125">
        <v>0.104043</v>
      </c>
      <c r="GV125">
        <v>0.0882039</v>
      </c>
      <c r="GW125">
        <v>24433.9</v>
      </c>
      <c r="GX125">
        <v>22273.3</v>
      </c>
      <c r="GY125">
        <v>26720</v>
      </c>
      <c r="GZ125">
        <v>23993.3</v>
      </c>
      <c r="HA125">
        <v>38297.9</v>
      </c>
      <c r="HB125">
        <v>32344.4</v>
      </c>
      <c r="HC125">
        <v>46654.6</v>
      </c>
      <c r="HD125">
        <v>37965.1</v>
      </c>
      <c r="HE125">
        <v>1.87582</v>
      </c>
      <c r="HF125">
        <v>1.86565</v>
      </c>
      <c r="HG125">
        <v>0.121109</v>
      </c>
      <c r="HH125">
        <v>0</v>
      </c>
      <c r="HI125">
        <v>27.981</v>
      </c>
      <c r="HJ125">
        <v>999.9</v>
      </c>
      <c r="HK125">
        <v>43.8</v>
      </c>
      <c r="HL125">
        <v>31.5</v>
      </c>
      <c r="HM125">
        <v>22.3674</v>
      </c>
      <c r="HN125">
        <v>61.0439</v>
      </c>
      <c r="HO125">
        <v>22.7925</v>
      </c>
      <c r="HP125">
        <v>1</v>
      </c>
      <c r="HQ125">
        <v>0.0976677</v>
      </c>
      <c r="HR125">
        <v>-0.350005</v>
      </c>
      <c r="HS125">
        <v>20.2794</v>
      </c>
      <c r="HT125">
        <v>5.2137</v>
      </c>
      <c r="HU125">
        <v>11.98</v>
      </c>
      <c r="HV125">
        <v>4.9638</v>
      </c>
      <c r="HW125">
        <v>3.27463</v>
      </c>
      <c r="HX125">
        <v>9999</v>
      </c>
      <c r="HY125">
        <v>9999</v>
      </c>
      <c r="HZ125">
        <v>9999</v>
      </c>
      <c r="IA125">
        <v>41.1</v>
      </c>
      <c r="IB125">
        <v>1.864</v>
      </c>
      <c r="IC125">
        <v>1.86016</v>
      </c>
      <c r="ID125">
        <v>1.85843</v>
      </c>
      <c r="IE125">
        <v>1.85975</v>
      </c>
      <c r="IF125">
        <v>1.85989</v>
      </c>
      <c r="IG125">
        <v>1.85838</v>
      </c>
      <c r="IH125">
        <v>1.85745</v>
      </c>
      <c r="II125">
        <v>1.85242</v>
      </c>
      <c r="IJ125">
        <v>0</v>
      </c>
      <c r="IK125">
        <v>0</v>
      </c>
      <c r="IL125">
        <v>0</v>
      </c>
      <c r="IM125">
        <v>0</v>
      </c>
      <c r="IN125" t="s">
        <v>441</v>
      </c>
      <c r="IO125" t="s">
        <v>442</v>
      </c>
      <c r="IP125" t="s">
        <v>443</v>
      </c>
      <c r="IQ125" t="s">
        <v>443</v>
      </c>
      <c r="IR125" t="s">
        <v>443</v>
      </c>
      <c r="IS125" t="s">
        <v>443</v>
      </c>
      <c r="IT125">
        <v>0</v>
      </c>
      <c r="IU125">
        <v>100</v>
      </c>
      <c r="IV125">
        <v>100</v>
      </c>
      <c r="IW125">
        <v>-1.105</v>
      </c>
      <c r="IX125">
        <v>0.2999</v>
      </c>
      <c r="IY125">
        <v>-0.9039269621244732</v>
      </c>
      <c r="IZ125">
        <v>-0.001239420960351069</v>
      </c>
      <c r="JA125">
        <v>2.054680153414315E-06</v>
      </c>
      <c r="JB125">
        <v>-6.090169633737798E-10</v>
      </c>
      <c r="JC125">
        <v>0.01286883109493677</v>
      </c>
      <c r="JD125">
        <v>0.003674261220633967</v>
      </c>
      <c r="JE125">
        <v>0.0003746991724086452</v>
      </c>
      <c r="JF125">
        <v>1.563836292469968E-06</v>
      </c>
      <c r="JG125">
        <v>1</v>
      </c>
      <c r="JH125">
        <v>2003</v>
      </c>
      <c r="JI125">
        <v>1</v>
      </c>
      <c r="JJ125">
        <v>24</v>
      </c>
      <c r="JK125">
        <v>202908.6</v>
      </c>
      <c r="JL125">
        <v>202908.8</v>
      </c>
      <c r="JM125">
        <v>0.759277</v>
      </c>
      <c r="JN125">
        <v>2.62451</v>
      </c>
      <c r="JO125">
        <v>1.49658</v>
      </c>
      <c r="JP125">
        <v>2.34253</v>
      </c>
      <c r="JQ125">
        <v>1.54907</v>
      </c>
      <c r="JR125">
        <v>2.44751</v>
      </c>
      <c r="JS125">
        <v>36.0816</v>
      </c>
      <c r="JT125">
        <v>24.1838</v>
      </c>
      <c r="JU125">
        <v>18</v>
      </c>
      <c r="JV125">
        <v>483.441</v>
      </c>
      <c r="JW125">
        <v>491.772</v>
      </c>
      <c r="JX125">
        <v>28.235</v>
      </c>
      <c r="JY125">
        <v>28.5387</v>
      </c>
      <c r="JZ125">
        <v>30.0002</v>
      </c>
      <c r="KA125">
        <v>28.7465</v>
      </c>
      <c r="KB125">
        <v>28.7426</v>
      </c>
      <c r="KC125">
        <v>15.1726</v>
      </c>
      <c r="KD125">
        <v>21.3246</v>
      </c>
      <c r="KE125">
        <v>66.5598</v>
      </c>
      <c r="KF125">
        <v>28.2321</v>
      </c>
      <c r="KG125">
        <v>246.336</v>
      </c>
      <c r="KH125">
        <v>17.7245</v>
      </c>
      <c r="KI125">
        <v>102.01</v>
      </c>
      <c r="KJ125">
        <v>91.55289999999999</v>
      </c>
    </row>
    <row r="126" spans="1:296">
      <c r="A126">
        <v>108</v>
      </c>
      <c r="B126">
        <v>1759164126</v>
      </c>
      <c r="C126">
        <v>2752.900000095367</v>
      </c>
      <c r="D126" t="s">
        <v>660</v>
      </c>
      <c r="E126" t="s">
        <v>661</v>
      </c>
      <c r="F126">
        <v>5</v>
      </c>
      <c r="G126" t="s">
        <v>639</v>
      </c>
      <c r="H126">
        <v>1759164118.5</v>
      </c>
      <c r="I126">
        <f>(J126)/1000</f>
        <v>0</v>
      </c>
      <c r="J126">
        <f>IF(DO126, AM126, AG126)</f>
        <v>0</v>
      </c>
      <c r="K126">
        <f>IF(DO126, AH126, AF126)</f>
        <v>0</v>
      </c>
      <c r="L126">
        <f>DQ126 - IF(AT126&gt;1, K126*DK126*100.0/(AV126), 0)</f>
        <v>0</v>
      </c>
      <c r="M126">
        <f>((S126-I126/2)*L126-K126)/(S126+I126/2)</f>
        <v>0</v>
      </c>
      <c r="N126">
        <f>M126*(DX126+DY126)/1000.0</f>
        <v>0</v>
      </c>
      <c r="O126">
        <f>(DQ126 - IF(AT126&gt;1, K126*DK126*100.0/(AV126), 0))*(DX126+DY126)/1000.0</f>
        <v>0</v>
      </c>
      <c r="P126">
        <f>2.0/((1/R126-1/Q126)+SIGN(R126)*SQRT((1/R126-1/Q126)*(1/R126-1/Q126) + 4*DL126/((DL126+1)*(DL126+1))*(2*1/R126*1/Q126-1/Q126*1/Q126)))</f>
        <v>0</v>
      </c>
      <c r="Q126">
        <f>IF(LEFT(DM126,1)&lt;&gt;"0",IF(LEFT(DM126,1)="1",3.0,DN126),$D$5+$E$5*(EE126*DX126/($K$5*1000))+$F$5*(EE126*DX126/($K$5*1000))*MAX(MIN(DK126,$J$5),$I$5)*MAX(MIN(DK126,$J$5),$I$5)+$G$5*MAX(MIN(DK126,$J$5),$I$5)*(EE126*DX126/($K$5*1000))+$H$5*(EE126*DX126/($K$5*1000))*(EE126*DX126/($K$5*1000)))</f>
        <v>0</v>
      </c>
      <c r="R126">
        <f>I126*(1000-(1000*0.61365*exp(17.502*V126/(240.97+V126))/(DX126+DY126)+DS126)/2)/(1000*0.61365*exp(17.502*V126/(240.97+V126))/(DX126+DY126)-DS126)</f>
        <v>0</v>
      </c>
      <c r="S126">
        <f>1/((DL126+1)/(P126/1.6)+1/(Q126/1.37)) + DL126/((DL126+1)/(P126/1.6) + DL126/(Q126/1.37))</f>
        <v>0</v>
      </c>
      <c r="T126">
        <f>(DG126*DJ126)</f>
        <v>0</v>
      </c>
      <c r="U126">
        <f>(DZ126+(T126+2*0.95*5.67E-8*(((DZ126+$B$9)+273)^4-(DZ126+273)^4)-44100*I126)/(1.84*29.3*Q126+8*0.95*5.67E-8*(DZ126+273)^3))</f>
        <v>0</v>
      </c>
      <c r="V126">
        <f>($C$9*EA126+$D$9*EB126+$E$9*U126)</f>
        <v>0</v>
      </c>
      <c r="W126">
        <f>0.61365*exp(17.502*V126/(240.97+V126))</f>
        <v>0</v>
      </c>
      <c r="X126">
        <f>(Y126/Z126*100)</f>
        <v>0</v>
      </c>
      <c r="Y126">
        <f>DS126*(DX126+DY126)/1000</f>
        <v>0</v>
      </c>
      <c r="Z126">
        <f>0.61365*exp(17.502*DZ126/(240.97+DZ126))</f>
        <v>0</v>
      </c>
      <c r="AA126">
        <f>(W126-DS126*(DX126+DY126)/1000)</f>
        <v>0</v>
      </c>
      <c r="AB126">
        <f>(-I126*44100)</f>
        <v>0</v>
      </c>
      <c r="AC126">
        <f>2*29.3*Q126*0.92*(DZ126-V126)</f>
        <v>0</v>
      </c>
      <c r="AD126">
        <f>2*0.95*5.67E-8*(((DZ126+$B$9)+273)^4-(V126+273)^4)</f>
        <v>0</v>
      </c>
      <c r="AE126">
        <f>T126+AD126+AB126+AC126</f>
        <v>0</v>
      </c>
      <c r="AF126">
        <f>DW126*AT126*(DR126-DQ126*(1000-AT126*DT126)/(1000-AT126*DS126))/(100*DK126)</f>
        <v>0</v>
      </c>
      <c r="AG126">
        <f>1000*DW126*AT126*(DS126-DT126)/(100*DK126*(1000-AT126*DS126))</f>
        <v>0</v>
      </c>
      <c r="AH126">
        <f>(AI126 - AJ126 - DX126*1E3/(8.314*(DZ126+273.15)) * AL126/DW126 * AK126) * DW126/(100*DK126) * (1000 - DT126)/1000</f>
        <v>0</v>
      </c>
      <c r="AI126">
        <v>271.8949348630268</v>
      </c>
      <c r="AJ126">
        <v>279.3908727272727</v>
      </c>
      <c r="AK126">
        <v>-3.279737794143045</v>
      </c>
      <c r="AL126">
        <v>65.04949438448051</v>
      </c>
      <c r="AM126">
        <f>(AO126 - AN126 + DX126*1E3/(8.314*(DZ126+273.15)) * AQ126/DW126 * AP126) * DW126/(100*DK126) * 1000/(1000 - AO126)</f>
        <v>0</v>
      </c>
      <c r="AN126">
        <v>17.63234048049013</v>
      </c>
      <c r="AO126">
        <v>22.65635818181819</v>
      </c>
      <c r="AP126">
        <v>-7.832943985985301E-06</v>
      </c>
      <c r="AQ126">
        <v>105.0563432772272</v>
      </c>
      <c r="AR126">
        <v>0</v>
      </c>
      <c r="AS126">
        <v>0</v>
      </c>
      <c r="AT126">
        <f>IF(AR126*$H$15&gt;=AV126,1.0,(AV126/(AV126-AR126*$H$15)))</f>
        <v>0</v>
      </c>
      <c r="AU126">
        <f>(AT126-1)*100</f>
        <v>0</v>
      </c>
      <c r="AV126">
        <f>MAX(0,($B$15+$C$15*EE126)/(1+$D$15*EE126)*DX126/(DZ126+273)*$E$15)</f>
        <v>0</v>
      </c>
      <c r="AW126" t="s">
        <v>437</v>
      </c>
      <c r="AX126" t="s">
        <v>437</v>
      </c>
      <c r="AY126">
        <v>0</v>
      </c>
      <c r="AZ126">
        <v>0</v>
      </c>
      <c r="BA126">
        <f>1-AY126/AZ126</f>
        <v>0</v>
      </c>
      <c r="BB126">
        <v>0</v>
      </c>
      <c r="BC126" t="s">
        <v>437</v>
      </c>
      <c r="BD126" t="s">
        <v>437</v>
      </c>
      <c r="BE126">
        <v>0</v>
      </c>
      <c r="BF126">
        <v>0</v>
      </c>
      <c r="BG126">
        <f>1-BE126/BF126</f>
        <v>0</v>
      </c>
      <c r="BH126">
        <v>0.5</v>
      </c>
      <c r="BI126">
        <f>DH126</f>
        <v>0</v>
      </c>
      <c r="BJ126">
        <f>K126</f>
        <v>0</v>
      </c>
      <c r="BK126">
        <f>BG126*BH126*BI126</f>
        <v>0</v>
      </c>
      <c r="BL126">
        <f>(BJ126-BB126)/BI126</f>
        <v>0</v>
      </c>
      <c r="BM126">
        <f>(AZ126-BF126)/BF126</f>
        <v>0</v>
      </c>
      <c r="BN126">
        <f>AY126/(BA126+AY126/BF126)</f>
        <v>0</v>
      </c>
      <c r="BO126" t="s">
        <v>437</v>
      </c>
      <c r="BP126">
        <v>0</v>
      </c>
      <c r="BQ126">
        <f>IF(BP126&lt;&gt;0, BP126, BN126)</f>
        <v>0</v>
      </c>
      <c r="BR126">
        <f>1-BQ126/BF126</f>
        <v>0</v>
      </c>
      <c r="BS126">
        <f>(BF126-BE126)/(BF126-BQ126)</f>
        <v>0</v>
      </c>
      <c r="BT126">
        <f>(AZ126-BF126)/(AZ126-BQ126)</f>
        <v>0</v>
      </c>
      <c r="BU126">
        <f>(BF126-BE126)/(BF126-AY126)</f>
        <v>0</v>
      </c>
      <c r="BV126">
        <f>(AZ126-BF126)/(AZ126-AY126)</f>
        <v>0</v>
      </c>
      <c r="BW126">
        <f>(BS126*BQ126/BE126)</f>
        <v>0</v>
      </c>
      <c r="BX126">
        <f>(1-BW126)</f>
        <v>0</v>
      </c>
      <c r="DG126">
        <f>$B$13*EF126+$C$13*EG126+$F$13*ER126*(1-EU126)</f>
        <v>0</v>
      </c>
      <c r="DH126">
        <f>DG126*DI126</f>
        <v>0</v>
      </c>
      <c r="DI126">
        <f>($B$13*$D$11+$C$13*$D$11+$F$13*((FE126+EW126)/MAX(FE126+EW126+FF126, 0.1)*$I$11+FF126/MAX(FE126+EW126+FF126, 0.1)*$J$11))/($B$13+$C$13+$F$13)</f>
        <v>0</v>
      </c>
      <c r="DJ126">
        <f>($B$13*$K$11+$C$13*$K$11+$F$13*((FE126+EW126)/MAX(FE126+EW126+FF126, 0.1)*$P$11+FF126/MAX(FE126+EW126+FF126, 0.1)*$Q$11))/($B$13+$C$13+$F$13)</f>
        <v>0</v>
      </c>
      <c r="DK126">
        <v>5</v>
      </c>
      <c r="DL126">
        <v>0.5</v>
      </c>
      <c r="DM126" t="s">
        <v>438</v>
      </c>
      <c r="DN126">
        <v>2</v>
      </c>
      <c r="DO126" t="b">
        <v>1</v>
      </c>
      <c r="DP126">
        <v>1759164118.5</v>
      </c>
      <c r="DQ126">
        <v>295.4497777777778</v>
      </c>
      <c r="DR126">
        <v>281.9285185185186</v>
      </c>
      <c r="DS126">
        <v>22.66753703703704</v>
      </c>
      <c r="DT126">
        <v>17.62537037037037</v>
      </c>
      <c r="DU126">
        <v>296.5563333333334</v>
      </c>
      <c r="DV126">
        <v>22.36751481481481</v>
      </c>
      <c r="DW126">
        <v>500.0073703703704</v>
      </c>
      <c r="DX126">
        <v>90.87701481481481</v>
      </c>
      <c r="DY126">
        <v>0.06702521481481481</v>
      </c>
      <c r="DZ126">
        <v>29.43190740740741</v>
      </c>
      <c r="EA126">
        <v>29.98566296296297</v>
      </c>
      <c r="EB126">
        <v>999.9000000000001</v>
      </c>
      <c r="EC126">
        <v>0</v>
      </c>
      <c r="ED126">
        <v>0</v>
      </c>
      <c r="EE126">
        <v>10002.38037037037</v>
      </c>
      <c r="EF126">
        <v>0</v>
      </c>
      <c r="EG126">
        <v>10.7464</v>
      </c>
      <c r="EH126">
        <v>13.52126666666667</v>
      </c>
      <c r="EI126">
        <v>302.3025555555556</v>
      </c>
      <c r="EJ126">
        <v>286.987</v>
      </c>
      <c r="EK126">
        <v>5.04216</v>
      </c>
      <c r="EL126">
        <v>281.9285185185186</v>
      </c>
      <c r="EM126">
        <v>17.62537037037037</v>
      </c>
      <c r="EN126">
        <v>2.059957777777778</v>
      </c>
      <c r="EO126">
        <v>1.601742222222222</v>
      </c>
      <c r="EP126">
        <v>17.91288888888889</v>
      </c>
      <c r="EQ126">
        <v>13.97556666666667</v>
      </c>
      <c r="ER126">
        <v>2000.014444444445</v>
      </c>
      <c r="ES126">
        <v>0.980003</v>
      </c>
      <c r="ET126">
        <v>0.0199969</v>
      </c>
      <c r="EU126">
        <v>0</v>
      </c>
      <c r="EV126">
        <v>1032.212592592593</v>
      </c>
      <c r="EW126">
        <v>5.00078</v>
      </c>
      <c r="EX126">
        <v>20023.18148148148</v>
      </c>
      <c r="EY126">
        <v>16379.77037037037</v>
      </c>
      <c r="EZ126">
        <v>39.13877777777778</v>
      </c>
      <c r="FA126">
        <v>39.82851851851851</v>
      </c>
      <c r="FB126">
        <v>39.12933333333334</v>
      </c>
      <c r="FC126">
        <v>39.62474074074074</v>
      </c>
      <c r="FD126">
        <v>39.86999999999999</v>
      </c>
      <c r="FE126">
        <v>1955.121111111111</v>
      </c>
      <c r="FF126">
        <v>39.89333333333334</v>
      </c>
      <c r="FG126">
        <v>0</v>
      </c>
      <c r="FH126">
        <v>1759164117.8</v>
      </c>
      <c r="FI126">
        <v>0</v>
      </c>
      <c r="FJ126">
        <v>1032.1716</v>
      </c>
      <c r="FK126">
        <v>-1.18692307241971</v>
      </c>
      <c r="FL126">
        <v>-19.64615385299296</v>
      </c>
      <c r="FM126">
        <v>20023.152</v>
      </c>
      <c r="FN126">
        <v>15</v>
      </c>
      <c r="FO126">
        <v>0</v>
      </c>
      <c r="FP126" t="s">
        <v>439</v>
      </c>
      <c r="FQ126">
        <v>1746989605.5</v>
      </c>
      <c r="FR126">
        <v>1746989593.5</v>
      </c>
      <c r="FS126">
        <v>0</v>
      </c>
      <c r="FT126">
        <v>-0.274</v>
      </c>
      <c r="FU126">
        <v>-0.002</v>
      </c>
      <c r="FV126">
        <v>2.549</v>
      </c>
      <c r="FW126">
        <v>0.129</v>
      </c>
      <c r="FX126">
        <v>420</v>
      </c>
      <c r="FY126">
        <v>17</v>
      </c>
      <c r="FZ126">
        <v>0.02</v>
      </c>
      <c r="GA126">
        <v>0.04</v>
      </c>
      <c r="GB126">
        <v>13.02839</v>
      </c>
      <c r="GC126">
        <v>7.998312945590976</v>
      </c>
      <c r="GD126">
        <v>0.7712764231454246</v>
      </c>
      <c r="GE126">
        <v>0</v>
      </c>
      <c r="GF126">
        <v>1032.306764705882</v>
      </c>
      <c r="GG126">
        <v>-2.084491974760339</v>
      </c>
      <c r="GH126">
        <v>0.3587373329449421</v>
      </c>
      <c r="GI126">
        <v>0</v>
      </c>
      <c r="GJ126">
        <v>5.042396999999999</v>
      </c>
      <c r="GK126">
        <v>0.01762986866791547</v>
      </c>
      <c r="GL126">
        <v>0.009699781750122032</v>
      </c>
      <c r="GM126">
        <v>1</v>
      </c>
      <c r="GN126">
        <v>1</v>
      </c>
      <c r="GO126">
        <v>3</v>
      </c>
      <c r="GP126" t="s">
        <v>459</v>
      </c>
      <c r="GQ126">
        <v>3.10145</v>
      </c>
      <c r="GR126">
        <v>2.72508</v>
      </c>
      <c r="GS126">
        <v>0.0628484</v>
      </c>
      <c r="GT126">
        <v>0.0598726</v>
      </c>
      <c r="GU126">
        <v>0.104028</v>
      </c>
      <c r="GV126">
        <v>0.0882969</v>
      </c>
      <c r="GW126">
        <v>24512.5</v>
      </c>
      <c r="GX126">
        <v>22348.6</v>
      </c>
      <c r="GY126">
        <v>26719.9</v>
      </c>
      <c r="GZ126">
        <v>23993.3</v>
      </c>
      <c r="HA126">
        <v>38298</v>
      </c>
      <c r="HB126">
        <v>32340.6</v>
      </c>
      <c r="HC126">
        <v>46654.4</v>
      </c>
      <c r="HD126">
        <v>37964.9</v>
      </c>
      <c r="HE126">
        <v>1.87538</v>
      </c>
      <c r="HF126">
        <v>1.86567</v>
      </c>
      <c r="HG126">
        <v>0.123702</v>
      </c>
      <c r="HH126">
        <v>0</v>
      </c>
      <c r="HI126">
        <v>27.981</v>
      </c>
      <c r="HJ126">
        <v>999.9</v>
      </c>
      <c r="HK126">
        <v>43.8</v>
      </c>
      <c r="HL126">
        <v>31.5</v>
      </c>
      <c r="HM126">
        <v>22.3708</v>
      </c>
      <c r="HN126">
        <v>61.3239</v>
      </c>
      <c r="HO126">
        <v>22.6963</v>
      </c>
      <c r="HP126">
        <v>1</v>
      </c>
      <c r="HQ126">
        <v>0.0977032</v>
      </c>
      <c r="HR126">
        <v>-0.352977</v>
      </c>
      <c r="HS126">
        <v>20.2793</v>
      </c>
      <c r="HT126">
        <v>5.21325</v>
      </c>
      <c r="HU126">
        <v>11.98</v>
      </c>
      <c r="HV126">
        <v>4.96365</v>
      </c>
      <c r="HW126">
        <v>3.27458</v>
      </c>
      <c r="HX126">
        <v>9999</v>
      </c>
      <c r="HY126">
        <v>9999</v>
      </c>
      <c r="HZ126">
        <v>9999</v>
      </c>
      <c r="IA126">
        <v>41.1</v>
      </c>
      <c r="IB126">
        <v>1.86401</v>
      </c>
      <c r="IC126">
        <v>1.86016</v>
      </c>
      <c r="ID126">
        <v>1.85842</v>
      </c>
      <c r="IE126">
        <v>1.85975</v>
      </c>
      <c r="IF126">
        <v>1.85989</v>
      </c>
      <c r="IG126">
        <v>1.85838</v>
      </c>
      <c r="IH126">
        <v>1.85745</v>
      </c>
      <c r="II126">
        <v>1.85242</v>
      </c>
      <c r="IJ126">
        <v>0</v>
      </c>
      <c r="IK126">
        <v>0</v>
      </c>
      <c r="IL126">
        <v>0</v>
      </c>
      <c r="IM126">
        <v>0</v>
      </c>
      <c r="IN126" t="s">
        <v>441</v>
      </c>
      <c r="IO126" t="s">
        <v>442</v>
      </c>
      <c r="IP126" t="s">
        <v>443</v>
      </c>
      <c r="IQ126" t="s">
        <v>443</v>
      </c>
      <c r="IR126" t="s">
        <v>443</v>
      </c>
      <c r="IS126" t="s">
        <v>443</v>
      </c>
      <c r="IT126">
        <v>0</v>
      </c>
      <c r="IU126">
        <v>100</v>
      </c>
      <c r="IV126">
        <v>100</v>
      </c>
      <c r="IW126">
        <v>-1.101</v>
      </c>
      <c r="IX126">
        <v>0.2998</v>
      </c>
      <c r="IY126">
        <v>-0.9039269621244732</v>
      </c>
      <c r="IZ126">
        <v>-0.001239420960351069</v>
      </c>
      <c r="JA126">
        <v>2.054680153414315E-06</v>
      </c>
      <c r="JB126">
        <v>-6.090169633737798E-10</v>
      </c>
      <c r="JC126">
        <v>0.01286883109493677</v>
      </c>
      <c r="JD126">
        <v>0.003674261220633967</v>
      </c>
      <c r="JE126">
        <v>0.0003746991724086452</v>
      </c>
      <c r="JF126">
        <v>1.563836292469968E-06</v>
      </c>
      <c r="JG126">
        <v>1</v>
      </c>
      <c r="JH126">
        <v>2003</v>
      </c>
      <c r="JI126">
        <v>1</v>
      </c>
      <c r="JJ126">
        <v>24</v>
      </c>
      <c r="JK126">
        <v>202908.7</v>
      </c>
      <c r="JL126">
        <v>202908.9</v>
      </c>
      <c r="JM126">
        <v>0.718994</v>
      </c>
      <c r="JN126">
        <v>2.63794</v>
      </c>
      <c r="JO126">
        <v>1.49658</v>
      </c>
      <c r="JP126">
        <v>2.34375</v>
      </c>
      <c r="JQ126">
        <v>1.54907</v>
      </c>
      <c r="JR126">
        <v>2.40601</v>
      </c>
      <c r="JS126">
        <v>36.0816</v>
      </c>
      <c r="JT126">
        <v>24.1663</v>
      </c>
      <c r="JU126">
        <v>18</v>
      </c>
      <c r="JV126">
        <v>483.183</v>
      </c>
      <c r="JW126">
        <v>491.799</v>
      </c>
      <c r="JX126">
        <v>28.2347</v>
      </c>
      <c r="JY126">
        <v>28.5411</v>
      </c>
      <c r="JZ126">
        <v>30.0001</v>
      </c>
      <c r="KA126">
        <v>28.747</v>
      </c>
      <c r="KB126">
        <v>28.7438</v>
      </c>
      <c r="KC126">
        <v>14.4269</v>
      </c>
      <c r="KD126">
        <v>21.0388</v>
      </c>
      <c r="KE126">
        <v>66.5598</v>
      </c>
      <c r="KF126">
        <v>28.2515</v>
      </c>
      <c r="KG126">
        <v>232.928</v>
      </c>
      <c r="KH126">
        <v>17.7342</v>
      </c>
      <c r="KI126">
        <v>102.01</v>
      </c>
      <c r="KJ126">
        <v>91.5526</v>
      </c>
    </row>
    <row r="127" spans="1:296">
      <c r="A127">
        <v>109</v>
      </c>
      <c r="B127">
        <v>1759164131</v>
      </c>
      <c r="C127">
        <v>2757.900000095367</v>
      </c>
      <c r="D127" t="s">
        <v>662</v>
      </c>
      <c r="E127" t="s">
        <v>663</v>
      </c>
      <c r="F127">
        <v>5</v>
      </c>
      <c r="G127" t="s">
        <v>639</v>
      </c>
      <c r="H127">
        <v>1759164123.214286</v>
      </c>
      <c r="I127">
        <f>(J127)/1000</f>
        <v>0</v>
      </c>
      <c r="J127">
        <f>IF(DO127, AM127, AG127)</f>
        <v>0</v>
      </c>
      <c r="K127">
        <f>IF(DO127, AH127, AF127)</f>
        <v>0</v>
      </c>
      <c r="L127">
        <f>DQ127 - IF(AT127&gt;1, K127*DK127*100.0/(AV127), 0)</f>
        <v>0</v>
      </c>
      <c r="M127">
        <f>((S127-I127/2)*L127-K127)/(S127+I127/2)</f>
        <v>0</v>
      </c>
      <c r="N127">
        <f>M127*(DX127+DY127)/1000.0</f>
        <v>0</v>
      </c>
      <c r="O127">
        <f>(DQ127 - IF(AT127&gt;1, K127*DK127*100.0/(AV127), 0))*(DX127+DY127)/1000.0</f>
        <v>0</v>
      </c>
      <c r="P127">
        <f>2.0/((1/R127-1/Q127)+SIGN(R127)*SQRT((1/R127-1/Q127)*(1/R127-1/Q127) + 4*DL127/((DL127+1)*(DL127+1))*(2*1/R127*1/Q127-1/Q127*1/Q127)))</f>
        <v>0</v>
      </c>
      <c r="Q127">
        <f>IF(LEFT(DM127,1)&lt;&gt;"0",IF(LEFT(DM127,1)="1",3.0,DN127),$D$5+$E$5*(EE127*DX127/($K$5*1000))+$F$5*(EE127*DX127/($K$5*1000))*MAX(MIN(DK127,$J$5),$I$5)*MAX(MIN(DK127,$J$5),$I$5)+$G$5*MAX(MIN(DK127,$J$5),$I$5)*(EE127*DX127/($K$5*1000))+$H$5*(EE127*DX127/($K$5*1000))*(EE127*DX127/($K$5*1000)))</f>
        <v>0</v>
      </c>
      <c r="R127">
        <f>I127*(1000-(1000*0.61365*exp(17.502*V127/(240.97+V127))/(DX127+DY127)+DS127)/2)/(1000*0.61365*exp(17.502*V127/(240.97+V127))/(DX127+DY127)-DS127)</f>
        <v>0</v>
      </c>
      <c r="S127">
        <f>1/((DL127+1)/(P127/1.6)+1/(Q127/1.37)) + DL127/((DL127+1)/(P127/1.6) + DL127/(Q127/1.37))</f>
        <v>0</v>
      </c>
      <c r="T127">
        <f>(DG127*DJ127)</f>
        <v>0</v>
      </c>
      <c r="U127">
        <f>(DZ127+(T127+2*0.95*5.67E-8*(((DZ127+$B$9)+273)^4-(DZ127+273)^4)-44100*I127)/(1.84*29.3*Q127+8*0.95*5.67E-8*(DZ127+273)^3))</f>
        <v>0</v>
      </c>
      <c r="V127">
        <f>($C$9*EA127+$D$9*EB127+$E$9*U127)</f>
        <v>0</v>
      </c>
      <c r="W127">
        <f>0.61365*exp(17.502*V127/(240.97+V127))</f>
        <v>0</v>
      </c>
      <c r="X127">
        <f>(Y127/Z127*100)</f>
        <v>0</v>
      </c>
      <c r="Y127">
        <f>DS127*(DX127+DY127)/1000</f>
        <v>0</v>
      </c>
      <c r="Z127">
        <f>0.61365*exp(17.502*DZ127/(240.97+DZ127))</f>
        <v>0</v>
      </c>
      <c r="AA127">
        <f>(W127-DS127*(DX127+DY127)/1000)</f>
        <v>0</v>
      </c>
      <c r="AB127">
        <f>(-I127*44100)</f>
        <v>0</v>
      </c>
      <c r="AC127">
        <f>2*29.3*Q127*0.92*(DZ127-V127)</f>
        <v>0</v>
      </c>
      <c r="AD127">
        <f>2*0.95*5.67E-8*(((DZ127+$B$9)+273)^4-(V127+273)^4)</f>
        <v>0</v>
      </c>
      <c r="AE127">
        <f>T127+AD127+AB127+AC127</f>
        <v>0</v>
      </c>
      <c r="AF127">
        <f>DW127*AT127*(DR127-DQ127*(1000-AT127*DT127)/(1000-AT127*DS127))/(100*DK127)</f>
        <v>0</v>
      </c>
      <c r="AG127">
        <f>1000*DW127*AT127*(DS127-DT127)/(100*DK127*(1000-AT127*DS127))</f>
        <v>0</v>
      </c>
      <c r="AH127">
        <f>(AI127 - AJ127 - DX127*1E3/(8.314*(DZ127+273.15)) * AL127/DW127 * AK127) * DW127/(100*DK127) * (1000 - DT127)/1000</f>
        <v>0</v>
      </c>
      <c r="AI127">
        <v>255.0612433488431</v>
      </c>
      <c r="AJ127">
        <v>263.0218909090909</v>
      </c>
      <c r="AK127">
        <v>-3.273983968442366</v>
      </c>
      <c r="AL127">
        <v>65.04949438448051</v>
      </c>
      <c r="AM127">
        <f>(AO127 - AN127 + DX127*1E3/(8.314*(DZ127+273.15)) * AQ127/DW127 * AP127) * DW127/(100*DK127) * 1000/(1000 - AO127)</f>
        <v>0</v>
      </c>
      <c r="AN127">
        <v>17.66695553439208</v>
      </c>
      <c r="AO127">
        <v>22.66580303030303</v>
      </c>
      <c r="AP127">
        <v>8.67967896973391E-05</v>
      </c>
      <c r="AQ127">
        <v>105.0563432772272</v>
      </c>
      <c r="AR127">
        <v>0</v>
      </c>
      <c r="AS127">
        <v>0</v>
      </c>
      <c r="AT127">
        <f>IF(AR127*$H$15&gt;=AV127,1.0,(AV127/(AV127-AR127*$H$15)))</f>
        <v>0</v>
      </c>
      <c r="AU127">
        <f>(AT127-1)*100</f>
        <v>0</v>
      </c>
      <c r="AV127">
        <f>MAX(0,($B$15+$C$15*EE127)/(1+$D$15*EE127)*DX127/(DZ127+273)*$E$15)</f>
        <v>0</v>
      </c>
      <c r="AW127" t="s">
        <v>437</v>
      </c>
      <c r="AX127" t="s">
        <v>437</v>
      </c>
      <c r="AY127">
        <v>0</v>
      </c>
      <c r="AZ127">
        <v>0</v>
      </c>
      <c r="BA127">
        <f>1-AY127/AZ127</f>
        <v>0</v>
      </c>
      <c r="BB127">
        <v>0</v>
      </c>
      <c r="BC127" t="s">
        <v>437</v>
      </c>
      <c r="BD127" t="s">
        <v>437</v>
      </c>
      <c r="BE127">
        <v>0</v>
      </c>
      <c r="BF127">
        <v>0</v>
      </c>
      <c r="BG127">
        <f>1-BE127/BF127</f>
        <v>0</v>
      </c>
      <c r="BH127">
        <v>0.5</v>
      </c>
      <c r="BI127">
        <f>DH127</f>
        <v>0</v>
      </c>
      <c r="BJ127">
        <f>K127</f>
        <v>0</v>
      </c>
      <c r="BK127">
        <f>BG127*BH127*BI127</f>
        <v>0</v>
      </c>
      <c r="BL127">
        <f>(BJ127-BB127)/BI127</f>
        <v>0</v>
      </c>
      <c r="BM127">
        <f>(AZ127-BF127)/BF127</f>
        <v>0</v>
      </c>
      <c r="BN127">
        <f>AY127/(BA127+AY127/BF127)</f>
        <v>0</v>
      </c>
      <c r="BO127" t="s">
        <v>437</v>
      </c>
      <c r="BP127">
        <v>0</v>
      </c>
      <c r="BQ127">
        <f>IF(BP127&lt;&gt;0, BP127, BN127)</f>
        <v>0</v>
      </c>
      <c r="BR127">
        <f>1-BQ127/BF127</f>
        <v>0</v>
      </c>
      <c r="BS127">
        <f>(BF127-BE127)/(BF127-BQ127)</f>
        <v>0</v>
      </c>
      <c r="BT127">
        <f>(AZ127-BF127)/(AZ127-BQ127)</f>
        <v>0</v>
      </c>
      <c r="BU127">
        <f>(BF127-BE127)/(BF127-AY127)</f>
        <v>0</v>
      </c>
      <c r="BV127">
        <f>(AZ127-BF127)/(AZ127-AY127)</f>
        <v>0</v>
      </c>
      <c r="BW127">
        <f>(BS127*BQ127/BE127)</f>
        <v>0</v>
      </c>
      <c r="BX127">
        <f>(1-BW127)</f>
        <v>0</v>
      </c>
      <c r="DG127">
        <f>$B$13*EF127+$C$13*EG127+$F$13*ER127*(1-EU127)</f>
        <v>0</v>
      </c>
      <c r="DH127">
        <f>DG127*DI127</f>
        <v>0</v>
      </c>
      <c r="DI127">
        <f>($B$13*$D$11+$C$13*$D$11+$F$13*((FE127+EW127)/MAX(FE127+EW127+FF127, 0.1)*$I$11+FF127/MAX(FE127+EW127+FF127, 0.1)*$J$11))/($B$13+$C$13+$F$13)</f>
        <v>0</v>
      </c>
      <c r="DJ127">
        <f>($B$13*$K$11+$C$13*$K$11+$F$13*((FE127+EW127)/MAX(FE127+EW127+FF127, 0.1)*$P$11+FF127/MAX(FE127+EW127+FF127, 0.1)*$Q$11))/($B$13+$C$13+$F$13)</f>
        <v>0</v>
      </c>
      <c r="DK127">
        <v>5</v>
      </c>
      <c r="DL127">
        <v>0.5</v>
      </c>
      <c r="DM127" t="s">
        <v>438</v>
      </c>
      <c r="DN127">
        <v>2</v>
      </c>
      <c r="DO127" t="b">
        <v>1</v>
      </c>
      <c r="DP127">
        <v>1759164123.214286</v>
      </c>
      <c r="DQ127">
        <v>280.3732142857143</v>
      </c>
      <c r="DR127">
        <v>266.2853928571429</v>
      </c>
      <c r="DS127">
        <v>22.66222142857143</v>
      </c>
      <c r="DT127">
        <v>17.63172857142857</v>
      </c>
      <c r="DU127">
        <v>281.4767142857143</v>
      </c>
      <c r="DV127">
        <v>22.36231785714286</v>
      </c>
      <c r="DW127">
        <v>499.9541428571429</v>
      </c>
      <c r="DX127">
        <v>90.87754642857143</v>
      </c>
      <c r="DY127">
        <v>0.0670977107142857</v>
      </c>
      <c r="DZ127">
        <v>29.43385</v>
      </c>
      <c r="EA127">
        <v>29.98337857142857</v>
      </c>
      <c r="EB127">
        <v>999.9000000000002</v>
      </c>
      <c r="EC127">
        <v>0</v>
      </c>
      <c r="ED127">
        <v>0</v>
      </c>
      <c r="EE127">
        <v>9998.793571428574</v>
      </c>
      <c r="EF127">
        <v>0</v>
      </c>
      <c r="EG127">
        <v>10.7464</v>
      </c>
      <c r="EH127">
        <v>14.08791428571429</v>
      </c>
      <c r="EI127">
        <v>286.8746428571429</v>
      </c>
      <c r="EJ127">
        <v>271.0644285714285</v>
      </c>
      <c r="EK127">
        <v>5.030483214285714</v>
      </c>
      <c r="EL127">
        <v>266.2853928571429</v>
      </c>
      <c r="EM127">
        <v>17.63172857142857</v>
      </c>
      <c r="EN127">
        <v>2.059487142857143</v>
      </c>
      <c r="EO127">
        <v>1.602329285714286</v>
      </c>
      <c r="EP127">
        <v>17.90925</v>
      </c>
      <c r="EQ127">
        <v>13.98121071428571</v>
      </c>
      <c r="ER127">
        <v>2000.018928571429</v>
      </c>
      <c r="ES127">
        <v>0.980002607142857</v>
      </c>
      <c r="ET127">
        <v>0.019997275</v>
      </c>
      <c r="EU127">
        <v>0</v>
      </c>
      <c r="EV127">
        <v>1032.089285714286</v>
      </c>
      <c r="EW127">
        <v>5.00078</v>
      </c>
      <c r="EX127">
        <v>20022.55000000001</v>
      </c>
      <c r="EY127">
        <v>16379.80714285714</v>
      </c>
      <c r="EZ127">
        <v>39.11364285714285</v>
      </c>
      <c r="FA127">
        <v>39.83242857142857</v>
      </c>
      <c r="FB127">
        <v>39.12471428571428</v>
      </c>
      <c r="FC127">
        <v>39.60910714285713</v>
      </c>
      <c r="FD127">
        <v>39.89032142857143</v>
      </c>
      <c r="FE127">
        <v>1955.124642857143</v>
      </c>
      <c r="FF127">
        <v>39.89428571428573</v>
      </c>
      <c r="FG127">
        <v>0</v>
      </c>
      <c r="FH127">
        <v>1759164123.2</v>
      </c>
      <c r="FI127">
        <v>0</v>
      </c>
      <c r="FJ127">
        <v>1032.096538461538</v>
      </c>
      <c r="FK127">
        <v>-0.5275213650152307</v>
      </c>
      <c r="FL127">
        <v>-1.196581223292852</v>
      </c>
      <c r="FM127">
        <v>20022.41538461539</v>
      </c>
      <c r="FN127">
        <v>15</v>
      </c>
      <c r="FO127">
        <v>0</v>
      </c>
      <c r="FP127" t="s">
        <v>439</v>
      </c>
      <c r="FQ127">
        <v>1746989605.5</v>
      </c>
      <c r="FR127">
        <v>1746989593.5</v>
      </c>
      <c r="FS127">
        <v>0</v>
      </c>
      <c r="FT127">
        <v>-0.274</v>
      </c>
      <c r="FU127">
        <v>-0.002</v>
      </c>
      <c r="FV127">
        <v>2.549</v>
      </c>
      <c r="FW127">
        <v>0.129</v>
      </c>
      <c r="FX127">
        <v>420</v>
      </c>
      <c r="FY127">
        <v>17</v>
      </c>
      <c r="FZ127">
        <v>0.02</v>
      </c>
      <c r="GA127">
        <v>0.04</v>
      </c>
      <c r="GB127">
        <v>13.7849975</v>
      </c>
      <c r="GC127">
        <v>7.297347467166975</v>
      </c>
      <c r="GD127">
        <v>0.7037246824886492</v>
      </c>
      <c r="GE127">
        <v>0</v>
      </c>
      <c r="GF127">
        <v>1032.127647058823</v>
      </c>
      <c r="GG127">
        <v>-1.023071044979596</v>
      </c>
      <c r="GH127">
        <v>0.2905477466434577</v>
      </c>
      <c r="GI127">
        <v>0</v>
      </c>
      <c r="GJ127">
        <v>5.032866</v>
      </c>
      <c r="GK127">
        <v>-0.1568377485928715</v>
      </c>
      <c r="GL127">
        <v>0.020908670904675</v>
      </c>
      <c r="GM127">
        <v>0</v>
      </c>
      <c r="GN127">
        <v>0</v>
      </c>
      <c r="GO127">
        <v>3</v>
      </c>
      <c r="GP127" t="s">
        <v>484</v>
      </c>
      <c r="GQ127">
        <v>3.10159</v>
      </c>
      <c r="GR127">
        <v>2.72541</v>
      </c>
      <c r="GS127">
        <v>0.0597751</v>
      </c>
      <c r="GT127">
        <v>0.0566315</v>
      </c>
      <c r="GU127">
        <v>0.104063</v>
      </c>
      <c r="GV127">
        <v>0.0884783</v>
      </c>
      <c r="GW127">
        <v>24592.8</v>
      </c>
      <c r="GX127">
        <v>22425.6</v>
      </c>
      <c r="GY127">
        <v>26719.8</v>
      </c>
      <c r="GZ127">
        <v>23993.2</v>
      </c>
      <c r="HA127">
        <v>38295.8</v>
      </c>
      <c r="HB127">
        <v>32333.8</v>
      </c>
      <c r="HC127">
        <v>46654</v>
      </c>
      <c r="HD127">
        <v>37965</v>
      </c>
      <c r="HE127">
        <v>1.8758</v>
      </c>
      <c r="HF127">
        <v>1.8651</v>
      </c>
      <c r="HG127">
        <v>0.123784</v>
      </c>
      <c r="HH127">
        <v>0</v>
      </c>
      <c r="HI127">
        <v>27.981</v>
      </c>
      <c r="HJ127">
        <v>999.9</v>
      </c>
      <c r="HK127">
        <v>43.8</v>
      </c>
      <c r="HL127">
        <v>31.6</v>
      </c>
      <c r="HM127">
        <v>22.4987</v>
      </c>
      <c r="HN127">
        <v>61.4839</v>
      </c>
      <c r="HO127">
        <v>22.7284</v>
      </c>
      <c r="HP127">
        <v>1</v>
      </c>
      <c r="HQ127">
        <v>0.0978303</v>
      </c>
      <c r="HR127">
        <v>-0.40841</v>
      </c>
      <c r="HS127">
        <v>20.2793</v>
      </c>
      <c r="HT127">
        <v>5.2128</v>
      </c>
      <c r="HU127">
        <v>11.98</v>
      </c>
      <c r="HV127">
        <v>4.9638</v>
      </c>
      <c r="HW127">
        <v>3.27448</v>
      </c>
      <c r="HX127">
        <v>9999</v>
      </c>
      <c r="HY127">
        <v>9999</v>
      </c>
      <c r="HZ127">
        <v>9999</v>
      </c>
      <c r="IA127">
        <v>41.1</v>
      </c>
      <c r="IB127">
        <v>1.86401</v>
      </c>
      <c r="IC127">
        <v>1.86018</v>
      </c>
      <c r="ID127">
        <v>1.85846</v>
      </c>
      <c r="IE127">
        <v>1.85976</v>
      </c>
      <c r="IF127">
        <v>1.85989</v>
      </c>
      <c r="IG127">
        <v>1.85838</v>
      </c>
      <c r="IH127">
        <v>1.85745</v>
      </c>
      <c r="II127">
        <v>1.85242</v>
      </c>
      <c r="IJ127">
        <v>0</v>
      </c>
      <c r="IK127">
        <v>0</v>
      </c>
      <c r="IL127">
        <v>0</v>
      </c>
      <c r="IM127">
        <v>0</v>
      </c>
      <c r="IN127" t="s">
        <v>441</v>
      </c>
      <c r="IO127" t="s">
        <v>442</v>
      </c>
      <c r="IP127" t="s">
        <v>443</v>
      </c>
      <c r="IQ127" t="s">
        <v>443</v>
      </c>
      <c r="IR127" t="s">
        <v>443</v>
      </c>
      <c r="IS127" t="s">
        <v>443</v>
      </c>
      <c r="IT127">
        <v>0</v>
      </c>
      <c r="IU127">
        <v>100</v>
      </c>
      <c r="IV127">
        <v>100</v>
      </c>
      <c r="IW127">
        <v>-1.097</v>
      </c>
      <c r="IX127">
        <v>0.3001</v>
      </c>
      <c r="IY127">
        <v>-0.9039269621244732</v>
      </c>
      <c r="IZ127">
        <v>-0.001239420960351069</v>
      </c>
      <c r="JA127">
        <v>2.054680153414315E-06</v>
      </c>
      <c r="JB127">
        <v>-6.090169633737798E-10</v>
      </c>
      <c r="JC127">
        <v>0.01286883109493677</v>
      </c>
      <c r="JD127">
        <v>0.003674261220633967</v>
      </c>
      <c r="JE127">
        <v>0.0003746991724086452</v>
      </c>
      <c r="JF127">
        <v>1.563836292469968E-06</v>
      </c>
      <c r="JG127">
        <v>1</v>
      </c>
      <c r="JH127">
        <v>2003</v>
      </c>
      <c r="JI127">
        <v>1</v>
      </c>
      <c r="JJ127">
        <v>24</v>
      </c>
      <c r="JK127">
        <v>202908.8</v>
      </c>
      <c r="JL127">
        <v>202909</v>
      </c>
      <c r="JM127">
        <v>0.682373</v>
      </c>
      <c r="JN127">
        <v>2.64404</v>
      </c>
      <c r="JO127">
        <v>1.49658</v>
      </c>
      <c r="JP127">
        <v>2.34253</v>
      </c>
      <c r="JQ127">
        <v>1.54907</v>
      </c>
      <c r="JR127">
        <v>2.34497</v>
      </c>
      <c r="JS127">
        <v>36.0816</v>
      </c>
      <c r="JT127">
        <v>24.1751</v>
      </c>
      <c r="JU127">
        <v>18</v>
      </c>
      <c r="JV127">
        <v>483.449</v>
      </c>
      <c r="JW127">
        <v>491.436</v>
      </c>
      <c r="JX127">
        <v>28.2465</v>
      </c>
      <c r="JY127">
        <v>28.5435</v>
      </c>
      <c r="JZ127">
        <v>30.0002</v>
      </c>
      <c r="KA127">
        <v>28.7494</v>
      </c>
      <c r="KB127">
        <v>28.7457</v>
      </c>
      <c r="KC127">
        <v>13.6096</v>
      </c>
      <c r="KD127">
        <v>21.0388</v>
      </c>
      <c r="KE127">
        <v>66.5598</v>
      </c>
      <c r="KF127">
        <v>28.2576</v>
      </c>
      <c r="KG127">
        <v>212.878</v>
      </c>
      <c r="KH127">
        <v>17.7348</v>
      </c>
      <c r="KI127">
        <v>102.009</v>
      </c>
      <c r="KJ127">
        <v>91.55249999999999</v>
      </c>
    </row>
    <row r="128" spans="1:296">
      <c r="A128">
        <v>110</v>
      </c>
      <c r="B128">
        <v>1759164136</v>
      </c>
      <c r="C128">
        <v>2762.900000095367</v>
      </c>
      <c r="D128" t="s">
        <v>664</v>
      </c>
      <c r="E128" t="s">
        <v>665</v>
      </c>
      <c r="F128">
        <v>5</v>
      </c>
      <c r="G128" t="s">
        <v>639</v>
      </c>
      <c r="H128">
        <v>1759164128.5</v>
      </c>
      <c r="I128">
        <f>(J128)/1000</f>
        <v>0</v>
      </c>
      <c r="J128">
        <f>IF(DO128, AM128, AG128)</f>
        <v>0</v>
      </c>
      <c r="K128">
        <f>IF(DO128, AH128, AF128)</f>
        <v>0</v>
      </c>
      <c r="L128">
        <f>DQ128 - IF(AT128&gt;1, K128*DK128*100.0/(AV128), 0)</f>
        <v>0</v>
      </c>
      <c r="M128">
        <f>((S128-I128/2)*L128-K128)/(S128+I128/2)</f>
        <v>0</v>
      </c>
      <c r="N128">
        <f>M128*(DX128+DY128)/1000.0</f>
        <v>0</v>
      </c>
      <c r="O128">
        <f>(DQ128 - IF(AT128&gt;1, K128*DK128*100.0/(AV128), 0))*(DX128+DY128)/1000.0</f>
        <v>0</v>
      </c>
      <c r="P128">
        <f>2.0/((1/R128-1/Q128)+SIGN(R128)*SQRT((1/R128-1/Q128)*(1/R128-1/Q128) + 4*DL128/((DL128+1)*(DL128+1))*(2*1/R128*1/Q128-1/Q128*1/Q128)))</f>
        <v>0</v>
      </c>
      <c r="Q128">
        <f>IF(LEFT(DM128,1)&lt;&gt;"0",IF(LEFT(DM128,1)="1",3.0,DN128),$D$5+$E$5*(EE128*DX128/($K$5*1000))+$F$5*(EE128*DX128/($K$5*1000))*MAX(MIN(DK128,$J$5),$I$5)*MAX(MIN(DK128,$J$5),$I$5)+$G$5*MAX(MIN(DK128,$J$5),$I$5)*(EE128*DX128/($K$5*1000))+$H$5*(EE128*DX128/($K$5*1000))*(EE128*DX128/($K$5*1000)))</f>
        <v>0</v>
      </c>
      <c r="R128">
        <f>I128*(1000-(1000*0.61365*exp(17.502*V128/(240.97+V128))/(DX128+DY128)+DS128)/2)/(1000*0.61365*exp(17.502*V128/(240.97+V128))/(DX128+DY128)-DS128)</f>
        <v>0</v>
      </c>
      <c r="S128">
        <f>1/((DL128+1)/(P128/1.6)+1/(Q128/1.37)) + DL128/((DL128+1)/(P128/1.6) + DL128/(Q128/1.37))</f>
        <v>0</v>
      </c>
      <c r="T128">
        <f>(DG128*DJ128)</f>
        <v>0</v>
      </c>
      <c r="U128">
        <f>(DZ128+(T128+2*0.95*5.67E-8*(((DZ128+$B$9)+273)^4-(DZ128+273)^4)-44100*I128)/(1.84*29.3*Q128+8*0.95*5.67E-8*(DZ128+273)^3))</f>
        <v>0</v>
      </c>
      <c r="V128">
        <f>($C$9*EA128+$D$9*EB128+$E$9*U128)</f>
        <v>0</v>
      </c>
      <c r="W128">
        <f>0.61365*exp(17.502*V128/(240.97+V128))</f>
        <v>0</v>
      </c>
      <c r="X128">
        <f>(Y128/Z128*100)</f>
        <v>0</v>
      </c>
      <c r="Y128">
        <f>DS128*(DX128+DY128)/1000</f>
        <v>0</v>
      </c>
      <c r="Z128">
        <f>0.61365*exp(17.502*DZ128/(240.97+DZ128))</f>
        <v>0</v>
      </c>
      <c r="AA128">
        <f>(W128-DS128*(DX128+DY128)/1000)</f>
        <v>0</v>
      </c>
      <c r="AB128">
        <f>(-I128*44100)</f>
        <v>0</v>
      </c>
      <c r="AC128">
        <f>2*29.3*Q128*0.92*(DZ128-V128)</f>
        <v>0</v>
      </c>
      <c r="AD128">
        <f>2*0.95*5.67E-8*(((DZ128+$B$9)+273)^4-(V128+273)^4)</f>
        <v>0</v>
      </c>
      <c r="AE128">
        <f>T128+AD128+AB128+AC128</f>
        <v>0</v>
      </c>
      <c r="AF128">
        <f>DW128*AT128*(DR128-DQ128*(1000-AT128*DT128)/(1000-AT128*DS128))/(100*DK128)</f>
        <v>0</v>
      </c>
      <c r="AG128">
        <f>1000*DW128*AT128*(DS128-DT128)/(100*DK128*(1000-AT128*DS128))</f>
        <v>0</v>
      </c>
      <c r="AH128">
        <f>(AI128 - AJ128 - DX128*1E3/(8.314*(DZ128+273.15)) * AL128/DW128 * AK128) * DW128/(100*DK128) * (1000 - DT128)/1000</f>
        <v>0</v>
      </c>
      <c r="AI128">
        <v>238.2830081779249</v>
      </c>
      <c r="AJ128">
        <v>246.7398242424242</v>
      </c>
      <c r="AK128">
        <v>-3.250540538706323</v>
      </c>
      <c r="AL128">
        <v>65.04949438448051</v>
      </c>
      <c r="AM128">
        <f>(AO128 - AN128 + DX128*1E3/(8.314*(DZ128+273.15)) * AQ128/DW128 * AP128) * DW128/(100*DK128) * 1000/(1000 - AO128)</f>
        <v>0</v>
      </c>
      <c r="AN128">
        <v>17.69141925607773</v>
      </c>
      <c r="AO128">
        <v>22.68880121212122</v>
      </c>
      <c r="AP128">
        <v>0.00209628793812754</v>
      </c>
      <c r="AQ128">
        <v>105.0563432772272</v>
      </c>
      <c r="AR128">
        <v>0</v>
      </c>
      <c r="AS128">
        <v>0</v>
      </c>
      <c r="AT128">
        <f>IF(AR128*$H$15&gt;=AV128,1.0,(AV128/(AV128-AR128*$H$15)))</f>
        <v>0</v>
      </c>
      <c r="AU128">
        <f>(AT128-1)*100</f>
        <v>0</v>
      </c>
      <c r="AV128">
        <f>MAX(0,($B$15+$C$15*EE128)/(1+$D$15*EE128)*DX128/(DZ128+273)*$E$15)</f>
        <v>0</v>
      </c>
      <c r="AW128" t="s">
        <v>437</v>
      </c>
      <c r="AX128" t="s">
        <v>437</v>
      </c>
      <c r="AY128">
        <v>0</v>
      </c>
      <c r="AZ128">
        <v>0</v>
      </c>
      <c r="BA128">
        <f>1-AY128/AZ128</f>
        <v>0</v>
      </c>
      <c r="BB128">
        <v>0</v>
      </c>
      <c r="BC128" t="s">
        <v>437</v>
      </c>
      <c r="BD128" t="s">
        <v>437</v>
      </c>
      <c r="BE128">
        <v>0</v>
      </c>
      <c r="BF128">
        <v>0</v>
      </c>
      <c r="BG128">
        <f>1-BE128/BF128</f>
        <v>0</v>
      </c>
      <c r="BH128">
        <v>0.5</v>
      </c>
      <c r="BI128">
        <f>DH128</f>
        <v>0</v>
      </c>
      <c r="BJ128">
        <f>K128</f>
        <v>0</v>
      </c>
      <c r="BK128">
        <f>BG128*BH128*BI128</f>
        <v>0</v>
      </c>
      <c r="BL128">
        <f>(BJ128-BB128)/BI128</f>
        <v>0</v>
      </c>
      <c r="BM128">
        <f>(AZ128-BF128)/BF128</f>
        <v>0</v>
      </c>
      <c r="BN128">
        <f>AY128/(BA128+AY128/BF128)</f>
        <v>0</v>
      </c>
      <c r="BO128" t="s">
        <v>437</v>
      </c>
      <c r="BP128">
        <v>0</v>
      </c>
      <c r="BQ128">
        <f>IF(BP128&lt;&gt;0, BP128, BN128)</f>
        <v>0</v>
      </c>
      <c r="BR128">
        <f>1-BQ128/BF128</f>
        <v>0</v>
      </c>
      <c r="BS128">
        <f>(BF128-BE128)/(BF128-BQ128)</f>
        <v>0</v>
      </c>
      <c r="BT128">
        <f>(AZ128-BF128)/(AZ128-BQ128)</f>
        <v>0</v>
      </c>
      <c r="BU128">
        <f>(BF128-BE128)/(BF128-AY128)</f>
        <v>0</v>
      </c>
      <c r="BV128">
        <f>(AZ128-BF128)/(AZ128-AY128)</f>
        <v>0</v>
      </c>
      <c r="BW128">
        <f>(BS128*BQ128/BE128)</f>
        <v>0</v>
      </c>
      <c r="BX128">
        <f>(1-BW128)</f>
        <v>0</v>
      </c>
      <c r="DG128">
        <f>$B$13*EF128+$C$13*EG128+$F$13*ER128*(1-EU128)</f>
        <v>0</v>
      </c>
      <c r="DH128">
        <f>DG128*DI128</f>
        <v>0</v>
      </c>
      <c r="DI128">
        <f>($B$13*$D$11+$C$13*$D$11+$F$13*((FE128+EW128)/MAX(FE128+EW128+FF128, 0.1)*$I$11+FF128/MAX(FE128+EW128+FF128, 0.1)*$J$11))/($B$13+$C$13+$F$13)</f>
        <v>0</v>
      </c>
      <c r="DJ128">
        <f>($B$13*$K$11+$C$13*$K$11+$F$13*((FE128+EW128)/MAX(FE128+EW128+FF128, 0.1)*$P$11+FF128/MAX(FE128+EW128+FF128, 0.1)*$Q$11))/($B$13+$C$13+$F$13)</f>
        <v>0</v>
      </c>
      <c r="DK128">
        <v>5</v>
      </c>
      <c r="DL128">
        <v>0.5</v>
      </c>
      <c r="DM128" t="s">
        <v>438</v>
      </c>
      <c r="DN128">
        <v>2</v>
      </c>
      <c r="DO128" t="b">
        <v>1</v>
      </c>
      <c r="DP128">
        <v>1759164128.5</v>
      </c>
      <c r="DQ128">
        <v>263.472962962963</v>
      </c>
      <c r="DR128">
        <v>248.7715555555555</v>
      </c>
      <c r="DS128">
        <v>22.6661037037037</v>
      </c>
      <c r="DT128">
        <v>17.65884444444444</v>
      </c>
      <c r="DU128">
        <v>264.5721851851852</v>
      </c>
      <c r="DV128">
        <v>22.36611111111111</v>
      </c>
      <c r="DW128">
        <v>500.0110740740741</v>
      </c>
      <c r="DX128">
        <v>90.87751481481482</v>
      </c>
      <c r="DY128">
        <v>0.06704163333333334</v>
      </c>
      <c r="DZ128">
        <v>29.43476666666667</v>
      </c>
      <c r="EA128">
        <v>29.99266666666667</v>
      </c>
      <c r="EB128">
        <v>999.9000000000001</v>
      </c>
      <c r="EC128">
        <v>0</v>
      </c>
      <c r="ED128">
        <v>0</v>
      </c>
      <c r="EE128">
        <v>10004.23333333334</v>
      </c>
      <c r="EF128">
        <v>0</v>
      </c>
      <c r="EG128">
        <v>10.7464</v>
      </c>
      <c r="EH128">
        <v>14.70158888888889</v>
      </c>
      <c r="EI128">
        <v>269.5833703703704</v>
      </c>
      <c r="EJ128">
        <v>253.243037037037</v>
      </c>
      <c r="EK128">
        <v>5.007256666666667</v>
      </c>
      <c r="EL128">
        <v>248.7715555555555</v>
      </c>
      <c r="EM128">
        <v>17.65884444444444</v>
      </c>
      <c r="EN128">
        <v>2.05983962962963</v>
      </c>
      <c r="EO128">
        <v>1.604792222222222</v>
      </c>
      <c r="EP128">
        <v>17.91196666666667</v>
      </c>
      <c r="EQ128">
        <v>14.00487777777778</v>
      </c>
      <c r="ER128">
        <v>2000.030740740741</v>
      </c>
      <c r="ES128">
        <v>0.980003111111111</v>
      </c>
      <c r="ET128">
        <v>0.01999677037037037</v>
      </c>
      <c r="EU128">
        <v>0</v>
      </c>
      <c r="EV128">
        <v>1032.218148148148</v>
      </c>
      <c r="EW128">
        <v>5.00078</v>
      </c>
      <c r="EX128">
        <v>20023.8037037037</v>
      </c>
      <c r="EY128">
        <v>16379.90740740741</v>
      </c>
      <c r="EZ128">
        <v>39.10155555555556</v>
      </c>
      <c r="FA128">
        <v>39.8377037037037</v>
      </c>
      <c r="FB128">
        <v>39.13392592592592</v>
      </c>
      <c r="FC128">
        <v>39.6017037037037</v>
      </c>
      <c r="FD128">
        <v>39.90018518518518</v>
      </c>
      <c r="FE128">
        <v>1955.137407407408</v>
      </c>
      <c r="FF128">
        <v>39.89333333333334</v>
      </c>
      <c r="FG128">
        <v>0</v>
      </c>
      <c r="FH128">
        <v>1759164128</v>
      </c>
      <c r="FI128">
        <v>0</v>
      </c>
      <c r="FJ128">
        <v>1032.226923076923</v>
      </c>
      <c r="FK128">
        <v>2.943589747280239</v>
      </c>
      <c r="FL128">
        <v>35.56239307830288</v>
      </c>
      <c r="FM128">
        <v>20023.61538461538</v>
      </c>
      <c r="FN128">
        <v>15</v>
      </c>
      <c r="FO128">
        <v>0</v>
      </c>
      <c r="FP128" t="s">
        <v>439</v>
      </c>
      <c r="FQ128">
        <v>1746989605.5</v>
      </c>
      <c r="FR128">
        <v>1746989593.5</v>
      </c>
      <c r="FS128">
        <v>0</v>
      </c>
      <c r="FT128">
        <v>-0.274</v>
      </c>
      <c r="FU128">
        <v>-0.002</v>
      </c>
      <c r="FV128">
        <v>2.549</v>
      </c>
      <c r="FW128">
        <v>0.129</v>
      </c>
      <c r="FX128">
        <v>420</v>
      </c>
      <c r="FY128">
        <v>17</v>
      </c>
      <c r="FZ128">
        <v>0.02</v>
      </c>
      <c r="GA128">
        <v>0.04</v>
      </c>
      <c r="GB128">
        <v>14.25141</v>
      </c>
      <c r="GC128">
        <v>6.998073545966259</v>
      </c>
      <c r="GD128">
        <v>0.6757042392200897</v>
      </c>
      <c r="GE128">
        <v>0</v>
      </c>
      <c r="GF128">
        <v>1032.187352941176</v>
      </c>
      <c r="GG128">
        <v>1.244767000970102</v>
      </c>
      <c r="GH128">
        <v>0.3409787713206716</v>
      </c>
      <c r="GI128">
        <v>0</v>
      </c>
      <c r="GJ128">
        <v>5.02271725</v>
      </c>
      <c r="GK128">
        <v>-0.2706145215760077</v>
      </c>
      <c r="GL128">
        <v>0.02766706670280572</v>
      </c>
      <c r="GM128">
        <v>0</v>
      </c>
      <c r="GN128">
        <v>0</v>
      </c>
      <c r="GO128">
        <v>3</v>
      </c>
      <c r="GP128" t="s">
        <v>484</v>
      </c>
      <c r="GQ128">
        <v>3.10165</v>
      </c>
      <c r="GR128">
        <v>2.72487</v>
      </c>
      <c r="GS128">
        <v>0.0566557</v>
      </c>
      <c r="GT128">
        <v>0.05332</v>
      </c>
      <c r="GU128">
        <v>0.104136</v>
      </c>
      <c r="GV128">
        <v>0.0884958</v>
      </c>
      <c r="GW128">
        <v>24674.4</v>
      </c>
      <c r="GX128">
        <v>22504.1</v>
      </c>
      <c r="GY128">
        <v>26719.8</v>
      </c>
      <c r="GZ128">
        <v>23993</v>
      </c>
      <c r="HA128">
        <v>38292.3</v>
      </c>
      <c r="HB128">
        <v>32332.5</v>
      </c>
      <c r="HC128">
        <v>46654.1</v>
      </c>
      <c r="HD128">
        <v>37964.5</v>
      </c>
      <c r="HE128">
        <v>1.87567</v>
      </c>
      <c r="HF128">
        <v>1.86493</v>
      </c>
      <c r="HG128">
        <v>0.125229</v>
      </c>
      <c r="HH128">
        <v>0</v>
      </c>
      <c r="HI128">
        <v>27.981</v>
      </c>
      <c r="HJ128">
        <v>999.9</v>
      </c>
      <c r="HK128">
        <v>43.8</v>
      </c>
      <c r="HL128">
        <v>31.5</v>
      </c>
      <c r="HM128">
        <v>22.3711</v>
      </c>
      <c r="HN128">
        <v>61.2839</v>
      </c>
      <c r="HO128">
        <v>22.6963</v>
      </c>
      <c r="HP128">
        <v>1</v>
      </c>
      <c r="HQ128">
        <v>0.09802080000000001</v>
      </c>
      <c r="HR128">
        <v>-0.397062</v>
      </c>
      <c r="HS128">
        <v>20.2794</v>
      </c>
      <c r="HT128">
        <v>5.2131</v>
      </c>
      <c r="HU128">
        <v>11.98</v>
      </c>
      <c r="HV128">
        <v>4.9639</v>
      </c>
      <c r="HW128">
        <v>3.2745</v>
      </c>
      <c r="HX128">
        <v>9999</v>
      </c>
      <c r="HY128">
        <v>9999</v>
      </c>
      <c r="HZ128">
        <v>9999</v>
      </c>
      <c r="IA128">
        <v>41.1</v>
      </c>
      <c r="IB128">
        <v>1.86401</v>
      </c>
      <c r="IC128">
        <v>1.86016</v>
      </c>
      <c r="ID128">
        <v>1.85841</v>
      </c>
      <c r="IE128">
        <v>1.85975</v>
      </c>
      <c r="IF128">
        <v>1.85989</v>
      </c>
      <c r="IG128">
        <v>1.85839</v>
      </c>
      <c r="IH128">
        <v>1.85745</v>
      </c>
      <c r="II128">
        <v>1.85242</v>
      </c>
      <c r="IJ128">
        <v>0</v>
      </c>
      <c r="IK128">
        <v>0</v>
      </c>
      <c r="IL128">
        <v>0</v>
      </c>
      <c r="IM128">
        <v>0</v>
      </c>
      <c r="IN128" t="s">
        <v>441</v>
      </c>
      <c r="IO128" t="s">
        <v>442</v>
      </c>
      <c r="IP128" t="s">
        <v>443</v>
      </c>
      <c r="IQ128" t="s">
        <v>443</v>
      </c>
      <c r="IR128" t="s">
        <v>443</v>
      </c>
      <c r="IS128" t="s">
        <v>443</v>
      </c>
      <c r="IT128">
        <v>0</v>
      </c>
      <c r="IU128">
        <v>100</v>
      </c>
      <c r="IV128">
        <v>100</v>
      </c>
      <c r="IW128">
        <v>-1.092</v>
      </c>
      <c r="IX128">
        <v>0.3005</v>
      </c>
      <c r="IY128">
        <v>-0.9039269621244732</v>
      </c>
      <c r="IZ128">
        <v>-0.001239420960351069</v>
      </c>
      <c r="JA128">
        <v>2.054680153414315E-06</v>
      </c>
      <c r="JB128">
        <v>-6.090169633737798E-10</v>
      </c>
      <c r="JC128">
        <v>0.01286883109493677</v>
      </c>
      <c r="JD128">
        <v>0.003674261220633967</v>
      </c>
      <c r="JE128">
        <v>0.0003746991724086452</v>
      </c>
      <c r="JF128">
        <v>1.563836292469968E-06</v>
      </c>
      <c r="JG128">
        <v>1</v>
      </c>
      <c r="JH128">
        <v>2003</v>
      </c>
      <c r="JI128">
        <v>1</v>
      </c>
      <c r="JJ128">
        <v>24</v>
      </c>
      <c r="JK128">
        <v>202908.8</v>
      </c>
      <c r="JL128">
        <v>202909</v>
      </c>
      <c r="JM128">
        <v>0.643311</v>
      </c>
      <c r="JN128">
        <v>2.6355</v>
      </c>
      <c r="JO128">
        <v>1.49658</v>
      </c>
      <c r="JP128">
        <v>2.34375</v>
      </c>
      <c r="JQ128">
        <v>1.54907</v>
      </c>
      <c r="JR128">
        <v>2.44873</v>
      </c>
      <c r="JS128">
        <v>36.0816</v>
      </c>
      <c r="JT128">
        <v>24.1751</v>
      </c>
      <c r="JU128">
        <v>18</v>
      </c>
      <c r="JV128">
        <v>483.387</v>
      </c>
      <c r="JW128">
        <v>491.327</v>
      </c>
      <c r="JX128">
        <v>28.2574</v>
      </c>
      <c r="JY128">
        <v>28.546</v>
      </c>
      <c r="JZ128">
        <v>30.0003</v>
      </c>
      <c r="KA128">
        <v>28.7509</v>
      </c>
      <c r="KB128">
        <v>28.7463</v>
      </c>
      <c r="KC128">
        <v>12.8961</v>
      </c>
      <c r="KD128">
        <v>21.0388</v>
      </c>
      <c r="KE128">
        <v>66.5598</v>
      </c>
      <c r="KF128">
        <v>28.2448</v>
      </c>
      <c r="KG128">
        <v>199.487</v>
      </c>
      <c r="KH128">
        <v>17.7267</v>
      </c>
      <c r="KI128">
        <v>102.009</v>
      </c>
      <c r="KJ128">
        <v>91.55159999999999</v>
      </c>
    </row>
    <row r="129" spans="1:296">
      <c r="A129">
        <v>111</v>
      </c>
      <c r="B129">
        <v>1759164141</v>
      </c>
      <c r="C129">
        <v>2767.900000095367</v>
      </c>
      <c r="D129" t="s">
        <v>666</v>
      </c>
      <c r="E129" t="s">
        <v>667</v>
      </c>
      <c r="F129">
        <v>5</v>
      </c>
      <c r="G129" t="s">
        <v>639</v>
      </c>
      <c r="H129">
        <v>1759164133.214286</v>
      </c>
      <c r="I129">
        <f>(J129)/1000</f>
        <v>0</v>
      </c>
      <c r="J129">
        <f>IF(DO129, AM129, AG129)</f>
        <v>0</v>
      </c>
      <c r="K129">
        <f>IF(DO129, AH129, AF129)</f>
        <v>0</v>
      </c>
      <c r="L129">
        <f>DQ129 - IF(AT129&gt;1, K129*DK129*100.0/(AV129), 0)</f>
        <v>0</v>
      </c>
      <c r="M129">
        <f>((S129-I129/2)*L129-K129)/(S129+I129/2)</f>
        <v>0</v>
      </c>
      <c r="N129">
        <f>M129*(DX129+DY129)/1000.0</f>
        <v>0</v>
      </c>
      <c r="O129">
        <f>(DQ129 - IF(AT129&gt;1, K129*DK129*100.0/(AV129), 0))*(DX129+DY129)/1000.0</f>
        <v>0</v>
      </c>
      <c r="P129">
        <f>2.0/((1/R129-1/Q129)+SIGN(R129)*SQRT((1/R129-1/Q129)*(1/R129-1/Q129) + 4*DL129/((DL129+1)*(DL129+1))*(2*1/R129*1/Q129-1/Q129*1/Q129)))</f>
        <v>0</v>
      </c>
      <c r="Q129">
        <f>IF(LEFT(DM129,1)&lt;&gt;"0",IF(LEFT(DM129,1)="1",3.0,DN129),$D$5+$E$5*(EE129*DX129/($K$5*1000))+$F$5*(EE129*DX129/($K$5*1000))*MAX(MIN(DK129,$J$5),$I$5)*MAX(MIN(DK129,$J$5),$I$5)+$G$5*MAX(MIN(DK129,$J$5),$I$5)*(EE129*DX129/($K$5*1000))+$H$5*(EE129*DX129/($K$5*1000))*(EE129*DX129/($K$5*1000)))</f>
        <v>0</v>
      </c>
      <c r="R129">
        <f>I129*(1000-(1000*0.61365*exp(17.502*V129/(240.97+V129))/(DX129+DY129)+DS129)/2)/(1000*0.61365*exp(17.502*V129/(240.97+V129))/(DX129+DY129)-DS129)</f>
        <v>0</v>
      </c>
      <c r="S129">
        <f>1/((DL129+1)/(P129/1.6)+1/(Q129/1.37)) + DL129/((DL129+1)/(P129/1.6) + DL129/(Q129/1.37))</f>
        <v>0</v>
      </c>
      <c r="T129">
        <f>(DG129*DJ129)</f>
        <v>0</v>
      </c>
      <c r="U129">
        <f>(DZ129+(T129+2*0.95*5.67E-8*(((DZ129+$B$9)+273)^4-(DZ129+273)^4)-44100*I129)/(1.84*29.3*Q129+8*0.95*5.67E-8*(DZ129+273)^3))</f>
        <v>0</v>
      </c>
      <c r="V129">
        <f>($C$9*EA129+$D$9*EB129+$E$9*U129)</f>
        <v>0</v>
      </c>
      <c r="W129">
        <f>0.61365*exp(17.502*V129/(240.97+V129))</f>
        <v>0</v>
      </c>
      <c r="X129">
        <f>(Y129/Z129*100)</f>
        <v>0</v>
      </c>
      <c r="Y129">
        <f>DS129*(DX129+DY129)/1000</f>
        <v>0</v>
      </c>
      <c r="Z129">
        <f>0.61365*exp(17.502*DZ129/(240.97+DZ129))</f>
        <v>0</v>
      </c>
      <c r="AA129">
        <f>(W129-DS129*(DX129+DY129)/1000)</f>
        <v>0</v>
      </c>
      <c r="AB129">
        <f>(-I129*44100)</f>
        <v>0</v>
      </c>
      <c r="AC129">
        <f>2*29.3*Q129*0.92*(DZ129-V129)</f>
        <v>0</v>
      </c>
      <c r="AD129">
        <f>2*0.95*5.67E-8*(((DZ129+$B$9)+273)^4-(V129+273)^4)</f>
        <v>0</v>
      </c>
      <c r="AE129">
        <f>T129+AD129+AB129+AC129</f>
        <v>0</v>
      </c>
      <c r="AF129">
        <f>DW129*AT129*(DR129-DQ129*(1000-AT129*DT129)/(1000-AT129*DS129))/(100*DK129)</f>
        <v>0</v>
      </c>
      <c r="AG129">
        <f>1000*DW129*AT129*(DS129-DT129)/(100*DK129*(1000-AT129*DS129))</f>
        <v>0</v>
      </c>
      <c r="AH129">
        <f>(AI129 - AJ129 - DX129*1E3/(8.314*(DZ129+273.15)) * AL129/DW129 * AK129) * DW129/(100*DK129) * (1000 - DT129)/1000</f>
        <v>0</v>
      </c>
      <c r="AI129">
        <v>221.8309534499838</v>
      </c>
      <c r="AJ129">
        <v>230.5465757575756</v>
      </c>
      <c r="AK129">
        <v>-3.230077045796191</v>
      </c>
      <c r="AL129">
        <v>65.04949438448051</v>
      </c>
      <c r="AM129">
        <f>(AO129 - AN129 + DX129*1E3/(8.314*(DZ129+273.15)) * AQ129/DW129 * AP129) * DW129/(100*DK129) * 1000/(1000 - AO129)</f>
        <v>0</v>
      </c>
      <c r="AN129">
        <v>17.69204722335174</v>
      </c>
      <c r="AO129">
        <v>22.70129212121212</v>
      </c>
      <c r="AP129">
        <v>0.0005550949100425009</v>
      </c>
      <c r="AQ129">
        <v>105.0563432772272</v>
      </c>
      <c r="AR129">
        <v>0</v>
      </c>
      <c r="AS129">
        <v>0</v>
      </c>
      <c r="AT129">
        <f>IF(AR129*$H$15&gt;=AV129,1.0,(AV129/(AV129-AR129*$H$15)))</f>
        <v>0</v>
      </c>
      <c r="AU129">
        <f>(AT129-1)*100</f>
        <v>0</v>
      </c>
      <c r="AV129">
        <f>MAX(0,($B$15+$C$15*EE129)/(1+$D$15*EE129)*DX129/(DZ129+273)*$E$15)</f>
        <v>0</v>
      </c>
      <c r="AW129" t="s">
        <v>437</v>
      </c>
      <c r="AX129" t="s">
        <v>437</v>
      </c>
      <c r="AY129">
        <v>0</v>
      </c>
      <c r="AZ129">
        <v>0</v>
      </c>
      <c r="BA129">
        <f>1-AY129/AZ129</f>
        <v>0</v>
      </c>
      <c r="BB129">
        <v>0</v>
      </c>
      <c r="BC129" t="s">
        <v>437</v>
      </c>
      <c r="BD129" t="s">
        <v>437</v>
      </c>
      <c r="BE129">
        <v>0</v>
      </c>
      <c r="BF129">
        <v>0</v>
      </c>
      <c r="BG129">
        <f>1-BE129/BF129</f>
        <v>0</v>
      </c>
      <c r="BH129">
        <v>0.5</v>
      </c>
      <c r="BI129">
        <f>DH129</f>
        <v>0</v>
      </c>
      <c r="BJ129">
        <f>K129</f>
        <v>0</v>
      </c>
      <c r="BK129">
        <f>BG129*BH129*BI129</f>
        <v>0</v>
      </c>
      <c r="BL129">
        <f>(BJ129-BB129)/BI129</f>
        <v>0</v>
      </c>
      <c r="BM129">
        <f>(AZ129-BF129)/BF129</f>
        <v>0</v>
      </c>
      <c r="BN129">
        <f>AY129/(BA129+AY129/BF129)</f>
        <v>0</v>
      </c>
      <c r="BO129" t="s">
        <v>437</v>
      </c>
      <c r="BP129">
        <v>0</v>
      </c>
      <c r="BQ129">
        <f>IF(BP129&lt;&gt;0, BP129, BN129)</f>
        <v>0</v>
      </c>
      <c r="BR129">
        <f>1-BQ129/BF129</f>
        <v>0</v>
      </c>
      <c r="BS129">
        <f>(BF129-BE129)/(BF129-BQ129)</f>
        <v>0</v>
      </c>
      <c r="BT129">
        <f>(AZ129-BF129)/(AZ129-BQ129)</f>
        <v>0</v>
      </c>
      <c r="BU129">
        <f>(BF129-BE129)/(BF129-AY129)</f>
        <v>0</v>
      </c>
      <c r="BV129">
        <f>(AZ129-BF129)/(AZ129-AY129)</f>
        <v>0</v>
      </c>
      <c r="BW129">
        <f>(BS129*BQ129/BE129)</f>
        <v>0</v>
      </c>
      <c r="BX129">
        <f>(1-BW129)</f>
        <v>0</v>
      </c>
      <c r="DG129">
        <f>$B$13*EF129+$C$13*EG129+$F$13*ER129*(1-EU129)</f>
        <v>0</v>
      </c>
      <c r="DH129">
        <f>DG129*DI129</f>
        <v>0</v>
      </c>
      <c r="DI129">
        <f>($B$13*$D$11+$C$13*$D$11+$F$13*((FE129+EW129)/MAX(FE129+EW129+FF129, 0.1)*$I$11+FF129/MAX(FE129+EW129+FF129, 0.1)*$J$11))/($B$13+$C$13+$F$13)</f>
        <v>0</v>
      </c>
      <c r="DJ129">
        <f>($B$13*$K$11+$C$13*$K$11+$F$13*((FE129+EW129)/MAX(FE129+EW129+FF129, 0.1)*$P$11+FF129/MAX(FE129+EW129+FF129, 0.1)*$Q$11))/($B$13+$C$13+$F$13)</f>
        <v>0</v>
      </c>
      <c r="DK129">
        <v>5</v>
      </c>
      <c r="DL129">
        <v>0.5</v>
      </c>
      <c r="DM129" t="s">
        <v>438</v>
      </c>
      <c r="DN129">
        <v>2</v>
      </c>
      <c r="DO129" t="b">
        <v>1</v>
      </c>
      <c r="DP129">
        <v>1759164133.214286</v>
      </c>
      <c r="DQ129">
        <v>248.4311071428571</v>
      </c>
      <c r="DR129">
        <v>233.3405714285714</v>
      </c>
      <c r="DS129">
        <v>22.67839642857143</v>
      </c>
      <c r="DT129">
        <v>17.67891785714286</v>
      </c>
      <c r="DU129">
        <v>249.5256785714285</v>
      </c>
      <c r="DV129">
        <v>22.37813928571429</v>
      </c>
      <c r="DW129">
        <v>499.9855357142857</v>
      </c>
      <c r="DX129">
        <v>90.87801785714285</v>
      </c>
      <c r="DY129">
        <v>0.06697025714285715</v>
      </c>
      <c r="DZ129">
        <v>29.43663214285715</v>
      </c>
      <c r="EA129">
        <v>30.01282142857143</v>
      </c>
      <c r="EB129">
        <v>999.9000000000002</v>
      </c>
      <c r="EC129">
        <v>0</v>
      </c>
      <c r="ED129">
        <v>0</v>
      </c>
      <c r="EE129">
        <v>9998.836428571429</v>
      </c>
      <c r="EF129">
        <v>0</v>
      </c>
      <c r="EG129">
        <v>10.7464</v>
      </c>
      <c r="EH129">
        <v>15.09068214285714</v>
      </c>
      <c r="EI129">
        <v>254.1957142857143</v>
      </c>
      <c r="EJ129">
        <v>237.5395714285714</v>
      </c>
      <c r="EK129">
        <v>4.9994825</v>
      </c>
      <c r="EL129">
        <v>233.3405714285714</v>
      </c>
      <c r="EM129">
        <v>17.67891785714286</v>
      </c>
      <c r="EN129">
        <v>2.060967857142857</v>
      </c>
      <c r="EO129">
        <v>1.606625357142857</v>
      </c>
      <c r="EP129">
        <v>17.920675</v>
      </c>
      <c r="EQ129">
        <v>14.022475</v>
      </c>
      <c r="ER129">
        <v>2000.038214285714</v>
      </c>
      <c r="ES129">
        <v>0.9800034285714284</v>
      </c>
      <c r="ET129">
        <v>0.01999645357142857</v>
      </c>
      <c r="EU129">
        <v>0</v>
      </c>
      <c r="EV129">
        <v>1032.489285714286</v>
      </c>
      <c r="EW129">
        <v>5.00078</v>
      </c>
      <c r="EX129">
        <v>20028.075</v>
      </c>
      <c r="EY129">
        <v>16379.97142857143</v>
      </c>
      <c r="EZ129">
        <v>39.08224999999999</v>
      </c>
      <c r="FA129">
        <v>39.83007142857143</v>
      </c>
      <c r="FB129">
        <v>39.14035714285713</v>
      </c>
      <c r="FC129">
        <v>39.57789285714285</v>
      </c>
      <c r="FD129">
        <v>39.96185714285714</v>
      </c>
      <c r="FE129">
        <v>1955.145357142857</v>
      </c>
      <c r="FF129">
        <v>39.89285714285715</v>
      </c>
      <c r="FG129">
        <v>0</v>
      </c>
      <c r="FH129">
        <v>1759164133.4</v>
      </c>
      <c r="FI129">
        <v>0</v>
      </c>
      <c r="FJ129">
        <v>1032.5112</v>
      </c>
      <c r="FK129">
        <v>4.241538453464554</v>
      </c>
      <c r="FL129">
        <v>68.10769220216598</v>
      </c>
      <c r="FM129">
        <v>20028.704</v>
      </c>
      <c r="FN129">
        <v>15</v>
      </c>
      <c r="FO129">
        <v>0</v>
      </c>
      <c r="FP129" t="s">
        <v>439</v>
      </c>
      <c r="FQ129">
        <v>1746989605.5</v>
      </c>
      <c r="FR129">
        <v>1746989593.5</v>
      </c>
      <c r="FS129">
        <v>0</v>
      </c>
      <c r="FT129">
        <v>-0.274</v>
      </c>
      <c r="FU129">
        <v>-0.002</v>
      </c>
      <c r="FV129">
        <v>2.549</v>
      </c>
      <c r="FW129">
        <v>0.129</v>
      </c>
      <c r="FX129">
        <v>420</v>
      </c>
      <c r="FY129">
        <v>17</v>
      </c>
      <c r="FZ129">
        <v>0.02</v>
      </c>
      <c r="GA129">
        <v>0.04</v>
      </c>
      <c r="GB129">
        <v>14.86073</v>
      </c>
      <c r="GC129">
        <v>5.226769981238231</v>
      </c>
      <c r="GD129">
        <v>0.5199648243871887</v>
      </c>
      <c r="GE129">
        <v>0</v>
      </c>
      <c r="GF129">
        <v>1032.384705882353</v>
      </c>
      <c r="GG129">
        <v>3.460962570146014</v>
      </c>
      <c r="GH129">
        <v>0.4309240092291358</v>
      </c>
      <c r="GI129">
        <v>0</v>
      </c>
      <c r="GJ129">
        <v>5.00725625</v>
      </c>
      <c r="GK129">
        <v>-0.1225617636022595</v>
      </c>
      <c r="GL129">
        <v>0.01828697906811019</v>
      </c>
      <c r="GM129">
        <v>0</v>
      </c>
      <c r="GN129">
        <v>0</v>
      </c>
      <c r="GO129">
        <v>3</v>
      </c>
      <c r="GP129" t="s">
        <v>484</v>
      </c>
      <c r="GQ129">
        <v>3.10148</v>
      </c>
      <c r="GR129">
        <v>2.72505</v>
      </c>
      <c r="GS129">
        <v>0.0534864</v>
      </c>
      <c r="GT129">
        <v>0.0500964</v>
      </c>
      <c r="GU129">
        <v>0.104175</v>
      </c>
      <c r="GV129">
        <v>0.0885005</v>
      </c>
      <c r="GW129">
        <v>24757.2</v>
      </c>
      <c r="GX129">
        <v>22580.7</v>
      </c>
      <c r="GY129">
        <v>26719.7</v>
      </c>
      <c r="GZ129">
        <v>23993</v>
      </c>
      <c r="HA129">
        <v>38290.1</v>
      </c>
      <c r="HB129">
        <v>32331.9</v>
      </c>
      <c r="HC129">
        <v>46653.9</v>
      </c>
      <c r="HD129">
        <v>37964.5</v>
      </c>
      <c r="HE129">
        <v>1.87547</v>
      </c>
      <c r="HF129">
        <v>1.86528</v>
      </c>
      <c r="HG129">
        <v>0.126727</v>
      </c>
      <c r="HH129">
        <v>0</v>
      </c>
      <c r="HI129">
        <v>27.9833</v>
      </c>
      <c r="HJ129">
        <v>999.9</v>
      </c>
      <c r="HK129">
        <v>43.7</v>
      </c>
      <c r="HL129">
        <v>31.5</v>
      </c>
      <c r="HM129">
        <v>22.3171</v>
      </c>
      <c r="HN129">
        <v>61.5339</v>
      </c>
      <c r="HO129">
        <v>22.7804</v>
      </c>
      <c r="HP129">
        <v>1</v>
      </c>
      <c r="HQ129">
        <v>0.09832059999999999</v>
      </c>
      <c r="HR129">
        <v>-0.333382</v>
      </c>
      <c r="HS129">
        <v>20.2797</v>
      </c>
      <c r="HT129">
        <v>5.21265</v>
      </c>
      <c r="HU129">
        <v>11.98</v>
      </c>
      <c r="HV129">
        <v>4.9639</v>
      </c>
      <c r="HW129">
        <v>3.27445</v>
      </c>
      <c r="HX129">
        <v>9999</v>
      </c>
      <c r="HY129">
        <v>9999</v>
      </c>
      <c r="HZ129">
        <v>9999</v>
      </c>
      <c r="IA129">
        <v>41.1</v>
      </c>
      <c r="IB129">
        <v>1.86401</v>
      </c>
      <c r="IC129">
        <v>1.86017</v>
      </c>
      <c r="ID129">
        <v>1.85842</v>
      </c>
      <c r="IE129">
        <v>1.85974</v>
      </c>
      <c r="IF129">
        <v>1.85989</v>
      </c>
      <c r="IG129">
        <v>1.8584</v>
      </c>
      <c r="IH129">
        <v>1.85745</v>
      </c>
      <c r="II129">
        <v>1.85242</v>
      </c>
      <c r="IJ129">
        <v>0</v>
      </c>
      <c r="IK129">
        <v>0</v>
      </c>
      <c r="IL129">
        <v>0</v>
      </c>
      <c r="IM129">
        <v>0</v>
      </c>
      <c r="IN129" t="s">
        <v>441</v>
      </c>
      <c r="IO129" t="s">
        <v>442</v>
      </c>
      <c r="IP129" t="s">
        <v>443</v>
      </c>
      <c r="IQ129" t="s">
        <v>443</v>
      </c>
      <c r="IR129" t="s">
        <v>443</v>
      </c>
      <c r="IS129" t="s">
        <v>443</v>
      </c>
      <c r="IT129">
        <v>0</v>
      </c>
      <c r="IU129">
        <v>100</v>
      </c>
      <c r="IV129">
        <v>100</v>
      </c>
      <c r="IW129">
        <v>-1.086</v>
      </c>
      <c r="IX129">
        <v>0.3008</v>
      </c>
      <c r="IY129">
        <v>-0.9039269621244732</v>
      </c>
      <c r="IZ129">
        <v>-0.001239420960351069</v>
      </c>
      <c r="JA129">
        <v>2.054680153414315E-06</v>
      </c>
      <c r="JB129">
        <v>-6.090169633737798E-10</v>
      </c>
      <c r="JC129">
        <v>0.01286883109493677</v>
      </c>
      <c r="JD129">
        <v>0.003674261220633967</v>
      </c>
      <c r="JE129">
        <v>0.0003746991724086452</v>
      </c>
      <c r="JF129">
        <v>1.563836292469968E-06</v>
      </c>
      <c r="JG129">
        <v>1</v>
      </c>
      <c r="JH129">
        <v>2003</v>
      </c>
      <c r="JI129">
        <v>1</v>
      </c>
      <c r="JJ129">
        <v>24</v>
      </c>
      <c r="JK129">
        <v>202908.9</v>
      </c>
      <c r="JL129">
        <v>202909.1</v>
      </c>
      <c r="JM129">
        <v>0.603027</v>
      </c>
      <c r="JN129">
        <v>2.64038</v>
      </c>
      <c r="JO129">
        <v>1.49658</v>
      </c>
      <c r="JP129">
        <v>2.34253</v>
      </c>
      <c r="JQ129">
        <v>1.54907</v>
      </c>
      <c r="JR129">
        <v>2.45361</v>
      </c>
      <c r="JS129">
        <v>36.0816</v>
      </c>
      <c r="JT129">
        <v>24.1751</v>
      </c>
      <c r="JU129">
        <v>18</v>
      </c>
      <c r="JV129">
        <v>483.278</v>
      </c>
      <c r="JW129">
        <v>491.572</v>
      </c>
      <c r="JX129">
        <v>28.2517</v>
      </c>
      <c r="JY129">
        <v>28.5485</v>
      </c>
      <c r="JZ129">
        <v>30.0004</v>
      </c>
      <c r="KA129">
        <v>28.7519</v>
      </c>
      <c r="KB129">
        <v>28.7482</v>
      </c>
      <c r="KC129">
        <v>12.1623</v>
      </c>
      <c r="KD129">
        <v>21.0388</v>
      </c>
      <c r="KE129">
        <v>66.5598</v>
      </c>
      <c r="KF129">
        <v>28.2113</v>
      </c>
      <c r="KG129">
        <v>179.45</v>
      </c>
      <c r="KH129">
        <v>17.7237</v>
      </c>
      <c r="KI129">
        <v>102.009</v>
      </c>
      <c r="KJ129">
        <v>91.5515</v>
      </c>
    </row>
    <row r="130" spans="1:296">
      <c r="A130">
        <v>112</v>
      </c>
      <c r="B130">
        <v>1759164146</v>
      </c>
      <c r="C130">
        <v>2772.900000095367</v>
      </c>
      <c r="D130" t="s">
        <v>668</v>
      </c>
      <c r="E130" t="s">
        <v>669</v>
      </c>
      <c r="F130">
        <v>5</v>
      </c>
      <c r="G130" t="s">
        <v>639</v>
      </c>
      <c r="H130">
        <v>1759164138.5</v>
      </c>
      <c r="I130">
        <f>(J130)/1000</f>
        <v>0</v>
      </c>
      <c r="J130">
        <f>IF(DO130, AM130, AG130)</f>
        <v>0</v>
      </c>
      <c r="K130">
        <f>IF(DO130, AH130, AF130)</f>
        <v>0</v>
      </c>
      <c r="L130">
        <f>DQ130 - IF(AT130&gt;1, K130*DK130*100.0/(AV130), 0)</f>
        <v>0</v>
      </c>
      <c r="M130">
        <f>((S130-I130/2)*L130-K130)/(S130+I130/2)</f>
        <v>0</v>
      </c>
      <c r="N130">
        <f>M130*(DX130+DY130)/1000.0</f>
        <v>0</v>
      </c>
      <c r="O130">
        <f>(DQ130 - IF(AT130&gt;1, K130*DK130*100.0/(AV130), 0))*(DX130+DY130)/1000.0</f>
        <v>0</v>
      </c>
      <c r="P130">
        <f>2.0/((1/R130-1/Q130)+SIGN(R130)*SQRT((1/R130-1/Q130)*(1/R130-1/Q130) + 4*DL130/((DL130+1)*(DL130+1))*(2*1/R130*1/Q130-1/Q130*1/Q130)))</f>
        <v>0</v>
      </c>
      <c r="Q130">
        <f>IF(LEFT(DM130,1)&lt;&gt;"0",IF(LEFT(DM130,1)="1",3.0,DN130),$D$5+$E$5*(EE130*DX130/($K$5*1000))+$F$5*(EE130*DX130/($K$5*1000))*MAX(MIN(DK130,$J$5),$I$5)*MAX(MIN(DK130,$J$5),$I$5)+$G$5*MAX(MIN(DK130,$J$5),$I$5)*(EE130*DX130/($K$5*1000))+$H$5*(EE130*DX130/($K$5*1000))*(EE130*DX130/($K$5*1000)))</f>
        <v>0</v>
      </c>
      <c r="R130">
        <f>I130*(1000-(1000*0.61365*exp(17.502*V130/(240.97+V130))/(DX130+DY130)+DS130)/2)/(1000*0.61365*exp(17.502*V130/(240.97+V130))/(DX130+DY130)-DS130)</f>
        <v>0</v>
      </c>
      <c r="S130">
        <f>1/((DL130+1)/(P130/1.6)+1/(Q130/1.37)) + DL130/((DL130+1)/(P130/1.6) + DL130/(Q130/1.37))</f>
        <v>0</v>
      </c>
      <c r="T130">
        <f>(DG130*DJ130)</f>
        <v>0</v>
      </c>
      <c r="U130">
        <f>(DZ130+(T130+2*0.95*5.67E-8*(((DZ130+$B$9)+273)^4-(DZ130+273)^4)-44100*I130)/(1.84*29.3*Q130+8*0.95*5.67E-8*(DZ130+273)^3))</f>
        <v>0</v>
      </c>
      <c r="V130">
        <f>($C$9*EA130+$D$9*EB130+$E$9*U130)</f>
        <v>0</v>
      </c>
      <c r="W130">
        <f>0.61365*exp(17.502*V130/(240.97+V130))</f>
        <v>0</v>
      </c>
      <c r="X130">
        <f>(Y130/Z130*100)</f>
        <v>0</v>
      </c>
      <c r="Y130">
        <f>DS130*(DX130+DY130)/1000</f>
        <v>0</v>
      </c>
      <c r="Z130">
        <f>0.61365*exp(17.502*DZ130/(240.97+DZ130))</f>
        <v>0</v>
      </c>
      <c r="AA130">
        <f>(W130-DS130*(DX130+DY130)/1000)</f>
        <v>0</v>
      </c>
      <c r="AB130">
        <f>(-I130*44100)</f>
        <v>0</v>
      </c>
      <c r="AC130">
        <f>2*29.3*Q130*0.92*(DZ130-V130)</f>
        <v>0</v>
      </c>
      <c r="AD130">
        <f>2*0.95*5.67E-8*(((DZ130+$B$9)+273)^4-(V130+273)^4)</f>
        <v>0</v>
      </c>
      <c r="AE130">
        <f>T130+AD130+AB130+AC130</f>
        <v>0</v>
      </c>
      <c r="AF130">
        <f>DW130*AT130*(DR130-DQ130*(1000-AT130*DT130)/(1000-AT130*DS130))/(100*DK130)</f>
        <v>0</v>
      </c>
      <c r="AG130">
        <f>1000*DW130*AT130*(DS130-DT130)/(100*DK130*(1000-AT130*DS130))</f>
        <v>0</v>
      </c>
      <c r="AH130">
        <f>(AI130 - AJ130 - DX130*1E3/(8.314*(DZ130+273.15)) * AL130/DW130 * AK130) * DW130/(100*DK130) * (1000 - DT130)/1000</f>
        <v>0</v>
      </c>
      <c r="AI130">
        <v>205.7058137716003</v>
      </c>
      <c r="AJ130">
        <v>214.5790424242424</v>
      </c>
      <c r="AK130">
        <v>-3.193501590192623</v>
      </c>
      <c r="AL130">
        <v>65.04949438448051</v>
      </c>
      <c r="AM130">
        <f>(AO130 - AN130 + DX130*1E3/(8.314*(DZ130+273.15)) * AQ130/DW130 * AP130) * DW130/(100*DK130) * 1000/(1000 - AO130)</f>
        <v>0</v>
      </c>
      <c r="AN130">
        <v>17.6910927189156</v>
      </c>
      <c r="AO130">
        <v>22.70770181818181</v>
      </c>
      <c r="AP130">
        <v>0.0001227462390316888</v>
      </c>
      <c r="AQ130">
        <v>105.0563432772272</v>
      </c>
      <c r="AR130">
        <v>0</v>
      </c>
      <c r="AS130">
        <v>0</v>
      </c>
      <c r="AT130">
        <f>IF(AR130*$H$15&gt;=AV130,1.0,(AV130/(AV130-AR130*$H$15)))</f>
        <v>0</v>
      </c>
      <c r="AU130">
        <f>(AT130-1)*100</f>
        <v>0</v>
      </c>
      <c r="AV130">
        <f>MAX(0,($B$15+$C$15*EE130)/(1+$D$15*EE130)*DX130/(DZ130+273)*$E$15)</f>
        <v>0</v>
      </c>
      <c r="AW130" t="s">
        <v>437</v>
      </c>
      <c r="AX130" t="s">
        <v>437</v>
      </c>
      <c r="AY130">
        <v>0</v>
      </c>
      <c r="AZ130">
        <v>0</v>
      </c>
      <c r="BA130">
        <f>1-AY130/AZ130</f>
        <v>0</v>
      </c>
      <c r="BB130">
        <v>0</v>
      </c>
      <c r="BC130" t="s">
        <v>437</v>
      </c>
      <c r="BD130" t="s">
        <v>437</v>
      </c>
      <c r="BE130">
        <v>0</v>
      </c>
      <c r="BF130">
        <v>0</v>
      </c>
      <c r="BG130">
        <f>1-BE130/BF130</f>
        <v>0</v>
      </c>
      <c r="BH130">
        <v>0.5</v>
      </c>
      <c r="BI130">
        <f>DH130</f>
        <v>0</v>
      </c>
      <c r="BJ130">
        <f>K130</f>
        <v>0</v>
      </c>
      <c r="BK130">
        <f>BG130*BH130*BI130</f>
        <v>0</v>
      </c>
      <c r="BL130">
        <f>(BJ130-BB130)/BI130</f>
        <v>0</v>
      </c>
      <c r="BM130">
        <f>(AZ130-BF130)/BF130</f>
        <v>0</v>
      </c>
      <c r="BN130">
        <f>AY130/(BA130+AY130/BF130)</f>
        <v>0</v>
      </c>
      <c r="BO130" t="s">
        <v>437</v>
      </c>
      <c r="BP130">
        <v>0</v>
      </c>
      <c r="BQ130">
        <f>IF(BP130&lt;&gt;0, BP130, BN130)</f>
        <v>0</v>
      </c>
      <c r="BR130">
        <f>1-BQ130/BF130</f>
        <v>0</v>
      </c>
      <c r="BS130">
        <f>(BF130-BE130)/(BF130-BQ130)</f>
        <v>0</v>
      </c>
      <c r="BT130">
        <f>(AZ130-BF130)/(AZ130-BQ130)</f>
        <v>0</v>
      </c>
      <c r="BU130">
        <f>(BF130-BE130)/(BF130-AY130)</f>
        <v>0</v>
      </c>
      <c r="BV130">
        <f>(AZ130-BF130)/(AZ130-AY130)</f>
        <v>0</v>
      </c>
      <c r="BW130">
        <f>(BS130*BQ130/BE130)</f>
        <v>0</v>
      </c>
      <c r="BX130">
        <f>(1-BW130)</f>
        <v>0</v>
      </c>
      <c r="DG130">
        <f>$B$13*EF130+$C$13*EG130+$F$13*ER130*(1-EU130)</f>
        <v>0</v>
      </c>
      <c r="DH130">
        <f>DG130*DI130</f>
        <v>0</v>
      </c>
      <c r="DI130">
        <f>($B$13*$D$11+$C$13*$D$11+$F$13*((FE130+EW130)/MAX(FE130+EW130+FF130, 0.1)*$I$11+FF130/MAX(FE130+EW130+FF130, 0.1)*$J$11))/($B$13+$C$13+$F$13)</f>
        <v>0</v>
      </c>
      <c r="DJ130">
        <f>($B$13*$K$11+$C$13*$K$11+$F$13*((FE130+EW130)/MAX(FE130+EW130+FF130, 0.1)*$P$11+FF130/MAX(FE130+EW130+FF130, 0.1)*$Q$11))/($B$13+$C$13+$F$13)</f>
        <v>0</v>
      </c>
      <c r="DK130">
        <v>5</v>
      </c>
      <c r="DL130">
        <v>0.5</v>
      </c>
      <c r="DM130" t="s">
        <v>438</v>
      </c>
      <c r="DN130">
        <v>2</v>
      </c>
      <c r="DO130" t="b">
        <v>1</v>
      </c>
      <c r="DP130">
        <v>1759164138.5</v>
      </c>
      <c r="DQ130">
        <v>231.6854074074074</v>
      </c>
      <c r="DR130">
        <v>216.2402962962963</v>
      </c>
      <c r="DS130">
        <v>22.69417777777777</v>
      </c>
      <c r="DT130">
        <v>17.69133333333333</v>
      </c>
      <c r="DU130">
        <v>232.7740370370371</v>
      </c>
      <c r="DV130">
        <v>22.39355925925926</v>
      </c>
      <c r="DW130">
        <v>500.0229259259259</v>
      </c>
      <c r="DX130">
        <v>90.87977037037035</v>
      </c>
      <c r="DY130">
        <v>0.06688792592592592</v>
      </c>
      <c r="DZ130">
        <v>29.43424074074074</v>
      </c>
      <c r="EA130">
        <v>30.02797777777777</v>
      </c>
      <c r="EB130">
        <v>999.9000000000001</v>
      </c>
      <c r="EC130">
        <v>0</v>
      </c>
      <c r="ED130">
        <v>0</v>
      </c>
      <c r="EE130">
        <v>10007.6137037037</v>
      </c>
      <c r="EF130">
        <v>0</v>
      </c>
      <c r="EG130">
        <v>10.7464</v>
      </c>
      <c r="EH130">
        <v>15.44518888888889</v>
      </c>
      <c r="EI130">
        <v>237.0653333333333</v>
      </c>
      <c r="EJ130">
        <v>220.1346666666666</v>
      </c>
      <c r="EK130">
        <v>5.00285</v>
      </c>
      <c r="EL130">
        <v>216.2402962962963</v>
      </c>
      <c r="EM130">
        <v>17.69133333333333</v>
      </c>
      <c r="EN130">
        <v>2.062441481481482</v>
      </c>
      <c r="EO130">
        <v>1.607783703703703</v>
      </c>
      <c r="EP130">
        <v>17.93204074074074</v>
      </c>
      <c r="EQ130">
        <v>14.0336</v>
      </c>
      <c r="ER130">
        <v>2000.01962962963</v>
      </c>
      <c r="ES130">
        <v>0.9800018518518518</v>
      </c>
      <c r="ET130">
        <v>0.0199979962962963</v>
      </c>
      <c r="EU130">
        <v>0</v>
      </c>
      <c r="EV130">
        <v>1032.934814814815</v>
      </c>
      <c r="EW130">
        <v>5.00078</v>
      </c>
      <c r="EX130">
        <v>20035.18518518519</v>
      </c>
      <c r="EY130">
        <v>16379.8037037037</v>
      </c>
      <c r="EZ130">
        <v>39.09688888888889</v>
      </c>
      <c r="FA130">
        <v>39.83533333333333</v>
      </c>
      <c r="FB130">
        <v>39.14785185185185</v>
      </c>
      <c r="FC130">
        <v>39.58311111111111</v>
      </c>
      <c r="FD130">
        <v>39.98592592592592</v>
      </c>
      <c r="FE130">
        <v>1955.123333333333</v>
      </c>
      <c r="FF130">
        <v>39.8962962962963</v>
      </c>
      <c r="FG130">
        <v>0</v>
      </c>
      <c r="FH130">
        <v>1759164138.2</v>
      </c>
      <c r="FI130">
        <v>0</v>
      </c>
      <c r="FJ130">
        <v>1032.9552</v>
      </c>
      <c r="FK130">
        <v>4.353076920449245</v>
      </c>
      <c r="FL130">
        <v>96.90769234687912</v>
      </c>
      <c r="FM130">
        <v>20035.584</v>
      </c>
      <c r="FN130">
        <v>15</v>
      </c>
      <c r="FO130">
        <v>0</v>
      </c>
      <c r="FP130" t="s">
        <v>439</v>
      </c>
      <c r="FQ130">
        <v>1746989605.5</v>
      </c>
      <c r="FR130">
        <v>1746989593.5</v>
      </c>
      <c r="FS130">
        <v>0</v>
      </c>
      <c r="FT130">
        <v>-0.274</v>
      </c>
      <c r="FU130">
        <v>-0.002</v>
      </c>
      <c r="FV130">
        <v>2.549</v>
      </c>
      <c r="FW130">
        <v>0.129</v>
      </c>
      <c r="FX130">
        <v>420</v>
      </c>
      <c r="FY130">
        <v>17</v>
      </c>
      <c r="FZ130">
        <v>0.02</v>
      </c>
      <c r="GA130">
        <v>0.04</v>
      </c>
      <c r="GB130">
        <v>15.23848</v>
      </c>
      <c r="GC130">
        <v>3.854442776735436</v>
      </c>
      <c r="GD130">
        <v>0.3946841947684249</v>
      </c>
      <c r="GE130">
        <v>0</v>
      </c>
      <c r="GF130">
        <v>1032.665588235294</v>
      </c>
      <c r="GG130">
        <v>4.581359816530805</v>
      </c>
      <c r="GH130">
        <v>0.5137817754677371</v>
      </c>
      <c r="GI130">
        <v>0</v>
      </c>
      <c r="GJ130">
        <v>5.00262625</v>
      </c>
      <c r="GK130">
        <v>0.05039178236397072</v>
      </c>
      <c r="GL130">
        <v>0.01175931092528385</v>
      </c>
      <c r="GM130">
        <v>1</v>
      </c>
      <c r="GN130">
        <v>1</v>
      </c>
      <c r="GO130">
        <v>3</v>
      </c>
      <c r="GP130" t="s">
        <v>459</v>
      </c>
      <c r="GQ130">
        <v>3.1016</v>
      </c>
      <c r="GR130">
        <v>2.72499</v>
      </c>
      <c r="GS130">
        <v>0.0502828</v>
      </c>
      <c r="GT130">
        <v>0.0466858</v>
      </c>
      <c r="GU130">
        <v>0.104199</v>
      </c>
      <c r="GV130">
        <v>0.0884939</v>
      </c>
      <c r="GW130">
        <v>24840.9</v>
      </c>
      <c r="GX130">
        <v>22661.5</v>
      </c>
      <c r="GY130">
        <v>26719.6</v>
      </c>
      <c r="GZ130">
        <v>23992.7</v>
      </c>
      <c r="HA130">
        <v>38288.7</v>
      </c>
      <c r="HB130">
        <v>32331.7</v>
      </c>
      <c r="HC130">
        <v>46654</v>
      </c>
      <c r="HD130">
        <v>37964.3</v>
      </c>
      <c r="HE130">
        <v>1.87598</v>
      </c>
      <c r="HF130">
        <v>1.86485</v>
      </c>
      <c r="HG130">
        <v>0.123955</v>
      </c>
      <c r="HH130">
        <v>0</v>
      </c>
      <c r="HI130">
        <v>27.9833</v>
      </c>
      <c r="HJ130">
        <v>999.9</v>
      </c>
      <c r="HK130">
        <v>43.7</v>
      </c>
      <c r="HL130">
        <v>31.5</v>
      </c>
      <c r="HM130">
        <v>22.3186</v>
      </c>
      <c r="HN130">
        <v>61.1539</v>
      </c>
      <c r="HO130">
        <v>22.8285</v>
      </c>
      <c r="HP130">
        <v>1</v>
      </c>
      <c r="HQ130">
        <v>0.0985417</v>
      </c>
      <c r="HR130">
        <v>-0.235259</v>
      </c>
      <c r="HS130">
        <v>20.2798</v>
      </c>
      <c r="HT130">
        <v>5.2134</v>
      </c>
      <c r="HU130">
        <v>11.98</v>
      </c>
      <c r="HV130">
        <v>4.96375</v>
      </c>
      <c r="HW130">
        <v>3.2745</v>
      </c>
      <c r="HX130">
        <v>9999</v>
      </c>
      <c r="HY130">
        <v>9999</v>
      </c>
      <c r="HZ130">
        <v>9999</v>
      </c>
      <c r="IA130">
        <v>41.2</v>
      </c>
      <c r="IB130">
        <v>1.86401</v>
      </c>
      <c r="IC130">
        <v>1.86015</v>
      </c>
      <c r="ID130">
        <v>1.85848</v>
      </c>
      <c r="IE130">
        <v>1.85977</v>
      </c>
      <c r="IF130">
        <v>1.85989</v>
      </c>
      <c r="IG130">
        <v>1.85838</v>
      </c>
      <c r="IH130">
        <v>1.85745</v>
      </c>
      <c r="II130">
        <v>1.85242</v>
      </c>
      <c r="IJ130">
        <v>0</v>
      </c>
      <c r="IK130">
        <v>0</v>
      </c>
      <c r="IL130">
        <v>0</v>
      </c>
      <c r="IM130">
        <v>0</v>
      </c>
      <c r="IN130" t="s">
        <v>441</v>
      </c>
      <c r="IO130" t="s">
        <v>442</v>
      </c>
      <c r="IP130" t="s">
        <v>443</v>
      </c>
      <c r="IQ130" t="s">
        <v>443</v>
      </c>
      <c r="IR130" t="s">
        <v>443</v>
      </c>
      <c r="IS130" t="s">
        <v>443</v>
      </c>
      <c r="IT130">
        <v>0</v>
      </c>
      <c r="IU130">
        <v>100</v>
      </c>
      <c r="IV130">
        <v>100</v>
      </c>
      <c r="IW130">
        <v>-1.079</v>
      </c>
      <c r="IX130">
        <v>0.3009</v>
      </c>
      <c r="IY130">
        <v>-0.9039269621244732</v>
      </c>
      <c r="IZ130">
        <v>-0.001239420960351069</v>
      </c>
      <c r="JA130">
        <v>2.054680153414315E-06</v>
      </c>
      <c r="JB130">
        <v>-6.090169633737798E-10</v>
      </c>
      <c r="JC130">
        <v>0.01286883109493677</v>
      </c>
      <c r="JD130">
        <v>0.003674261220633967</v>
      </c>
      <c r="JE130">
        <v>0.0003746991724086452</v>
      </c>
      <c r="JF130">
        <v>1.563836292469968E-06</v>
      </c>
      <c r="JG130">
        <v>1</v>
      </c>
      <c r="JH130">
        <v>2003</v>
      </c>
      <c r="JI130">
        <v>1</v>
      </c>
      <c r="JJ130">
        <v>24</v>
      </c>
      <c r="JK130">
        <v>202909</v>
      </c>
      <c r="JL130">
        <v>202909.2</v>
      </c>
      <c r="JM130">
        <v>0.565186</v>
      </c>
      <c r="JN130">
        <v>2.65015</v>
      </c>
      <c r="JO130">
        <v>1.49658</v>
      </c>
      <c r="JP130">
        <v>2.34375</v>
      </c>
      <c r="JQ130">
        <v>1.54907</v>
      </c>
      <c r="JR130">
        <v>2.36572</v>
      </c>
      <c r="JS130">
        <v>36.0816</v>
      </c>
      <c r="JT130">
        <v>24.1663</v>
      </c>
      <c r="JU130">
        <v>18</v>
      </c>
      <c r="JV130">
        <v>483.585</v>
      </c>
      <c r="JW130">
        <v>491.297</v>
      </c>
      <c r="JX130">
        <v>28.2245</v>
      </c>
      <c r="JY130">
        <v>28.5508</v>
      </c>
      <c r="JZ130">
        <v>30.0003</v>
      </c>
      <c r="KA130">
        <v>28.754</v>
      </c>
      <c r="KB130">
        <v>28.7487</v>
      </c>
      <c r="KC130">
        <v>11.3333</v>
      </c>
      <c r="KD130">
        <v>21.0388</v>
      </c>
      <c r="KE130">
        <v>66.5598</v>
      </c>
      <c r="KF130">
        <v>28.1801</v>
      </c>
      <c r="KG130">
        <v>166.07</v>
      </c>
      <c r="KH130">
        <v>17.7237</v>
      </c>
      <c r="KI130">
        <v>102.009</v>
      </c>
      <c r="KJ130">
        <v>91.5508</v>
      </c>
    </row>
    <row r="131" spans="1:296">
      <c r="A131">
        <v>113</v>
      </c>
      <c r="B131">
        <v>1759164151</v>
      </c>
      <c r="C131">
        <v>2777.900000095367</v>
      </c>
      <c r="D131" t="s">
        <v>670</v>
      </c>
      <c r="E131" t="s">
        <v>671</v>
      </c>
      <c r="F131">
        <v>5</v>
      </c>
      <c r="G131" t="s">
        <v>639</v>
      </c>
      <c r="H131">
        <v>1759164143.214286</v>
      </c>
      <c r="I131">
        <f>(J131)/1000</f>
        <v>0</v>
      </c>
      <c r="J131">
        <f>IF(DO131, AM131, AG131)</f>
        <v>0</v>
      </c>
      <c r="K131">
        <f>IF(DO131, AH131, AF131)</f>
        <v>0</v>
      </c>
      <c r="L131">
        <f>DQ131 - IF(AT131&gt;1, K131*DK131*100.0/(AV131), 0)</f>
        <v>0</v>
      </c>
      <c r="M131">
        <f>((S131-I131/2)*L131-K131)/(S131+I131/2)</f>
        <v>0</v>
      </c>
      <c r="N131">
        <f>M131*(DX131+DY131)/1000.0</f>
        <v>0</v>
      </c>
      <c r="O131">
        <f>(DQ131 - IF(AT131&gt;1, K131*DK131*100.0/(AV131), 0))*(DX131+DY131)/1000.0</f>
        <v>0</v>
      </c>
      <c r="P131">
        <f>2.0/((1/R131-1/Q131)+SIGN(R131)*SQRT((1/R131-1/Q131)*(1/R131-1/Q131) + 4*DL131/((DL131+1)*(DL131+1))*(2*1/R131*1/Q131-1/Q131*1/Q131)))</f>
        <v>0</v>
      </c>
      <c r="Q131">
        <f>IF(LEFT(DM131,1)&lt;&gt;"0",IF(LEFT(DM131,1)="1",3.0,DN131),$D$5+$E$5*(EE131*DX131/($K$5*1000))+$F$5*(EE131*DX131/($K$5*1000))*MAX(MIN(DK131,$J$5),$I$5)*MAX(MIN(DK131,$J$5),$I$5)+$G$5*MAX(MIN(DK131,$J$5),$I$5)*(EE131*DX131/($K$5*1000))+$H$5*(EE131*DX131/($K$5*1000))*(EE131*DX131/($K$5*1000)))</f>
        <v>0</v>
      </c>
      <c r="R131">
        <f>I131*(1000-(1000*0.61365*exp(17.502*V131/(240.97+V131))/(DX131+DY131)+DS131)/2)/(1000*0.61365*exp(17.502*V131/(240.97+V131))/(DX131+DY131)-DS131)</f>
        <v>0</v>
      </c>
      <c r="S131">
        <f>1/((DL131+1)/(P131/1.6)+1/(Q131/1.37)) + DL131/((DL131+1)/(P131/1.6) + DL131/(Q131/1.37))</f>
        <v>0</v>
      </c>
      <c r="T131">
        <f>(DG131*DJ131)</f>
        <v>0</v>
      </c>
      <c r="U131">
        <f>(DZ131+(T131+2*0.95*5.67E-8*(((DZ131+$B$9)+273)^4-(DZ131+273)^4)-44100*I131)/(1.84*29.3*Q131+8*0.95*5.67E-8*(DZ131+273)^3))</f>
        <v>0</v>
      </c>
      <c r="V131">
        <f>($C$9*EA131+$D$9*EB131+$E$9*U131)</f>
        <v>0</v>
      </c>
      <c r="W131">
        <f>0.61365*exp(17.502*V131/(240.97+V131))</f>
        <v>0</v>
      </c>
      <c r="X131">
        <f>(Y131/Z131*100)</f>
        <v>0</v>
      </c>
      <c r="Y131">
        <f>DS131*(DX131+DY131)/1000</f>
        <v>0</v>
      </c>
      <c r="Z131">
        <f>0.61365*exp(17.502*DZ131/(240.97+DZ131))</f>
        <v>0</v>
      </c>
      <c r="AA131">
        <f>(W131-DS131*(DX131+DY131)/1000)</f>
        <v>0</v>
      </c>
      <c r="AB131">
        <f>(-I131*44100)</f>
        <v>0</v>
      </c>
      <c r="AC131">
        <f>2*29.3*Q131*0.92*(DZ131-V131)</f>
        <v>0</v>
      </c>
      <c r="AD131">
        <f>2*0.95*5.67E-8*(((DZ131+$B$9)+273)^4-(V131+273)^4)</f>
        <v>0</v>
      </c>
      <c r="AE131">
        <f>T131+AD131+AB131+AC131</f>
        <v>0</v>
      </c>
      <c r="AF131">
        <f>DW131*AT131*(DR131-DQ131*(1000-AT131*DT131)/(1000-AT131*DS131))/(100*DK131)</f>
        <v>0</v>
      </c>
      <c r="AG131">
        <f>1000*DW131*AT131*(DS131-DT131)/(100*DK131*(1000-AT131*DS131))</f>
        <v>0</v>
      </c>
      <c r="AH131">
        <f>(AI131 - AJ131 - DX131*1E3/(8.314*(DZ131+273.15)) * AL131/DW131 * AK131) * DW131/(100*DK131) * (1000 - DT131)/1000</f>
        <v>0</v>
      </c>
      <c r="AI131">
        <v>189.0761656280435</v>
      </c>
      <c r="AJ131">
        <v>198.6875393939393</v>
      </c>
      <c r="AK131">
        <v>-3.178334538735765</v>
      </c>
      <c r="AL131">
        <v>65.04949438448051</v>
      </c>
      <c r="AM131">
        <f>(AO131 - AN131 + DX131*1E3/(8.314*(DZ131+273.15)) * AQ131/DW131 * AP131) * DW131/(100*DK131) * 1000/(1000 - AO131)</f>
        <v>0</v>
      </c>
      <c r="AN131">
        <v>17.68979316050573</v>
      </c>
      <c r="AO131">
        <v>22.71115212121212</v>
      </c>
      <c r="AP131">
        <v>3.31109929028192E-05</v>
      </c>
      <c r="AQ131">
        <v>105.0563432772272</v>
      </c>
      <c r="AR131">
        <v>0</v>
      </c>
      <c r="AS131">
        <v>0</v>
      </c>
      <c r="AT131">
        <f>IF(AR131*$H$15&gt;=AV131,1.0,(AV131/(AV131-AR131*$H$15)))</f>
        <v>0</v>
      </c>
      <c r="AU131">
        <f>(AT131-1)*100</f>
        <v>0</v>
      </c>
      <c r="AV131">
        <f>MAX(0,($B$15+$C$15*EE131)/(1+$D$15*EE131)*DX131/(DZ131+273)*$E$15)</f>
        <v>0</v>
      </c>
      <c r="AW131" t="s">
        <v>437</v>
      </c>
      <c r="AX131" t="s">
        <v>437</v>
      </c>
      <c r="AY131">
        <v>0</v>
      </c>
      <c r="AZ131">
        <v>0</v>
      </c>
      <c r="BA131">
        <f>1-AY131/AZ131</f>
        <v>0</v>
      </c>
      <c r="BB131">
        <v>0</v>
      </c>
      <c r="BC131" t="s">
        <v>437</v>
      </c>
      <c r="BD131" t="s">
        <v>437</v>
      </c>
      <c r="BE131">
        <v>0</v>
      </c>
      <c r="BF131">
        <v>0</v>
      </c>
      <c r="BG131">
        <f>1-BE131/BF131</f>
        <v>0</v>
      </c>
      <c r="BH131">
        <v>0.5</v>
      </c>
      <c r="BI131">
        <f>DH131</f>
        <v>0</v>
      </c>
      <c r="BJ131">
        <f>K131</f>
        <v>0</v>
      </c>
      <c r="BK131">
        <f>BG131*BH131*BI131</f>
        <v>0</v>
      </c>
      <c r="BL131">
        <f>(BJ131-BB131)/BI131</f>
        <v>0</v>
      </c>
      <c r="BM131">
        <f>(AZ131-BF131)/BF131</f>
        <v>0</v>
      </c>
      <c r="BN131">
        <f>AY131/(BA131+AY131/BF131)</f>
        <v>0</v>
      </c>
      <c r="BO131" t="s">
        <v>437</v>
      </c>
      <c r="BP131">
        <v>0</v>
      </c>
      <c r="BQ131">
        <f>IF(BP131&lt;&gt;0, BP131, BN131)</f>
        <v>0</v>
      </c>
      <c r="BR131">
        <f>1-BQ131/BF131</f>
        <v>0</v>
      </c>
      <c r="BS131">
        <f>(BF131-BE131)/(BF131-BQ131)</f>
        <v>0</v>
      </c>
      <c r="BT131">
        <f>(AZ131-BF131)/(AZ131-BQ131)</f>
        <v>0</v>
      </c>
      <c r="BU131">
        <f>(BF131-BE131)/(BF131-AY131)</f>
        <v>0</v>
      </c>
      <c r="BV131">
        <f>(AZ131-BF131)/(AZ131-AY131)</f>
        <v>0</v>
      </c>
      <c r="BW131">
        <f>(BS131*BQ131/BE131)</f>
        <v>0</v>
      </c>
      <c r="BX131">
        <f>(1-BW131)</f>
        <v>0</v>
      </c>
      <c r="DG131">
        <f>$B$13*EF131+$C$13*EG131+$F$13*ER131*(1-EU131)</f>
        <v>0</v>
      </c>
      <c r="DH131">
        <f>DG131*DI131</f>
        <v>0</v>
      </c>
      <c r="DI131">
        <f>($B$13*$D$11+$C$13*$D$11+$F$13*((FE131+EW131)/MAX(FE131+EW131+FF131, 0.1)*$I$11+FF131/MAX(FE131+EW131+FF131, 0.1)*$J$11))/($B$13+$C$13+$F$13)</f>
        <v>0</v>
      </c>
      <c r="DJ131">
        <f>($B$13*$K$11+$C$13*$K$11+$F$13*((FE131+EW131)/MAX(FE131+EW131+FF131, 0.1)*$P$11+FF131/MAX(FE131+EW131+FF131, 0.1)*$Q$11))/($B$13+$C$13+$F$13)</f>
        <v>0</v>
      </c>
      <c r="DK131">
        <v>5</v>
      </c>
      <c r="DL131">
        <v>0.5</v>
      </c>
      <c r="DM131" t="s">
        <v>438</v>
      </c>
      <c r="DN131">
        <v>2</v>
      </c>
      <c r="DO131" t="b">
        <v>1</v>
      </c>
      <c r="DP131">
        <v>1759164143.214286</v>
      </c>
      <c r="DQ131">
        <v>216.8827857142857</v>
      </c>
      <c r="DR131">
        <v>201.0474642857143</v>
      </c>
      <c r="DS131">
        <v>22.70371785714286</v>
      </c>
      <c r="DT131">
        <v>17.69098928571429</v>
      </c>
      <c r="DU131">
        <v>217.96525</v>
      </c>
      <c r="DV131">
        <v>22.40288571428571</v>
      </c>
      <c r="DW131">
        <v>500.0440714285714</v>
      </c>
      <c r="DX131">
        <v>90.88156428571428</v>
      </c>
      <c r="DY131">
        <v>0.06677689642857142</v>
      </c>
      <c r="DZ131">
        <v>29.43376785714286</v>
      </c>
      <c r="EA131">
        <v>30.03234285714286</v>
      </c>
      <c r="EB131">
        <v>999.9000000000002</v>
      </c>
      <c r="EC131">
        <v>0</v>
      </c>
      <c r="ED131">
        <v>0</v>
      </c>
      <c r="EE131">
        <v>10000.86928571429</v>
      </c>
      <c r="EF131">
        <v>0</v>
      </c>
      <c r="EG131">
        <v>10.7464</v>
      </c>
      <c r="EH131">
        <v>15.83524285714286</v>
      </c>
      <c r="EI131">
        <v>221.9211428571428</v>
      </c>
      <c r="EJ131">
        <v>204.66825</v>
      </c>
      <c r="EK131">
        <v>5.012729999999999</v>
      </c>
      <c r="EL131">
        <v>201.0474642857143</v>
      </c>
      <c r="EM131">
        <v>17.69098928571429</v>
      </c>
      <c r="EN131">
        <v>2.063348214285714</v>
      </c>
      <c r="EO131">
        <v>1.607783928571429</v>
      </c>
      <c r="EP131">
        <v>17.93903214285714</v>
      </c>
      <c r="EQ131">
        <v>14.03360357142857</v>
      </c>
      <c r="ER131">
        <v>2000.0075</v>
      </c>
      <c r="ES131">
        <v>0.9800033214285714</v>
      </c>
      <c r="ET131">
        <v>0.01999655357142857</v>
      </c>
      <c r="EU131">
        <v>0</v>
      </c>
      <c r="EV131">
        <v>1033.282142857143</v>
      </c>
      <c r="EW131">
        <v>5.00078</v>
      </c>
      <c r="EX131">
        <v>20043.22142857143</v>
      </c>
      <c r="EY131">
        <v>16379.71428571429</v>
      </c>
      <c r="EZ131">
        <v>39.10025</v>
      </c>
      <c r="FA131">
        <v>39.83899999999999</v>
      </c>
      <c r="FB131">
        <v>39.16714285714285</v>
      </c>
      <c r="FC131">
        <v>39.57557142857142</v>
      </c>
      <c r="FD131">
        <v>40.04217857142856</v>
      </c>
      <c r="FE131">
        <v>1955.114642857143</v>
      </c>
      <c r="FF131">
        <v>39.89285714285715</v>
      </c>
      <c r="FG131">
        <v>0</v>
      </c>
      <c r="FH131">
        <v>1759164143</v>
      </c>
      <c r="FI131">
        <v>0</v>
      </c>
      <c r="FJ131">
        <v>1033.302</v>
      </c>
      <c r="FK131">
        <v>5.185384602464344</v>
      </c>
      <c r="FL131">
        <v>116.9076921697619</v>
      </c>
      <c r="FM131">
        <v>20044.12</v>
      </c>
      <c r="FN131">
        <v>15</v>
      </c>
      <c r="FO131">
        <v>0</v>
      </c>
      <c r="FP131" t="s">
        <v>439</v>
      </c>
      <c r="FQ131">
        <v>1746989605.5</v>
      </c>
      <c r="FR131">
        <v>1746989593.5</v>
      </c>
      <c r="FS131">
        <v>0</v>
      </c>
      <c r="FT131">
        <v>-0.274</v>
      </c>
      <c r="FU131">
        <v>-0.002</v>
      </c>
      <c r="FV131">
        <v>2.549</v>
      </c>
      <c r="FW131">
        <v>0.129</v>
      </c>
      <c r="FX131">
        <v>420</v>
      </c>
      <c r="FY131">
        <v>17</v>
      </c>
      <c r="FZ131">
        <v>0.02</v>
      </c>
      <c r="GA131">
        <v>0.04</v>
      </c>
      <c r="GB131">
        <v>15.60570487804878</v>
      </c>
      <c r="GC131">
        <v>4.484931010453003</v>
      </c>
      <c r="GD131">
        <v>0.4762179138163739</v>
      </c>
      <c r="GE131">
        <v>0</v>
      </c>
      <c r="GF131">
        <v>1033.008529411765</v>
      </c>
      <c r="GG131">
        <v>4.518716579354237</v>
      </c>
      <c r="GH131">
        <v>0.5145422428947762</v>
      </c>
      <c r="GI131">
        <v>0</v>
      </c>
      <c r="GJ131">
        <v>5.005347804878048</v>
      </c>
      <c r="GK131">
        <v>0.1288478048780539</v>
      </c>
      <c r="GL131">
        <v>0.01302151025525772</v>
      </c>
      <c r="GM131">
        <v>0</v>
      </c>
      <c r="GN131">
        <v>0</v>
      </c>
      <c r="GO131">
        <v>3</v>
      </c>
      <c r="GP131" t="s">
        <v>484</v>
      </c>
      <c r="GQ131">
        <v>3.10142</v>
      </c>
      <c r="GR131">
        <v>2.72471</v>
      </c>
      <c r="GS131">
        <v>0.0470181</v>
      </c>
      <c r="GT131">
        <v>0.0431631</v>
      </c>
      <c r="GU131">
        <v>0.104208</v>
      </c>
      <c r="GV131">
        <v>0.0884892</v>
      </c>
      <c r="GW131">
        <v>24926.2</v>
      </c>
      <c r="GX131">
        <v>22745.2</v>
      </c>
      <c r="GY131">
        <v>26719.6</v>
      </c>
      <c r="GZ131">
        <v>23992.7</v>
      </c>
      <c r="HA131">
        <v>38287.5</v>
      </c>
      <c r="HB131">
        <v>32331.3</v>
      </c>
      <c r="HC131">
        <v>46653.5</v>
      </c>
      <c r="HD131">
        <v>37964.1</v>
      </c>
      <c r="HE131">
        <v>1.8754</v>
      </c>
      <c r="HF131">
        <v>1.86545</v>
      </c>
      <c r="HG131">
        <v>0.127282</v>
      </c>
      <c r="HH131">
        <v>0</v>
      </c>
      <c r="HI131">
        <v>27.9833</v>
      </c>
      <c r="HJ131">
        <v>999.9</v>
      </c>
      <c r="HK131">
        <v>43.7</v>
      </c>
      <c r="HL131">
        <v>31.5</v>
      </c>
      <c r="HM131">
        <v>22.3199</v>
      </c>
      <c r="HN131">
        <v>61.4339</v>
      </c>
      <c r="HO131">
        <v>22.7404</v>
      </c>
      <c r="HP131">
        <v>1</v>
      </c>
      <c r="HQ131">
        <v>0.09878049999999999</v>
      </c>
      <c r="HR131">
        <v>-0.193039</v>
      </c>
      <c r="HS131">
        <v>20.2798</v>
      </c>
      <c r="HT131">
        <v>5.21325</v>
      </c>
      <c r="HU131">
        <v>11.98</v>
      </c>
      <c r="HV131">
        <v>4.9636</v>
      </c>
      <c r="HW131">
        <v>3.27443</v>
      </c>
      <c r="HX131">
        <v>9999</v>
      </c>
      <c r="HY131">
        <v>9999</v>
      </c>
      <c r="HZ131">
        <v>9999</v>
      </c>
      <c r="IA131">
        <v>41.2</v>
      </c>
      <c r="IB131">
        <v>1.86401</v>
      </c>
      <c r="IC131">
        <v>1.86017</v>
      </c>
      <c r="ID131">
        <v>1.85845</v>
      </c>
      <c r="IE131">
        <v>1.85977</v>
      </c>
      <c r="IF131">
        <v>1.85989</v>
      </c>
      <c r="IG131">
        <v>1.85839</v>
      </c>
      <c r="IH131">
        <v>1.85745</v>
      </c>
      <c r="II131">
        <v>1.85242</v>
      </c>
      <c r="IJ131">
        <v>0</v>
      </c>
      <c r="IK131">
        <v>0</v>
      </c>
      <c r="IL131">
        <v>0</v>
      </c>
      <c r="IM131">
        <v>0</v>
      </c>
      <c r="IN131" t="s">
        <v>441</v>
      </c>
      <c r="IO131" t="s">
        <v>442</v>
      </c>
      <c r="IP131" t="s">
        <v>443</v>
      </c>
      <c r="IQ131" t="s">
        <v>443</v>
      </c>
      <c r="IR131" t="s">
        <v>443</v>
      </c>
      <c r="IS131" t="s">
        <v>443</v>
      </c>
      <c r="IT131">
        <v>0</v>
      </c>
      <c r="IU131">
        <v>100</v>
      </c>
      <c r="IV131">
        <v>100</v>
      </c>
      <c r="IW131">
        <v>-1.072</v>
      </c>
      <c r="IX131">
        <v>0.301</v>
      </c>
      <c r="IY131">
        <v>-0.9039269621244732</v>
      </c>
      <c r="IZ131">
        <v>-0.001239420960351069</v>
      </c>
      <c r="JA131">
        <v>2.054680153414315E-06</v>
      </c>
      <c r="JB131">
        <v>-6.090169633737798E-10</v>
      </c>
      <c r="JC131">
        <v>0.01286883109493677</v>
      </c>
      <c r="JD131">
        <v>0.003674261220633967</v>
      </c>
      <c r="JE131">
        <v>0.0003746991724086452</v>
      </c>
      <c r="JF131">
        <v>1.563836292469968E-06</v>
      </c>
      <c r="JG131">
        <v>1</v>
      </c>
      <c r="JH131">
        <v>2003</v>
      </c>
      <c r="JI131">
        <v>1</v>
      </c>
      <c r="JJ131">
        <v>24</v>
      </c>
      <c r="JK131">
        <v>202909.1</v>
      </c>
      <c r="JL131">
        <v>202909.3</v>
      </c>
      <c r="JM131">
        <v>0.523682</v>
      </c>
      <c r="JN131">
        <v>2.64404</v>
      </c>
      <c r="JO131">
        <v>1.49658</v>
      </c>
      <c r="JP131">
        <v>2.34253</v>
      </c>
      <c r="JQ131">
        <v>1.54907</v>
      </c>
      <c r="JR131">
        <v>2.39502</v>
      </c>
      <c r="JS131">
        <v>36.0816</v>
      </c>
      <c r="JT131">
        <v>24.1751</v>
      </c>
      <c r="JU131">
        <v>18</v>
      </c>
      <c r="JV131">
        <v>483.254</v>
      </c>
      <c r="JW131">
        <v>491.712</v>
      </c>
      <c r="JX131">
        <v>28.1884</v>
      </c>
      <c r="JY131">
        <v>28.5533</v>
      </c>
      <c r="JZ131">
        <v>30.0004</v>
      </c>
      <c r="KA131">
        <v>28.7545</v>
      </c>
      <c r="KB131">
        <v>28.7511</v>
      </c>
      <c r="KC131">
        <v>10.5681</v>
      </c>
      <c r="KD131">
        <v>21.0388</v>
      </c>
      <c r="KE131">
        <v>66.5598</v>
      </c>
      <c r="KF131">
        <v>28.1453</v>
      </c>
      <c r="KG131">
        <v>146.035</v>
      </c>
      <c r="KH131">
        <v>17.7237</v>
      </c>
      <c r="KI131">
        <v>102.008</v>
      </c>
      <c r="KJ131">
        <v>91.5504</v>
      </c>
    </row>
    <row r="132" spans="1:296">
      <c r="A132">
        <v>114</v>
      </c>
      <c r="B132">
        <v>1759164156</v>
      </c>
      <c r="C132">
        <v>2782.900000095367</v>
      </c>
      <c r="D132" t="s">
        <v>672</v>
      </c>
      <c r="E132" t="s">
        <v>673</v>
      </c>
      <c r="F132">
        <v>5</v>
      </c>
      <c r="G132" t="s">
        <v>639</v>
      </c>
      <c r="H132">
        <v>1759164148.5</v>
      </c>
      <c r="I132">
        <f>(J132)/1000</f>
        <v>0</v>
      </c>
      <c r="J132">
        <f>IF(DO132, AM132, AG132)</f>
        <v>0</v>
      </c>
      <c r="K132">
        <f>IF(DO132, AH132, AF132)</f>
        <v>0</v>
      </c>
      <c r="L132">
        <f>DQ132 - IF(AT132&gt;1, K132*DK132*100.0/(AV132), 0)</f>
        <v>0</v>
      </c>
      <c r="M132">
        <f>((S132-I132/2)*L132-K132)/(S132+I132/2)</f>
        <v>0</v>
      </c>
      <c r="N132">
        <f>M132*(DX132+DY132)/1000.0</f>
        <v>0</v>
      </c>
      <c r="O132">
        <f>(DQ132 - IF(AT132&gt;1, K132*DK132*100.0/(AV132), 0))*(DX132+DY132)/1000.0</f>
        <v>0</v>
      </c>
      <c r="P132">
        <f>2.0/((1/R132-1/Q132)+SIGN(R132)*SQRT((1/R132-1/Q132)*(1/R132-1/Q132) + 4*DL132/((DL132+1)*(DL132+1))*(2*1/R132*1/Q132-1/Q132*1/Q132)))</f>
        <v>0</v>
      </c>
      <c r="Q132">
        <f>IF(LEFT(DM132,1)&lt;&gt;"0",IF(LEFT(DM132,1)="1",3.0,DN132),$D$5+$E$5*(EE132*DX132/($K$5*1000))+$F$5*(EE132*DX132/($K$5*1000))*MAX(MIN(DK132,$J$5),$I$5)*MAX(MIN(DK132,$J$5),$I$5)+$G$5*MAX(MIN(DK132,$J$5),$I$5)*(EE132*DX132/($K$5*1000))+$H$5*(EE132*DX132/($K$5*1000))*(EE132*DX132/($K$5*1000)))</f>
        <v>0</v>
      </c>
      <c r="R132">
        <f>I132*(1000-(1000*0.61365*exp(17.502*V132/(240.97+V132))/(DX132+DY132)+DS132)/2)/(1000*0.61365*exp(17.502*V132/(240.97+V132))/(DX132+DY132)-DS132)</f>
        <v>0</v>
      </c>
      <c r="S132">
        <f>1/((DL132+1)/(P132/1.6)+1/(Q132/1.37)) + DL132/((DL132+1)/(P132/1.6) + DL132/(Q132/1.37))</f>
        <v>0</v>
      </c>
      <c r="T132">
        <f>(DG132*DJ132)</f>
        <v>0</v>
      </c>
      <c r="U132">
        <f>(DZ132+(T132+2*0.95*5.67E-8*(((DZ132+$B$9)+273)^4-(DZ132+273)^4)-44100*I132)/(1.84*29.3*Q132+8*0.95*5.67E-8*(DZ132+273)^3))</f>
        <v>0</v>
      </c>
      <c r="V132">
        <f>($C$9*EA132+$D$9*EB132+$E$9*U132)</f>
        <v>0</v>
      </c>
      <c r="W132">
        <f>0.61365*exp(17.502*V132/(240.97+V132))</f>
        <v>0</v>
      </c>
      <c r="X132">
        <f>(Y132/Z132*100)</f>
        <v>0</v>
      </c>
      <c r="Y132">
        <f>DS132*(DX132+DY132)/1000</f>
        <v>0</v>
      </c>
      <c r="Z132">
        <f>0.61365*exp(17.502*DZ132/(240.97+DZ132))</f>
        <v>0</v>
      </c>
      <c r="AA132">
        <f>(W132-DS132*(DX132+DY132)/1000)</f>
        <v>0</v>
      </c>
      <c r="AB132">
        <f>(-I132*44100)</f>
        <v>0</v>
      </c>
      <c r="AC132">
        <f>2*29.3*Q132*0.92*(DZ132-V132)</f>
        <v>0</v>
      </c>
      <c r="AD132">
        <f>2*0.95*5.67E-8*(((DZ132+$B$9)+273)^4-(V132+273)^4)</f>
        <v>0</v>
      </c>
      <c r="AE132">
        <f>T132+AD132+AB132+AC132</f>
        <v>0</v>
      </c>
      <c r="AF132">
        <f>DW132*AT132*(DR132-DQ132*(1000-AT132*DT132)/(1000-AT132*DS132))/(100*DK132)</f>
        <v>0</v>
      </c>
      <c r="AG132">
        <f>1000*DW132*AT132*(DS132-DT132)/(100*DK132*(1000-AT132*DS132))</f>
        <v>0</v>
      </c>
      <c r="AH132">
        <f>(AI132 - AJ132 - DX132*1E3/(8.314*(DZ132+273.15)) * AL132/DW132 * AK132) * DW132/(100*DK132) * (1000 - DT132)/1000</f>
        <v>0</v>
      </c>
      <c r="AI132">
        <v>172.4156818599325</v>
      </c>
      <c r="AJ132">
        <v>182.6023757575758</v>
      </c>
      <c r="AK132">
        <v>-3.216776075139797</v>
      </c>
      <c r="AL132">
        <v>65.04949438448051</v>
      </c>
      <c r="AM132">
        <f>(AO132 - AN132 + DX132*1E3/(8.314*(DZ132+273.15)) * AQ132/DW132 * AP132) * DW132/(100*DK132) * 1000/(1000 - AO132)</f>
        <v>0</v>
      </c>
      <c r="AN132">
        <v>17.68695946405327</v>
      </c>
      <c r="AO132">
        <v>22.71974909090909</v>
      </c>
      <c r="AP132">
        <v>8.00257920679911E-05</v>
      </c>
      <c r="AQ132">
        <v>105.0563432772272</v>
      </c>
      <c r="AR132">
        <v>0</v>
      </c>
      <c r="AS132">
        <v>0</v>
      </c>
      <c r="AT132">
        <f>IF(AR132*$H$15&gt;=AV132,1.0,(AV132/(AV132-AR132*$H$15)))</f>
        <v>0</v>
      </c>
      <c r="AU132">
        <f>(AT132-1)*100</f>
        <v>0</v>
      </c>
      <c r="AV132">
        <f>MAX(0,($B$15+$C$15*EE132)/(1+$D$15*EE132)*DX132/(DZ132+273)*$E$15)</f>
        <v>0</v>
      </c>
      <c r="AW132" t="s">
        <v>437</v>
      </c>
      <c r="AX132" t="s">
        <v>437</v>
      </c>
      <c r="AY132">
        <v>0</v>
      </c>
      <c r="AZ132">
        <v>0</v>
      </c>
      <c r="BA132">
        <f>1-AY132/AZ132</f>
        <v>0</v>
      </c>
      <c r="BB132">
        <v>0</v>
      </c>
      <c r="BC132" t="s">
        <v>437</v>
      </c>
      <c r="BD132" t="s">
        <v>437</v>
      </c>
      <c r="BE132">
        <v>0</v>
      </c>
      <c r="BF132">
        <v>0</v>
      </c>
      <c r="BG132">
        <f>1-BE132/BF132</f>
        <v>0</v>
      </c>
      <c r="BH132">
        <v>0.5</v>
      </c>
      <c r="BI132">
        <f>DH132</f>
        <v>0</v>
      </c>
      <c r="BJ132">
        <f>K132</f>
        <v>0</v>
      </c>
      <c r="BK132">
        <f>BG132*BH132*BI132</f>
        <v>0</v>
      </c>
      <c r="BL132">
        <f>(BJ132-BB132)/BI132</f>
        <v>0</v>
      </c>
      <c r="BM132">
        <f>(AZ132-BF132)/BF132</f>
        <v>0</v>
      </c>
      <c r="BN132">
        <f>AY132/(BA132+AY132/BF132)</f>
        <v>0</v>
      </c>
      <c r="BO132" t="s">
        <v>437</v>
      </c>
      <c r="BP132">
        <v>0</v>
      </c>
      <c r="BQ132">
        <f>IF(BP132&lt;&gt;0, BP132, BN132)</f>
        <v>0</v>
      </c>
      <c r="BR132">
        <f>1-BQ132/BF132</f>
        <v>0</v>
      </c>
      <c r="BS132">
        <f>(BF132-BE132)/(BF132-BQ132)</f>
        <v>0</v>
      </c>
      <c r="BT132">
        <f>(AZ132-BF132)/(AZ132-BQ132)</f>
        <v>0</v>
      </c>
      <c r="BU132">
        <f>(BF132-BE132)/(BF132-AY132)</f>
        <v>0</v>
      </c>
      <c r="BV132">
        <f>(AZ132-BF132)/(AZ132-AY132)</f>
        <v>0</v>
      </c>
      <c r="BW132">
        <f>(BS132*BQ132/BE132)</f>
        <v>0</v>
      </c>
      <c r="BX132">
        <f>(1-BW132)</f>
        <v>0</v>
      </c>
      <c r="DG132">
        <f>$B$13*EF132+$C$13*EG132+$F$13*ER132*(1-EU132)</f>
        <v>0</v>
      </c>
      <c r="DH132">
        <f>DG132*DI132</f>
        <v>0</v>
      </c>
      <c r="DI132">
        <f>($B$13*$D$11+$C$13*$D$11+$F$13*((FE132+EW132)/MAX(FE132+EW132+FF132, 0.1)*$I$11+FF132/MAX(FE132+EW132+FF132, 0.1)*$J$11))/($B$13+$C$13+$F$13)</f>
        <v>0</v>
      </c>
      <c r="DJ132">
        <f>($B$13*$K$11+$C$13*$K$11+$F$13*((FE132+EW132)/MAX(FE132+EW132+FF132, 0.1)*$P$11+FF132/MAX(FE132+EW132+FF132, 0.1)*$Q$11))/($B$13+$C$13+$F$13)</f>
        <v>0</v>
      </c>
      <c r="DK132">
        <v>5</v>
      </c>
      <c r="DL132">
        <v>0.5</v>
      </c>
      <c r="DM132" t="s">
        <v>438</v>
      </c>
      <c r="DN132">
        <v>2</v>
      </c>
      <c r="DO132" t="b">
        <v>1</v>
      </c>
      <c r="DP132">
        <v>1759164148.5</v>
      </c>
      <c r="DQ132">
        <v>200.3648148148148</v>
      </c>
      <c r="DR132">
        <v>183.9199259259259</v>
      </c>
      <c r="DS132">
        <v>22.71127037037038</v>
      </c>
      <c r="DT132">
        <v>17.6895</v>
      </c>
      <c r="DU132">
        <v>201.4396666666667</v>
      </c>
      <c r="DV132">
        <v>22.41025925925926</v>
      </c>
      <c r="DW132">
        <v>500.0219999999999</v>
      </c>
      <c r="DX132">
        <v>90.88147407407406</v>
      </c>
      <c r="DY132">
        <v>0.06686170000000001</v>
      </c>
      <c r="DZ132">
        <v>29.43228888888889</v>
      </c>
      <c r="EA132">
        <v>30.0412037037037</v>
      </c>
      <c r="EB132">
        <v>999.9000000000001</v>
      </c>
      <c r="EC132">
        <v>0</v>
      </c>
      <c r="ED132">
        <v>0</v>
      </c>
      <c r="EE132">
        <v>10008.14518518519</v>
      </c>
      <c r="EF132">
        <v>0</v>
      </c>
      <c r="EG132">
        <v>10.7464</v>
      </c>
      <c r="EH132">
        <v>16.44476666666667</v>
      </c>
      <c r="EI132">
        <v>205.021037037037</v>
      </c>
      <c r="EJ132">
        <v>187.2320370370371</v>
      </c>
      <c r="EK132">
        <v>5.021767037037038</v>
      </c>
      <c r="EL132">
        <v>183.9199259259259</v>
      </c>
      <c r="EM132">
        <v>17.6895</v>
      </c>
      <c r="EN132">
        <v>2.064032592592592</v>
      </c>
      <c r="EO132">
        <v>1.607647407407407</v>
      </c>
      <c r="EP132">
        <v>17.9443037037037</v>
      </c>
      <c r="EQ132">
        <v>14.0323</v>
      </c>
      <c r="ER132">
        <v>1999.992962962963</v>
      </c>
      <c r="ES132">
        <v>0.9800056296296296</v>
      </c>
      <c r="ET132">
        <v>0.0199943</v>
      </c>
      <c r="EU132">
        <v>0</v>
      </c>
      <c r="EV132">
        <v>1033.914814814815</v>
      </c>
      <c r="EW132">
        <v>5.00078</v>
      </c>
      <c r="EX132">
        <v>20056.03703703704</v>
      </c>
      <c r="EY132">
        <v>16379.6037037037</v>
      </c>
      <c r="EZ132">
        <v>39.11788888888889</v>
      </c>
      <c r="FA132">
        <v>39.84696296296296</v>
      </c>
      <c r="FB132">
        <v>39.17566666666666</v>
      </c>
      <c r="FC132">
        <v>39.58537037037036</v>
      </c>
      <c r="FD132">
        <v>40.06677777777777</v>
      </c>
      <c r="FE132">
        <v>1955.105555555556</v>
      </c>
      <c r="FF132">
        <v>39.88740740740742</v>
      </c>
      <c r="FG132">
        <v>0</v>
      </c>
      <c r="FH132">
        <v>1759164147.8</v>
      </c>
      <c r="FI132">
        <v>0</v>
      </c>
      <c r="FJ132">
        <v>1033.9092</v>
      </c>
      <c r="FK132">
        <v>9.430769229886291</v>
      </c>
      <c r="FL132">
        <v>164.1307695112126</v>
      </c>
      <c r="FM132">
        <v>20055.976</v>
      </c>
      <c r="FN132">
        <v>15</v>
      </c>
      <c r="FO132">
        <v>0</v>
      </c>
      <c r="FP132" t="s">
        <v>439</v>
      </c>
      <c r="FQ132">
        <v>1746989605.5</v>
      </c>
      <c r="FR132">
        <v>1746989593.5</v>
      </c>
      <c r="FS132">
        <v>0</v>
      </c>
      <c r="FT132">
        <v>-0.274</v>
      </c>
      <c r="FU132">
        <v>-0.002</v>
      </c>
      <c r="FV132">
        <v>2.549</v>
      </c>
      <c r="FW132">
        <v>0.129</v>
      </c>
      <c r="FX132">
        <v>420</v>
      </c>
      <c r="FY132">
        <v>17</v>
      </c>
      <c r="FZ132">
        <v>0.02</v>
      </c>
      <c r="GA132">
        <v>0.04</v>
      </c>
      <c r="GB132">
        <v>16.09456585365854</v>
      </c>
      <c r="GC132">
        <v>6.563623693379797</v>
      </c>
      <c r="GD132">
        <v>0.6828172864236124</v>
      </c>
      <c r="GE132">
        <v>0</v>
      </c>
      <c r="GF132">
        <v>1033.537352941177</v>
      </c>
      <c r="GG132">
        <v>6.834377386648443</v>
      </c>
      <c r="GH132">
        <v>0.7306013189128732</v>
      </c>
      <c r="GI132">
        <v>0</v>
      </c>
      <c r="GJ132">
        <v>5.015659024390244</v>
      </c>
      <c r="GK132">
        <v>0.1008317770034869</v>
      </c>
      <c r="GL132">
        <v>0.01004058879938972</v>
      </c>
      <c r="GM132">
        <v>0</v>
      </c>
      <c r="GN132">
        <v>0</v>
      </c>
      <c r="GO132">
        <v>3</v>
      </c>
      <c r="GP132" t="s">
        <v>484</v>
      </c>
      <c r="GQ132">
        <v>3.10164</v>
      </c>
      <c r="GR132">
        <v>2.72504</v>
      </c>
      <c r="GS132">
        <v>0.0436375</v>
      </c>
      <c r="GT132">
        <v>0.0395071</v>
      </c>
      <c r="GU132">
        <v>0.104231</v>
      </c>
      <c r="GV132">
        <v>0.0884789</v>
      </c>
      <c r="GW132">
        <v>25014.5</v>
      </c>
      <c r="GX132">
        <v>22831.9</v>
      </c>
      <c r="GY132">
        <v>26719.4</v>
      </c>
      <c r="GZ132">
        <v>23992.5</v>
      </c>
      <c r="HA132">
        <v>38286.1</v>
      </c>
      <c r="HB132">
        <v>32331.4</v>
      </c>
      <c r="HC132">
        <v>46653.4</v>
      </c>
      <c r="HD132">
        <v>37964.2</v>
      </c>
      <c r="HE132">
        <v>1.87573</v>
      </c>
      <c r="HF132">
        <v>1.86478</v>
      </c>
      <c r="HG132">
        <v>0.12482</v>
      </c>
      <c r="HH132">
        <v>0</v>
      </c>
      <c r="HI132">
        <v>27.9833</v>
      </c>
      <c r="HJ132">
        <v>999.9</v>
      </c>
      <c r="HK132">
        <v>43.7</v>
      </c>
      <c r="HL132">
        <v>31.5</v>
      </c>
      <c r="HM132">
        <v>22.3178</v>
      </c>
      <c r="HN132">
        <v>61.5039</v>
      </c>
      <c r="HO132">
        <v>22.6442</v>
      </c>
      <c r="HP132">
        <v>1</v>
      </c>
      <c r="HQ132">
        <v>0.0990193</v>
      </c>
      <c r="HR132">
        <v>-0.152361</v>
      </c>
      <c r="HS132">
        <v>20.28</v>
      </c>
      <c r="HT132">
        <v>5.21355</v>
      </c>
      <c r="HU132">
        <v>11.98</v>
      </c>
      <c r="HV132">
        <v>4.96395</v>
      </c>
      <c r="HW132">
        <v>3.27458</v>
      </c>
      <c r="HX132">
        <v>9999</v>
      </c>
      <c r="HY132">
        <v>9999</v>
      </c>
      <c r="HZ132">
        <v>9999</v>
      </c>
      <c r="IA132">
        <v>41.2</v>
      </c>
      <c r="IB132">
        <v>1.86401</v>
      </c>
      <c r="IC132">
        <v>1.86017</v>
      </c>
      <c r="ID132">
        <v>1.85846</v>
      </c>
      <c r="IE132">
        <v>1.85977</v>
      </c>
      <c r="IF132">
        <v>1.85989</v>
      </c>
      <c r="IG132">
        <v>1.85837</v>
      </c>
      <c r="IH132">
        <v>1.85745</v>
      </c>
      <c r="II132">
        <v>1.85242</v>
      </c>
      <c r="IJ132">
        <v>0</v>
      </c>
      <c r="IK132">
        <v>0</v>
      </c>
      <c r="IL132">
        <v>0</v>
      </c>
      <c r="IM132">
        <v>0</v>
      </c>
      <c r="IN132" t="s">
        <v>441</v>
      </c>
      <c r="IO132" t="s">
        <v>442</v>
      </c>
      <c r="IP132" t="s">
        <v>443</v>
      </c>
      <c r="IQ132" t="s">
        <v>443</v>
      </c>
      <c r="IR132" t="s">
        <v>443</v>
      </c>
      <c r="IS132" t="s">
        <v>443</v>
      </c>
      <c r="IT132">
        <v>0</v>
      </c>
      <c r="IU132">
        <v>100</v>
      </c>
      <c r="IV132">
        <v>100</v>
      </c>
      <c r="IW132">
        <v>-1.063</v>
      </c>
      <c r="IX132">
        <v>0.3012</v>
      </c>
      <c r="IY132">
        <v>-0.9039269621244732</v>
      </c>
      <c r="IZ132">
        <v>-0.001239420960351069</v>
      </c>
      <c r="JA132">
        <v>2.054680153414315E-06</v>
      </c>
      <c r="JB132">
        <v>-6.090169633737798E-10</v>
      </c>
      <c r="JC132">
        <v>0.01286883109493677</v>
      </c>
      <c r="JD132">
        <v>0.003674261220633967</v>
      </c>
      <c r="JE132">
        <v>0.0003746991724086452</v>
      </c>
      <c r="JF132">
        <v>1.563836292469968E-06</v>
      </c>
      <c r="JG132">
        <v>1</v>
      </c>
      <c r="JH132">
        <v>2003</v>
      </c>
      <c r="JI132">
        <v>1</v>
      </c>
      <c r="JJ132">
        <v>24</v>
      </c>
      <c r="JK132">
        <v>202909.2</v>
      </c>
      <c r="JL132">
        <v>202909.4</v>
      </c>
      <c r="JM132">
        <v>0.484619</v>
      </c>
      <c r="JN132">
        <v>2.64771</v>
      </c>
      <c r="JO132">
        <v>1.49658</v>
      </c>
      <c r="JP132">
        <v>2.34375</v>
      </c>
      <c r="JQ132">
        <v>1.54907</v>
      </c>
      <c r="JR132">
        <v>2.46216</v>
      </c>
      <c r="JS132">
        <v>36.0816</v>
      </c>
      <c r="JT132">
        <v>24.1751</v>
      </c>
      <c r="JU132">
        <v>18</v>
      </c>
      <c r="JV132">
        <v>483.461</v>
      </c>
      <c r="JW132">
        <v>491.269</v>
      </c>
      <c r="JX132">
        <v>28.1518</v>
      </c>
      <c r="JY132">
        <v>28.5558</v>
      </c>
      <c r="JZ132">
        <v>30.0002</v>
      </c>
      <c r="KA132">
        <v>28.7568</v>
      </c>
      <c r="KB132">
        <v>28.7513</v>
      </c>
      <c r="KC132">
        <v>9.72161</v>
      </c>
      <c r="KD132">
        <v>21.0388</v>
      </c>
      <c r="KE132">
        <v>66.5598</v>
      </c>
      <c r="KF132">
        <v>28.092</v>
      </c>
      <c r="KG132">
        <v>132.676</v>
      </c>
      <c r="KH132">
        <v>17.7237</v>
      </c>
      <c r="KI132">
        <v>102.008</v>
      </c>
      <c r="KJ132">
        <v>91.55029999999999</v>
      </c>
    </row>
    <row r="133" spans="1:296">
      <c r="A133">
        <v>115</v>
      </c>
      <c r="B133">
        <v>1759164161</v>
      </c>
      <c r="C133">
        <v>2787.900000095367</v>
      </c>
      <c r="D133" t="s">
        <v>674</v>
      </c>
      <c r="E133" t="s">
        <v>675</v>
      </c>
      <c r="F133">
        <v>5</v>
      </c>
      <c r="G133" t="s">
        <v>639</v>
      </c>
      <c r="H133">
        <v>1759164153.214286</v>
      </c>
      <c r="I133">
        <f>(J133)/1000</f>
        <v>0</v>
      </c>
      <c r="J133">
        <f>IF(DO133, AM133, AG133)</f>
        <v>0</v>
      </c>
      <c r="K133">
        <f>IF(DO133, AH133, AF133)</f>
        <v>0</v>
      </c>
      <c r="L133">
        <f>DQ133 - IF(AT133&gt;1, K133*DK133*100.0/(AV133), 0)</f>
        <v>0</v>
      </c>
      <c r="M133">
        <f>((S133-I133/2)*L133-K133)/(S133+I133/2)</f>
        <v>0</v>
      </c>
      <c r="N133">
        <f>M133*(DX133+DY133)/1000.0</f>
        <v>0</v>
      </c>
      <c r="O133">
        <f>(DQ133 - IF(AT133&gt;1, K133*DK133*100.0/(AV133), 0))*(DX133+DY133)/1000.0</f>
        <v>0</v>
      </c>
      <c r="P133">
        <f>2.0/((1/R133-1/Q133)+SIGN(R133)*SQRT((1/R133-1/Q133)*(1/R133-1/Q133) + 4*DL133/((DL133+1)*(DL133+1))*(2*1/R133*1/Q133-1/Q133*1/Q133)))</f>
        <v>0</v>
      </c>
      <c r="Q133">
        <f>IF(LEFT(DM133,1)&lt;&gt;"0",IF(LEFT(DM133,1)="1",3.0,DN133),$D$5+$E$5*(EE133*DX133/($K$5*1000))+$F$5*(EE133*DX133/($K$5*1000))*MAX(MIN(DK133,$J$5),$I$5)*MAX(MIN(DK133,$J$5),$I$5)+$G$5*MAX(MIN(DK133,$J$5),$I$5)*(EE133*DX133/($K$5*1000))+$H$5*(EE133*DX133/($K$5*1000))*(EE133*DX133/($K$5*1000)))</f>
        <v>0</v>
      </c>
      <c r="R133">
        <f>I133*(1000-(1000*0.61365*exp(17.502*V133/(240.97+V133))/(DX133+DY133)+DS133)/2)/(1000*0.61365*exp(17.502*V133/(240.97+V133))/(DX133+DY133)-DS133)</f>
        <v>0</v>
      </c>
      <c r="S133">
        <f>1/((DL133+1)/(P133/1.6)+1/(Q133/1.37)) + DL133/((DL133+1)/(P133/1.6) + DL133/(Q133/1.37))</f>
        <v>0</v>
      </c>
      <c r="T133">
        <f>(DG133*DJ133)</f>
        <v>0</v>
      </c>
      <c r="U133">
        <f>(DZ133+(T133+2*0.95*5.67E-8*(((DZ133+$B$9)+273)^4-(DZ133+273)^4)-44100*I133)/(1.84*29.3*Q133+8*0.95*5.67E-8*(DZ133+273)^3))</f>
        <v>0</v>
      </c>
      <c r="V133">
        <f>($C$9*EA133+$D$9*EB133+$E$9*U133)</f>
        <v>0</v>
      </c>
      <c r="W133">
        <f>0.61365*exp(17.502*V133/(240.97+V133))</f>
        <v>0</v>
      </c>
      <c r="X133">
        <f>(Y133/Z133*100)</f>
        <v>0</v>
      </c>
      <c r="Y133">
        <f>DS133*(DX133+DY133)/1000</f>
        <v>0</v>
      </c>
      <c r="Z133">
        <f>0.61365*exp(17.502*DZ133/(240.97+DZ133))</f>
        <v>0</v>
      </c>
      <c r="AA133">
        <f>(W133-DS133*(DX133+DY133)/1000)</f>
        <v>0</v>
      </c>
      <c r="AB133">
        <f>(-I133*44100)</f>
        <v>0</v>
      </c>
      <c r="AC133">
        <f>2*29.3*Q133*0.92*(DZ133-V133)</f>
        <v>0</v>
      </c>
      <c r="AD133">
        <f>2*0.95*5.67E-8*(((DZ133+$B$9)+273)^4-(V133+273)^4)</f>
        <v>0</v>
      </c>
      <c r="AE133">
        <f>T133+AD133+AB133+AC133</f>
        <v>0</v>
      </c>
      <c r="AF133">
        <f>DW133*AT133*(DR133-DQ133*(1000-AT133*DT133)/(1000-AT133*DS133))/(100*DK133)</f>
        <v>0</v>
      </c>
      <c r="AG133">
        <f>1000*DW133*AT133*(DS133-DT133)/(100*DK133*(1000-AT133*DS133))</f>
        <v>0</v>
      </c>
      <c r="AH133">
        <f>(AI133 - AJ133 - DX133*1E3/(8.314*(DZ133+273.15)) * AL133/DW133 * AK133) * DW133/(100*DK133) * (1000 - DT133)/1000</f>
        <v>0</v>
      </c>
      <c r="AI133">
        <v>155.4753588058889</v>
      </c>
      <c r="AJ133">
        <v>166.4264606060605</v>
      </c>
      <c r="AK133">
        <v>-3.233640923496523</v>
      </c>
      <c r="AL133">
        <v>65.04949438448051</v>
      </c>
      <c r="AM133">
        <f>(AO133 - AN133 + DX133*1E3/(8.314*(DZ133+273.15)) * AQ133/DW133 * AP133) * DW133/(100*DK133) * 1000/(1000 - AO133)</f>
        <v>0</v>
      </c>
      <c r="AN133">
        <v>17.6855646991223</v>
      </c>
      <c r="AO133">
        <v>22.72303878787879</v>
      </c>
      <c r="AP133">
        <v>6.05596249686416E-05</v>
      </c>
      <c r="AQ133">
        <v>105.0563432772272</v>
      </c>
      <c r="AR133">
        <v>0</v>
      </c>
      <c r="AS133">
        <v>0</v>
      </c>
      <c r="AT133">
        <f>IF(AR133*$H$15&gt;=AV133,1.0,(AV133/(AV133-AR133*$H$15)))</f>
        <v>0</v>
      </c>
      <c r="AU133">
        <f>(AT133-1)*100</f>
        <v>0</v>
      </c>
      <c r="AV133">
        <f>MAX(0,($B$15+$C$15*EE133)/(1+$D$15*EE133)*DX133/(DZ133+273)*$E$15)</f>
        <v>0</v>
      </c>
      <c r="AW133" t="s">
        <v>437</v>
      </c>
      <c r="AX133" t="s">
        <v>437</v>
      </c>
      <c r="AY133">
        <v>0</v>
      </c>
      <c r="AZ133">
        <v>0</v>
      </c>
      <c r="BA133">
        <f>1-AY133/AZ133</f>
        <v>0</v>
      </c>
      <c r="BB133">
        <v>0</v>
      </c>
      <c r="BC133" t="s">
        <v>437</v>
      </c>
      <c r="BD133" t="s">
        <v>437</v>
      </c>
      <c r="BE133">
        <v>0</v>
      </c>
      <c r="BF133">
        <v>0</v>
      </c>
      <c r="BG133">
        <f>1-BE133/BF133</f>
        <v>0</v>
      </c>
      <c r="BH133">
        <v>0.5</v>
      </c>
      <c r="BI133">
        <f>DH133</f>
        <v>0</v>
      </c>
      <c r="BJ133">
        <f>K133</f>
        <v>0</v>
      </c>
      <c r="BK133">
        <f>BG133*BH133*BI133</f>
        <v>0</v>
      </c>
      <c r="BL133">
        <f>(BJ133-BB133)/BI133</f>
        <v>0</v>
      </c>
      <c r="BM133">
        <f>(AZ133-BF133)/BF133</f>
        <v>0</v>
      </c>
      <c r="BN133">
        <f>AY133/(BA133+AY133/BF133)</f>
        <v>0</v>
      </c>
      <c r="BO133" t="s">
        <v>437</v>
      </c>
      <c r="BP133">
        <v>0</v>
      </c>
      <c r="BQ133">
        <f>IF(BP133&lt;&gt;0, BP133, BN133)</f>
        <v>0</v>
      </c>
      <c r="BR133">
        <f>1-BQ133/BF133</f>
        <v>0</v>
      </c>
      <c r="BS133">
        <f>(BF133-BE133)/(BF133-BQ133)</f>
        <v>0</v>
      </c>
      <c r="BT133">
        <f>(AZ133-BF133)/(AZ133-BQ133)</f>
        <v>0</v>
      </c>
      <c r="BU133">
        <f>(BF133-BE133)/(BF133-AY133)</f>
        <v>0</v>
      </c>
      <c r="BV133">
        <f>(AZ133-BF133)/(AZ133-AY133)</f>
        <v>0</v>
      </c>
      <c r="BW133">
        <f>(BS133*BQ133/BE133)</f>
        <v>0</v>
      </c>
      <c r="BX133">
        <f>(1-BW133)</f>
        <v>0</v>
      </c>
      <c r="DG133">
        <f>$B$13*EF133+$C$13*EG133+$F$13*ER133*(1-EU133)</f>
        <v>0</v>
      </c>
      <c r="DH133">
        <f>DG133*DI133</f>
        <v>0</v>
      </c>
      <c r="DI133">
        <f>($B$13*$D$11+$C$13*$D$11+$F$13*((FE133+EW133)/MAX(FE133+EW133+FF133, 0.1)*$I$11+FF133/MAX(FE133+EW133+FF133, 0.1)*$J$11))/($B$13+$C$13+$F$13)</f>
        <v>0</v>
      </c>
      <c r="DJ133">
        <f>($B$13*$K$11+$C$13*$K$11+$F$13*((FE133+EW133)/MAX(FE133+EW133+FF133, 0.1)*$P$11+FF133/MAX(FE133+EW133+FF133, 0.1)*$Q$11))/($B$13+$C$13+$F$13)</f>
        <v>0</v>
      </c>
      <c r="DK133">
        <v>5</v>
      </c>
      <c r="DL133">
        <v>0.5</v>
      </c>
      <c r="DM133" t="s">
        <v>438</v>
      </c>
      <c r="DN133">
        <v>2</v>
      </c>
      <c r="DO133" t="b">
        <v>1</v>
      </c>
      <c r="DP133">
        <v>1759164153.214286</v>
      </c>
      <c r="DQ133">
        <v>185.5946785714286</v>
      </c>
      <c r="DR133">
        <v>168.4046071428571</v>
      </c>
      <c r="DS133">
        <v>22.71611785714285</v>
      </c>
      <c r="DT133">
        <v>17.68766428571428</v>
      </c>
      <c r="DU133">
        <v>186.6619285714285</v>
      </c>
      <c r="DV133">
        <v>22.415</v>
      </c>
      <c r="DW133">
        <v>500.0309285714285</v>
      </c>
      <c r="DX133">
        <v>90.88101071428571</v>
      </c>
      <c r="DY133">
        <v>0.06681217857142857</v>
      </c>
      <c r="DZ133">
        <v>29.42353571428572</v>
      </c>
      <c r="EA133">
        <v>30.02054642857143</v>
      </c>
      <c r="EB133">
        <v>999.9000000000002</v>
      </c>
      <c r="EC133">
        <v>0</v>
      </c>
      <c r="ED133">
        <v>0</v>
      </c>
      <c r="EE133">
        <v>10003.94357142857</v>
      </c>
      <c r="EF133">
        <v>0</v>
      </c>
      <c r="EG133">
        <v>10.7464</v>
      </c>
      <c r="EH133">
        <v>17.18996428571429</v>
      </c>
      <c r="EI133">
        <v>189.9086071428571</v>
      </c>
      <c r="EJ133">
        <v>171.4370357142857</v>
      </c>
      <c r="EK133">
        <v>5.028447142857144</v>
      </c>
      <c r="EL133">
        <v>168.4046071428571</v>
      </c>
      <c r="EM133">
        <v>17.68766428571428</v>
      </c>
      <c r="EN133">
        <v>2.064462142857143</v>
      </c>
      <c r="EO133">
        <v>1.607473214285715</v>
      </c>
      <c r="EP133">
        <v>17.94760714285714</v>
      </c>
      <c r="EQ133">
        <v>14.03062142857143</v>
      </c>
      <c r="ER133">
        <v>2000.005714285714</v>
      </c>
      <c r="ES133">
        <v>0.9800089999999999</v>
      </c>
      <c r="ET133">
        <v>0.019991</v>
      </c>
      <c r="EU133">
        <v>0</v>
      </c>
      <c r="EV133">
        <v>1034.703214285714</v>
      </c>
      <c r="EW133">
        <v>5.00078</v>
      </c>
      <c r="EX133">
        <v>20070.18214285715</v>
      </c>
      <c r="EY133">
        <v>16379.725</v>
      </c>
      <c r="EZ133">
        <v>39.11821428571428</v>
      </c>
      <c r="FA133">
        <v>39.84571428571428</v>
      </c>
      <c r="FB133">
        <v>39.18939285714286</v>
      </c>
      <c r="FC133">
        <v>39.59349999999999</v>
      </c>
      <c r="FD133">
        <v>40.05321428571428</v>
      </c>
      <c r="FE133">
        <v>1955.125714285714</v>
      </c>
      <c r="FF133">
        <v>39.88000000000001</v>
      </c>
      <c r="FG133">
        <v>0</v>
      </c>
      <c r="FH133">
        <v>1759164153.2</v>
      </c>
      <c r="FI133">
        <v>0</v>
      </c>
      <c r="FJ133">
        <v>1034.777692307692</v>
      </c>
      <c r="FK133">
        <v>12.17572650603016</v>
      </c>
      <c r="FL133">
        <v>211.0632480129394</v>
      </c>
      <c r="FM133">
        <v>20071.51538461538</v>
      </c>
      <c r="FN133">
        <v>15</v>
      </c>
      <c r="FO133">
        <v>0</v>
      </c>
      <c r="FP133" t="s">
        <v>439</v>
      </c>
      <c r="FQ133">
        <v>1746989605.5</v>
      </c>
      <c r="FR133">
        <v>1746989593.5</v>
      </c>
      <c r="FS133">
        <v>0</v>
      </c>
      <c r="FT133">
        <v>-0.274</v>
      </c>
      <c r="FU133">
        <v>-0.002</v>
      </c>
      <c r="FV133">
        <v>2.549</v>
      </c>
      <c r="FW133">
        <v>0.129</v>
      </c>
      <c r="FX133">
        <v>420</v>
      </c>
      <c r="FY133">
        <v>17</v>
      </c>
      <c r="FZ133">
        <v>0.02</v>
      </c>
      <c r="GA133">
        <v>0.04</v>
      </c>
      <c r="GB133">
        <v>16.8090625</v>
      </c>
      <c r="GC133">
        <v>9.41905553470918</v>
      </c>
      <c r="GD133">
        <v>0.9071834907248644</v>
      </c>
      <c r="GE133">
        <v>0</v>
      </c>
      <c r="GF133">
        <v>1034.314411764706</v>
      </c>
      <c r="GG133">
        <v>10.31734148252149</v>
      </c>
      <c r="GH133">
        <v>1.057692246957197</v>
      </c>
      <c r="GI133">
        <v>0</v>
      </c>
      <c r="GJ133">
        <v>5.024858500000001</v>
      </c>
      <c r="GK133">
        <v>0.08759684803000786</v>
      </c>
      <c r="GL133">
        <v>0.008519954680043787</v>
      </c>
      <c r="GM133">
        <v>1</v>
      </c>
      <c r="GN133">
        <v>1</v>
      </c>
      <c r="GO133">
        <v>3</v>
      </c>
      <c r="GP133" t="s">
        <v>459</v>
      </c>
      <c r="GQ133">
        <v>3.10167</v>
      </c>
      <c r="GR133">
        <v>2.72474</v>
      </c>
      <c r="GS133">
        <v>0.0401635</v>
      </c>
      <c r="GT133">
        <v>0.0357599</v>
      </c>
      <c r="GU133">
        <v>0.104242</v>
      </c>
      <c r="GV133">
        <v>0.0884754</v>
      </c>
      <c r="GW133">
        <v>25105.2</v>
      </c>
      <c r="GX133">
        <v>22920.5</v>
      </c>
      <c r="GY133">
        <v>26719.3</v>
      </c>
      <c r="GZ133">
        <v>23992</v>
      </c>
      <c r="HA133">
        <v>38285.2</v>
      </c>
      <c r="HB133">
        <v>32330.8</v>
      </c>
      <c r="HC133">
        <v>46653.4</v>
      </c>
      <c r="HD133">
        <v>37963.8</v>
      </c>
      <c r="HE133">
        <v>1.87617</v>
      </c>
      <c r="HF133">
        <v>1.8647</v>
      </c>
      <c r="HG133">
        <v>0.121411</v>
      </c>
      <c r="HH133">
        <v>0</v>
      </c>
      <c r="HI133">
        <v>27.9815</v>
      </c>
      <c r="HJ133">
        <v>999.9</v>
      </c>
      <c r="HK133">
        <v>43.7</v>
      </c>
      <c r="HL133">
        <v>31.5</v>
      </c>
      <c r="HM133">
        <v>22.3186</v>
      </c>
      <c r="HN133">
        <v>61.0939</v>
      </c>
      <c r="HO133">
        <v>22.6683</v>
      </c>
      <c r="HP133">
        <v>1</v>
      </c>
      <c r="HQ133">
        <v>0.0990091</v>
      </c>
      <c r="HR133">
        <v>-0.06540029999999999</v>
      </c>
      <c r="HS133">
        <v>20.2801</v>
      </c>
      <c r="HT133">
        <v>5.214</v>
      </c>
      <c r="HU133">
        <v>11.98</v>
      </c>
      <c r="HV133">
        <v>4.96375</v>
      </c>
      <c r="HW133">
        <v>3.27465</v>
      </c>
      <c r="HX133">
        <v>9999</v>
      </c>
      <c r="HY133">
        <v>9999</v>
      </c>
      <c r="HZ133">
        <v>9999</v>
      </c>
      <c r="IA133">
        <v>41.2</v>
      </c>
      <c r="IB133">
        <v>1.86401</v>
      </c>
      <c r="IC133">
        <v>1.86019</v>
      </c>
      <c r="ID133">
        <v>1.85846</v>
      </c>
      <c r="IE133">
        <v>1.85975</v>
      </c>
      <c r="IF133">
        <v>1.85989</v>
      </c>
      <c r="IG133">
        <v>1.85838</v>
      </c>
      <c r="IH133">
        <v>1.85745</v>
      </c>
      <c r="II133">
        <v>1.85242</v>
      </c>
      <c r="IJ133">
        <v>0</v>
      </c>
      <c r="IK133">
        <v>0</v>
      </c>
      <c r="IL133">
        <v>0</v>
      </c>
      <c r="IM133">
        <v>0</v>
      </c>
      <c r="IN133" t="s">
        <v>441</v>
      </c>
      <c r="IO133" t="s">
        <v>442</v>
      </c>
      <c r="IP133" t="s">
        <v>443</v>
      </c>
      <c r="IQ133" t="s">
        <v>443</v>
      </c>
      <c r="IR133" t="s">
        <v>443</v>
      </c>
      <c r="IS133" t="s">
        <v>443</v>
      </c>
      <c r="IT133">
        <v>0</v>
      </c>
      <c r="IU133">
        <v>100</v>
      </c>
      <c r="IV133">
        <v>100</v>
      </c>
      <c r="IW133">
        <v>-1.054</v>
      </c>
      <c r="IX133">
        <v>0.3012</v>
      </c>
      <c r="IY133">
        <v>-0.9039269621244732</v>
      </c>
      <c r="IZ133">
        <v>-0.001239420960351069</v>
      </c>
      <c r="JA133">
        <v>2.054680153414315E-06</v>
      </c>
      <c r="JB133">
        <v>-6.090169633737798E-10</v>
      </c>
      <c r="JC133">
        <v>0.01286883109493677</v>
      </c>
      <c r="JD133">
        <v>0.003674261220633967</v>
      </c>
      <c r="JE133">
        <v>0.0003746991724086452</v>
      </c>
      <c r="JF133">
        <v>1.563836292469968E-06</v>
      </c>
      <c r="JG133">
        <v>1</v>
      </c>
      <c r="JH133">
        <v>2003</v>
      </c>
      <c r="JI133">
        <v>1</v>
      </c>
      <c r="JJ133">
        <v>24</v>
      </c>
      <c r="JK133">
        <v>202909.3</v>
      </c>
      <c r="JL133">
        <v>202909.5</v>
      </c>
      <c r="JM133">
        <v>0.443115</v>
      </c>
      <c r="JN133">
        <v>2.65869</v>
      </c>
      <c r="JO133">
        <v>1.49658</v>
      </c>
      <c r="JP133">
        <v>2.34375</v>
      </c>
      <c r="JQ133">
        <v>1.54907</v>
      </c>
      <c r="JR133">
        <v>2.41821</v>
      </c>
      <c r="JS133">
        <v>36.0816</v>
      </c>
      <c r="JT133">
        <v>24.1751</v>
      </c>
      <c r="JU133">
        <v>18</v>
      </c>
      <c r="JV133">
        <v>483.734</v>
      </c>
      <c r="JW133">
        <v>491.24</v>
      </c>
      <c r="JX133">
        <v>28.1013</v>
      </c>
      <c r="JY133">
        <v>28.5578</v>
      </c>
      <c r="JZ133">
        <v>30.0002</v>
      </c>
      <c r="KA133">
        <v>28.7582</v>
      </c>
      <c r="KB133">
        <v>28.7536</v>
      </c>
      <c r="KC133">
        <v>8.94558</v>
      </c>
      <c r="KD133">
        <v>21.0388</v>
      </c>
      <c r="KE133">
        <v>66.5598</v>
      </c>
      <c r="KF133">
        <v>28.173</v>
      </c>
      <c r="KG133">
        <v>112.643</v>
      </c>
      <c r="KH133">
        <v>17.7237</v>
      </c>
      <c r="KI133">
        <v>102.007</v>
      </c>
      <c r="KJ133">
        <v>91.54900000000001</v>
      </c>
    </row>
    <row r="134" spans="1:296">
      <c r="A134">
        <v>116</v>
      </c>
      <c r="B134">
        <v>1759164166</v>
      </c>
      <c r="C134">
        <v>2792.900000095367</v>
      </c>
      <c r="D134" t="s">
        <v>676</v>
      </c>
      <c r="E134" t="s">
        <v>677</v>
      </c>
      <c r="F134">
        <v>5</v>
      </c>
      <c r="G134" t="s">
        <v>639</v>
      </c>
      <c r="H134">
        <v>1759164158.5</v>
      </c>
      <c r="I134">
        <f>(J134)/1000</f>
        <v>0</v>
      </c>
      <c r="J134">
        <f>IF(DO134, AM134, AG134)</f>
        <v>0</v>
      </c>
      <c r="K134">
        <f>IF(DO134, AH134, AF134)</f>
        <v>0</v>
      </c>
      <c r="L134">
        <f>DQ134 - IF(AT134&gt;1, K134*DK134*100.0/(AV134), 0)</f>
        <v>0</v>
      </c>
      <c r="M134">
        <f>((S134-I134/2)*L134-K134)/(S134+I134/2)</f>
        <v>0</v>
      </c>
      <c r="N134">
        <f>M134*(DX134+DY134)/1000.0</f>
        <v>0</v>
      </c>
      <c r="O134">
        <f>(DQ134 - IF(AT134&gt;1, K134*DK134*100.0/(AV134), 0))*(DX134+DY134)/1000.0</f>
        <v>0</v>
      </c>
      <c r="P134">
        <f>2.0/((1/R134-1/Q134)+SIGN(R134)*SQRT((1/R134-1/Q134)*(1/R134-1/Q134) + 4*DL134/((DL134+1)*(DL134+1))*(2*1/R134*1/Q134-1/Q134*1/Q134)))</f>
        <v>0</v>
      </c>
      <c r="Q134">
        <f>IF(LEFT(DM134,1)&lt;&gt;"0",IF(LEFT(DM134,1)="1",3.0,DN134),$D$5+$E$5*(EE134*DX134/($K$5*1000))+$F$5*(EE134*DX134/($K$5*1000))*MAX(MIN(DK134,$J$5),$I$5)*MAX(MIN(DK134,$J$5),$I$5)+$G$5*MAX(MIN(DK134,$J$5),$I$5)*(EE134*DX134/($K$5*1000))+$H$5*(EE134*DX134/($K$5*1000))*(EE134*DX134/($K$5*1000)))</f>
        <v>0</v>
      </c>
      <c r="R134">
        <f>I134*(1000-(1000*0.61365*exp(17.502*V134/(240.97+V134))/(DX134+DY134)+DS134)/2)/(1000*0.61365*exp(17.502*V134/(240.97+V134))/(DX134+DY134)-DS134)</f>
        <v>0</v>
      </c>
      <c r="S134">
        <f>1/((DL134+1)/(P134/1.6)+1/(Q134/1.37)) + DL134/((DL134+1)/(P134/1.6) + DL134/(Q134/1.37))</f>
        <v>0</v>
      </c>
      <c r="T134">
        <f>(DG134*DJ134)</f>
        <v>0</v>
      </c>
      <c r="U134">
        <f>(DZ134+(T134+2*0.95*5.67E-8*(((DZ134+$B$9)+273)^4-(DZ134+273)^4)-44100*I134)/(1.84*29.3*Q134+8*0.95*5.67E-8*(DZ134+273)^3))</f>
        <v>0</v>
      </c>
      <c r="V134">
        <f>($C$9*EA134+$D$9*EB134+$E$9*U134)</f>
        <v>0</v>
      </c>
      <c r="W134">
        <f>0.61365*exp(17.502*V134/(240.97+V134))</f>
        <v>0</v>
      </c>
      <c r="X134">
        <f>(Y134/Z134*100)</f>
        <v>0</v>
      </c>
      <c r="Y134">
        <f>DS134*(DX134+DY134)/1000</f>
        <v>0</v>
      </c>
      <c r="Z134">
        <f>0.61365*exp(17.502*DZ134/(240.97+DZ134))</f>
        <v>0</v>
      </c>
      <c r="AA134">
        <f>(W134-DS134*(DX134+DY134)/1000)</f>
        <v>0</v>
      </c>
      <c r="AB134">
        <f>(-I134*44100)</f>
        <v>0</v>
      </c>
      <c r="AC134">
        <f>2*29.3*Q134*0.92*(DZ134-V134)</f>
        <v>0</v>
      </c>
      <c r="AD134">
        <f>2*0.95*5.67E-8*(((DZ134+$B$9)+273)^4-(V134+273)^4)</f>
        <v>0</v>
      </c>
      <c r="AE134">
        <f>T134+AD134+AB134+AC134</f>
        <v>0</v>
      </c>
      <c r="AF134">
        <f>DW134*AT134*(DR134-DQ134*(1000-AT134*DT134)/(1000-AT134*DS134))/(100*DK134)</f>
        <v>0</v>
      </c>
      <c r="AG134">
        <f>1000*DW134*AT134*(DS134-DT134)/(100*DK134*(1000-AT134*DS134))</f>
        <v>0</v>
      </c>
      <c r="AH134">
        <f>(AI134 - AJ134 - DX134*1E3/(8.314*(DZ134+273.15)) * AL134/DW134 * AK134) * DW134/(100*DK134) * (1000 - DT134)/1000</f>
        <v>0</v>
      </c>
      <c r="AI134">
        <v>138.6761377739075</v>
      </c>
      <c r="AJ134">
        <v>150.2407090909091</v>
      </c>
      <c r="AK134">
        <v>-3.23701255823932</v>
      </c>
      <c r="AL134">
        <v>65.04949438448051</v>
      </c>
      <c r="AM134">
        <f>(AO134 - AN134 + DX134*1E3/(8.314*(DZ134+273.15)) * AQ134/DW134 * AP134) * DW134/(100*DK134) * 1000/(1000 - AO134)</f>
        <v>0</v>
      </c>
      <c r="AN134">
        <v>17.68419098790525</v>
      </c>
      <c r="AO134">
        <v>22.72068666666667</v>
      </c>
      <c r="AP134">
        <v>-1.34893889179103E-05</v>
      </c>
      <c r="AQ134">
        <v>105.0563432772272</v>
      </c>
      <c r="AR134">
        <v>0</v>
      </c>
      <c r="AS134">
        <v>0</v>
      </c>
      <c r="AT134">
        <f>IF(AR134*$H$15&gt;=AV134,1.0,(AV134/(AV134-AR134*$H$15)))</f>
        <v>0</v>
      </c>
      <c r="AU134">
        <f>(AT134-1)*100</f>
        <v>0</v>
      </c>
      <c r="AV134">
        <f>MAX(0,($B$15+$C$15*EE134)/(1+$D$15*EE134)*DX134/(DZ134+273)*$E$15)</f>
        <v>0</v>
      </c>
      <c r="AW134" t="s">
        <v>437</v>
      </c>
      <c r="AX134" t="s">
        <v>437</v>
      </c>
      <c r="AY134">
        <v>0</v>
      </c>
      <c r="AZ134">
        <v>0</v>
      </c>
      <c r="BA134">
        <f>1-AY134/AZ134</f>
        <v>0</v>
      </c>
      <c r="BB134">
        <v>0</v>
      </c>
      <c r="BC134" t="s">
        <v>437</v>
      </c>
      <c r="BD134" t="s">
        <v>437</v>
      </c>
      <c r="BE134">
        <v>0</v>
      </c>
      <c r="BF134">
        <v>0</v>
      </c>
      <c r="BG134">
        <f>1-BE134/BF134</f>
        <v>0</v>
      </c>
      <c r="BH134">
        <v>0.5</v>
      </c>
      <c r="BI134">
        <f>DH134</f>
        <v>0</v>
      </c>
      <c r="BJ134">
        <f>K134</f>
        <v>0</v>
      </c>
      <c r="BK134">
        <f>BG134*BH134*BI134</f>
        <v>0</v>
      </c>
      <c r="BL134">
        <f>(BJ134-BB134)/BI134</f>
        <v>0</v>
      </c>
      <c r="BM134">
        <f>(AZ134-BF134)/BF134</f>
        <v>0</v>
      </c>
      <c r="BN134">
        <f>AY134/(BA134+AY134/BF134)</f>
        <v>0</v>
      </c>
      <c r="BO134" t="s">
        <v>437</v>
      </c>
      <c r="BP134">
        <v>0</v>
      </c>
      <c r="BQ134">
        <f>IF(BP134&lt;&gt;0, BP134, BN134)</f>
        <v>0</v>
      </c>
      <c r="BR134">
        <f>1-BQ134/BF134</f>
        <v>0</v>
      </c>
      <c r="BS134">
        <f>(BF134-BE134)/(BF134-BQ134)</f>
        <v>0</v>
      </c>
      <c r="BT134">
        <f>(AZ134-BF134)/(AZ134-BQ134)</f>
        <v>0</v>
      </c>
      <c r="BU134">
        <f>(BF134-BE134)/(BF134-AY134)</f>
        <v>0</v>
      </c>
      <c r="BV134">
        <f>(AZ134-BF134)/(AZ134-AY134)</f>
        <v>0</v>
      </c>
      <c r="BW134">
        <f>(BS134*BQ134/BE134)</f>
        <v>0</v>
      </c>
      <c r="BX134">
        <f>(1-BW134)</f>
        <v>0</v>
      </c>
      <c r="DG134">
        <f>$B$13*EF134+$C$13*EG134+$F$13*ER134*(1-EU134)</f>
        <v>0</v>
      </c>
      <c r="DH134">
        <f>DG134*DI134</f>
        <v>0</v>
      </c>
      <c r="DI134">
        <f>($B$13*$D$11+$C$13*$D$11+$F$13*((FE134+EW134)/MAX(FE134+EW134+FF134, 0.1)*$I$11+FF134/MAX(FE134+EW134+FF134, 0.1)*$J$11))/($B$13+$C$13+$F$13)</f>
        <v>0</v>
      </c>
      <c r="DJ134">
        <f>($B$13*$K$11+$C$13*$K$11+$F$13*((FE134+EW134)/MAX(FE134+EW134+FF134, 0.1)*$P$11+FF134/MAX(FE134+EW134+FF134, 0.1)*$Q$11))/($B$13+$C$13+$F$13)</f>
        <v>0</v>
      </c>
      <c r="DK134">
        <v>5</v>
      </c>
      <c r="DL134">
        <v>0.5</v>
      </c>
      <c r="DM134" t="s">
        <v>438</v>
      </c>
      <c r="DN134">
        <v>2</v>
      </c>
      <c r="DO134" t="b">
        <v>1</v>
      </c>
      <c r="DP134">
        <v>1759164158.5</v>
      </c>
      <c r="DQ134">
        <v>168.9592962962963</v>
      </c>
      <c r="DR134">
        <v>150.9412592592593</v>
      </c>
      <c r="DS134">
        <v>22.72002592592593</v>
      </c>
      <c r="DT134">
        <v>17.68575185185185</v>
      </c>
      <c r="DU134">
        <v>170.0172222222222</v>
      </c>
      <c r="DV134">
        <v>22.41882962962963</v>
      </c>
      <c r="DW134">
        <v>499.9928148148149</v>
      </c>
      <c r="DX134">
        <v>90.88002592592593</v>
      </c>
      <c r="DY134">
        <v>0.06693461851851852</v>
      </c>
      <c r="DZ134">
        <v>29.41307407407407</v>
      </c>
      <c r="EA134">
        <v>29.99683703703704</v>
      </c>
      <c r="EB134">
        <v>999.9000000000001</v>
      </c>
      <c r="EC134">
        <v>0</v>
      </c>
      <c r="ED134">
        <v>0</v>
      </c>
      <c r="EE134">
        <v>9999.669259259259</v>
      </c>
      <c r="EF134">
        <v>0</v>
      </c>
      <c r="EG134">
        <v>10.7464</v>
      </c>
      <c r="EH134">
        <v>18.01803703703704</v>
      </c>
      <c r="EI134">
        <v>172.8872962962963</v>
      </c>
      <c r="EJ134">
        <v>153.6589259259259</v>
      </c>
      <c r="EK134">
        <v>5.034269259259259</v>
      </c>
      <c r="EL134">
        <v>150.9412592592593</v>
      </c>
      <c r="EM134">
        <v>17.68575185185185</v>
      </c>
      <c r="EN134">
        <v>2.064796296296297</v>
      </c>
      <c r="EO134">
        <v>1.607282592592593</v>
      </c>
      <c r="EP134">
        <v>17.95017407407407</v>
      </c>
      <c r="EQ134">
        <v>14.02878148148148</v>
      </c>
      <c r="ER134">
        <v>1999.981111111111</v>
      </c>
      <c r="ES134">
        <v>0.9800087777777777</v>
      </c>
      <c r="ET134">
        <v>0.01999122962962963</v>
      </c>
      <c r="EU134">
        <v>0</v>
      </c>
      <c r="EV134">
        <v>1035.893703703704</v>
      </c>
      <c r="EW134">
        <v>5.00078</v>
      </c>
      <c r="EX134">
        <v>20089.65555555556</v>
      </c>
      <c r="EY134">
        <v>16379.51851851852</v>
      </c>
      <c r="EZ134">
        <v>39.12944444444444</v>
      </c>
      <c r="FA134">
        <v>39.85155555555556</v>
      </c>
      <c r="FB134">
        <v>39.18944444444445</v>
      </c>
      <c r="FC134">
        <v>39.60388888888888</v>
      </c>
      <c r="FD134">
        <v>39.98807407407407</v>
      </c>
      <c r="FE134">
        <v>1955.101111111111</v>
      </c>
      <c r="FF134">
        <v>39.88000000000001</v>
      </c>
      <c r="FG134">
        <v>0</v>
      </c>
      <c r="FH134">
        <v>1759164158</v>
      </c>
      <c r="FI134">
        <v>0</v>
      </c>
      <c r="FJ134">
        <v>1035.857307692308</v>
      </c>
      <c r="FK134">
        <v>13.86290595698354</v>
      </c>
      <c r="FL134">
        <v>230.9162389806916</v>
      </c>
      <c r="FM134">
        <v>20089.37307692308</v>
      </c>
      <c r="FN134">
        <v>15</v>
      </c>
      <c r="FO134">
        <v>0</v>
      </c>
      <c r="FP134" t="s">
        <v>439</v>
      </c>
      <c r="FQ134">
        <v>1746989605.5</v>
      </c>
      <c r="FR134">
        <v>1746989593.5</v>
      </c>
      <c r="FS134">
        <v>0</v>
      </c>
      <c r="FT134">
        <v>-0.274</v>
      </c>
      <c r="FU134">
        <v>-0.002</v>
      </c>
      <c r="FV134">
        <v>2.549</v>
      </c>
      <c r="FW134">
        <v>0.129</v>
      </c>
      <c r="FX134">
        <v>420</v>
      </c>
      <c r="FY134">
        <v>17</v>
      </c>
      <c r="FZ134">
        <v>0.02</v>
      </c>
      <c r="GA134">
        <v>0.04</v>
      </c>
      <c r="GB134">
        <v>17.42464</v>
      </c>
      <c r="GC134">
        <v>9.522274671669768</v>
      </c>
      <c r="GD134">
        <v>0.9166568013166103</v>
      </c>
      <c r="GE134">
        <v>0</v>
      </c>
      <c r="GF134">
        <v>1035.107941176471</v>
      </c>
      <c r="GG134">
        <v>12.69870129597217</v>
      </c>
      <c r="GH134">
        <v>1.279358247697496</v>
      </c>
      <c r="GI134">
        <v>0</v>
      </c>
      <c r="GJ134">
        <v>5.02962275</v>
      </c>
      <c r="GK134">
        <v>0.07104799249530554</v>
      </c>
      <c r="GL134">
        <v>0.007161565816041913</v>
      </c>
      <c r="GM134">
        <v>1</v>
      </c>
      <c r="GN134">
        <v>1</v>
      </c>
      <c r="GO134">
        <v>3</v>
      </c>
      <c r="GP134" t="s">
        <v>459</v>
      </c>
      <c r="GQ134">
        <v>3.10152</v>
      </c>
      <c r="GR134">
        <v>2.72503</v>
      </c>
      <c r="GS134">
        <v>0.036598</v>
      </c>
      <c r="GT134">
        <v>0.0319087</v>
      </c>
      <c r="GU134">
        <v>0.104239</v>
      </c>
      <c r="GV134">
        <v>0.0884683</v>
      </c>
      <c r="GW134">
        <v>25198.3</v>
      </c>
      <c r="GX134">
        <v>23011.9</v>
      </c>
      <c r="GY134">
        <v>26719.1</v>
      </c>
      <c r="GZ134">
        <v>23991.9</v>
      </c>
      <c r="HA134">
        <v>38284.6</v>
      </c>
      <c r="HB134">
        <v>32330.4</v>
      </c>
      <c r="HC134">
        <v>46653.1</v>
      </c>
      <c r="HD134">
        <v>37963.5</v>
      </c>
      <c r="HE134">
        <v>1.87555</v>
      </c>
      <c r="HF134">
        <v>1.86465</v>
      </c>
      <c r="HG134">
        <v>0.120439</v>
      </c>
      <c r="HH134">
        <v>0</v>
      </c>
      <c r="HI134">
        <v>27.981</v>
      </c>
      <c r="HJ134">
        <v>999.9</v>
      </c>
      <c r="HK134">
        <v>43.7</v>
      </c>
      <c r="HL134">
        <v>31.5</v>
      </c>
      <c r="HM134">
        <v>22.3184</v>
      </c>
      <c r="HN134">
        <v>60.8939</v>
      </c>
      <c r="HO134">
        <v>22.8486</v>
      </c>
      <c r="HP134">
        <v>1</v>
      </c>
      <c r="HQ134">
        <v>0.0992378</v>
      </c>
      <c r="HR134">
        <v>-0.473747</v>
      </c>
      <c r="HS134">
        <v>20.2794</v>
      </c>
      <c r="HT134">
        <v>5.214</v>
      </c>
      <c r="HU134">
        <v>11.98</v>
      </c>
      <c r="HV134">
        <v>4.9639</v>
      </c>
      <c r="HW134">
        <v>3.27463</v>
      </c>
      <c r="HX134">
        <v>9999</v>
      </c>
      <c r="HY134">
        <v>9999</v>
      </c>
      <c r="HZ134">
        <v>9999</v>
      </c>
      <c r="IA134">
        <v>41.2</v>
      </c>
      <c r="IB134">
        <v>1.86401</v>
      </c>
      <c r="IC134">
        <v>1.86019</v>
      </c>
      <c r="ID134">
        <v>1.85844</v>
      </c>
      <c r="IE134">
        <v>1.85975</v>
      </c>
      <c r="IF134">
        <v>1.85989</v>
      </c>
      <c r="IG134">
        <v>1.85837</v>
      </c>
      <c r="IH134">
        <v>1.85745</v>
      </c>
      <c r="II134">
        <v>1.85242</v>
      </c>
      <c r="IJ134">
        <v>0</v>
      </c>
      <c r="IK134">
        <v>0</v>
      </c>
      <c r="IL134">
        <v>0</v>
      </c>
      <c r="IM134">
        <v>0</v>
      </c>
      <c r="IN134" t="s">
        <v>441</v>
      </c>
      <c r="IO134" t="s">
        <v>442</v>
      </c>
      <c r="IP134" t="s">
        <v>443</v>
      </c>
      <c r="IQ134" t="s">
        <v>443</v>
      </c>
      <c r="IR134" t="s">
        <v>443</v>
      </c>
      <c r="IS134" t="s">
        <v>443</v>
      </c>
      <c r="IT134">
        <v>0</v>
      </c>
      <c r="IU134">
        <v>100</v>
      </c>
      <c r="IV134">
        <v>100</v>
      </c>
      <c r="IW134">
        <v>-1.043</v>
      </c>
      <c r="IX134">
        <v>0.3013</v>
      </c>
      <c r="IY134">
        <v>-0.9039269621244732</v>
      </c>
      <c r="IZ134">
        <v>-0.001239420960351069</v>
      </c>
      <c r="JA134">
        <v>2.054680153414315E-06</v>
      </c>
      <c r="JB134">
        <v>-6.090169633737798E-10</v>
      </c>
      <c r="JC134">
        <v>0.01286883109493677</v>
      </c>
      <c r="JD134">
        <v>0.003674261220633967</v>
      </c>
      <c r="JE134">
        <v>0.0003746991724086452</v>
      </c>
      <c r="JF134">
        <v>1.563836292469968E-06</v>
      </c>
      <c r="JG134">
        <v>1</v>
      </c>
      <c r="JH134">
        <v>2003</v>
      </c>
      <c r="JI134">
        <v>1</v>
      </c>
      <c r="JJ134">
        <v>24</v>
      </c>
      <c r="JK134">
        <v>202909.3</v>
      </c>
      <c r="JL134">
        <v>202909.5</v>
      </c>
      <c r="JM134">
        <v>0.402832</v>
      </c>
      <c r="JN134">
        <v>2.66357</v>
      </c>
      <c r="JO134">
        <v>1.49658</v>
      </c>
      <c r="JP134">
        <v>2.34375</v>
      </c>
      <c r="JQ134">
        <v>1.54907</v>
      </c>
      <c r="JR134">
        <v>2.34863</v>
      </c>
      <c r="JS134">
        <v>36.0582</v>
      </c>
      <c r="JT134">
        <v>24.1663</v>
      </c>
      <c r="JU134">
        <v>18</v>
      </c>
      <c r="JV134">
        <v>483.384</v>
      </c>
      <c r="JW134">
        <v>491.213</v>
      </c>
      <c r="JX134">
        <v>28.1292</v>
      </c>
      <c r="JY134">
        <v>28.5609</v>
      </c>
      <c r="JZ134">
        <v>30.0003</v>
      </c>
      <c r="KA134">
        <v>28.7601</v>
      </c>
      <c r="KB134">
        <v>28.7543</v>
      </c>
      <c r="KC134">
        <v>8.093159999999999</v>
      </c>
      <c r="KD134">
        <v>21.0388</v>
      </c>
      <c r="KE134">
        <v>66.5598</v>
      </c>
      <c r="KF134">
        <v>28.2026</v>
      </c>
      <c r="KG134">
        <v>99.2851</v>
      </c>
      <c r="KH134">
        <v>17.7237</v>
      </c>
      <c r="KI134">
        <v>102.007</v>
      </c>
      <c r="KJ134">
        <v>91.5484</v>
      </c>
    </row>
    <row r="135" spans="1:296">
      <c r="A135">
        <v>117</v>
      </c>
      <c r="B135">
        <v>1759164171</v>
      </c>
      <c r="C135">
        <v>2797.900000095367</v>
      </c>
      <c r="D135" t="s">
        <v>678</v>
      </c>
      <c r="E135" t="s">
        <v>679</v>
      </c>
      <c r="F135">
        <v>5</v>
      </c>
      <c r="G135" t="s">
        <v>639</v>
      </c>
      <c r="H135">
        <v>1759164163.214286</v>
      </c>
      <c r="I135">
        <f>(J135)/1000</f>
        <v>0</v>
      </c>
      <c r="J135">
        <f>IF(DO135, AM135, AG135)</f>
        <v>0</v>
      </c>
      <c r="K135">
        <f>IF(DO135, AH135, AF135)</f>
        <v>0</v>
      </c>
      <c r="L135">
        <f>DQ135 - IF(AT135&gt;1, K135*DK135*100.0/(AV135), 0)</f>
        <v>0</v>
      </c>
      <c r="M135">
        <f>((S135-I135/2)*L135-K135)/(S135+I135/2)</f>
        <v>0</v>
      </c>
      <c r="N135">
        <f>M135*(DX135+DY135)/1000.0</f>
        <v>0</v>
      </c>
      <c r="O135">
        <f>(DQ135 - IF(AT135&gt;1, K135*DK135*100.0/(AV135), 0))*(DX135+DY135)/1000.0</f>
        <v>0</v>
      </c>
      <c r="P135">
        <f>2.0/((1/R135-1/Q135)+SIGN(R135)*SQRT((1/R135-1/Q135)*(1/R135-1/Q135) + 4*DL135/((DL135+1)*(DL135+1))*(2*1/R135*1/Q135-1/Q135*1/Q135)))</f>
        <v>0</v>
      </c>
      <c r="Q135">
        <f>IF(LEFT(DM135,1)&lt;&gt;"0",IF(LEFT(DM135,1)="1",3.0,DN135),$D$5+$E$5*(EE135*DX135/($K$5*1000))+$F$5*(EE135*DX135/($K$5*1000))*MAX(MIN(DK135,$J$5),$I$5)*MAX(MIN(DK135,$J$5),$I$5)+$G$5*MAX(MIN(DK135,$J$5),$I$5)*(EE135*DX135/($K$5*1000))+$H$5*(EE135*DX135/($K$5*1000))*(EE135*DX135/($K$5*1000)))</f>
        <v>0</v>
      </c>
      <c r="R135">
        <f>I135*(1000-(1000*0.61365*exp(17.502*V135/(240.97+V135))/(DX135+DY135)+DS135)/2)/(1000*0.61365*exp(17.502*V135/(240.97+V135))/(DX135+DY135)-DS135)</f>
        <v>0</v>
      </c>
      <c r="S135">
        <f>1/((DL135+1)/(P135/1.6)+1/(Q135/1.37)) + DL135/((DL135+1)/(P135/1.6) + DL135/(Q135/1.37))</f>
        <v>0</v>
      </c>
      <c r="T135">
        <f>(DG135*DJ135)</f>
        <v>0</v>
      </c>
      <c r="U135">
        <f>(DZ135+(T135+2*0.95*5.67E-8*(((DZ135+$B$9)+273)^4-(DZ135+273)^4)-44100*I135)/(1.84*29.3*Q135+8*0.95*5.67E-8*(DZ135+273)^3))</f>
        <v>0</v>
      </c>
      <c r="V135">
        <f>($C$9*EA135+$D$9*EB135+$E$9*U135)</f>
        <v>0</v>
      </c>
      <c r="W135">
        <f>0.61365*exp(17.502*V135/(240.97+V135))</f>
        <v>0</v>
      </c>
      <c r="X135">
        <f>(Y135/Z135*100)</f>
        <v>0</v>
      </c>
      <c r="Y135">
        <f>DS135*(DX135+DY135)/1000</f>
        <v>0</v>
      </c>
      <c r="Z135">
        <f>0.61365*exp(17.502*DZ135/(240.97+DZ135))</f>
        <v>0</v>
      </c>
      <c r="AA135">
        <f>(W135-DS135*(DX135+DY135)/1000)</f>
        <v>0</v>
      </c>
      <c r="AB135">
        <f>(-I135*44100)</f>
        <v>0</v>
      </c>
      <c r="AC135">
        <f>2*29.3*Q135*0.92*(DZ135-V135)</f>
        <v>0</v>
      </c>
      <c r="AD135">
        <f>2*0.95*5.67E-8*(((DZ135+$B$9)+273)^4-(V135+273)^4)</f>
        <v>0</v>
      </c>
      <c r="AE135">
        <f>T135+AD135+AB135+AC135</f>
        <v>0</v>
      </c>
      <c r="AF135">
        <f>DW135*AT135*(DR135-DQ135*(1000-AT135*DT135)/(1000-AT135*DS135))/(100*DK135)</f>
        <v>0</v>
      </c>
      <c r="AG135">
        <f>1000*DW135*AT135*(DS135-DT135)/(100*DK135*(1000-AT135*DS135))</f>
        <v>0</v>
      </c>
      <c r="AH135">
        <f>(AI135 - AJ135 - DX135*1E3/(8.314*(DZ135+273.15)) * AL135/DW135 * AK135) * DW135/(100*DK135) * (1000 - DT135)/1000</f>
        <v>0</v>
      </c>
      <c r="AI135">
        <v>121.7478027994003</v>
      </c>
      <c r="AJ135">
        <v>134.0048484848485</v>
      </c>
      <c r="AK135">
        <v>-3.238647849720419</v>
      </c>
      <c r="AL135">
        <v>65.04949438448051</v>
      </c>
      <c r="AM135">
        <f>(AO135 - AN135 + DX135*1E3/(8.314*(DZ135+273.15)) * AQ135/DW135 * AP135) * DW135/(100*DK135) * 1000/(1000 - AO135)</f>
        <v>0</v>
      </c>
      <c r="AN135">
        <v>17.67864708101277</v>
      </c>
      <c r="AO135">
        <v>22.72810484848483</v>
      </c>
      <c r="AP135">
        <v>3.089401942034451E-05</v>
      </c>
      <c r="AQ135">
        <v>105.0563432772272</v>
      </c>
      <c r="AR135">
        <v>0</v>
      </c>
      <c r="AS135">
        <v>0</v>
      </c>
      <c r="AT135">
        <f>IF(AR135*$H$15&gt;=AV135,1.0,(AV135/(AV135-AR135*$H$15)))</f>
        <v>0</v>
      </c>
      <c r="AU135">
        <f>(AT135-1)*100</f>
        <v>0</v>
      </c>
      <c r="AV135">
        <f>MAX(0,($B$15+$C$15*EE135)/(1+$D$15*EE135)*DX135/(DZ135+273)*$E$15)</f>
        <v>0</v>
      </c>
      <c r="AW135" t="s">
        <v>437</v>
      </c>
      <c r="AX135" t="s">
        <v>437</v>
      </c>
      <c r="AY135">
        <v>0</v>
      </c>
      <c r="AZ135">
        <v>0</v>
      </c>
      <c r="BA135">
        <f>1-AY135/AZ135</f>
        <v>0</v>
      </c>
      <c r="BB135">
        <v>0</v>
      </c>
      <c r="BC135" t="s">
        <v>437</v>
      </c>
      <c r="BD135" t="s">
        <v>437</v>
      </c>
      <c r="BE135">
        <v>0</v>
      </c>
      <c r="BF135">
        <v>0</v>
      </c>
      <c r="BG135">
        <f>1-BE135/BF135</f>
        <v>0</v>
      </c>
      <c r="BH135">
        <v>0.5</v>
      </c>
      <c r="BI135">
        <f>DH135</f>
        <v>0</v>
      </c>
      <c r="BJ135">
        <f>K135</f>
        <v>0</v>
      </c>
      <c r="BK135">
        <f>BG135*BH135*BI135</f>
        <v>0</v>
      </c>
      <c r="BL135">
        <f>(BJ135-BB135)/BI135</f>
        <v>0</v>
      </c>
      <c r="BM135">
        <f>(AZ135-BF135)/BF135</f>
        <v>0</v>
      </c>
      <c r="BN135">
        <f>AY135/(BA135+AY135/BF135)</f>
        <v>0</v>
      </c>
      <c r="BO135" t="s">
        <v>437</v>
      </c>
      <c r="BP135">
        <v>0</v>
      </c>
      <c r="BQ135">
        <f>IF(BP135&lt;&gt;0, BP135, BN135)</f>
        <v>0</v>
      </c>
      <c r="BR135">
        <f>1-BQ135/BF135</f>
        <v>0</v>
      </c>
      <c r="BS135">
        <f>(BF135-BE135)/(BF135-BQ135)</f>
        <v>0</v>
      </c>
      <c r="BT135">
        <f>(AZ135-BF135)/(AZ135-BQ135)</f>
        <v>0</v>
      </c>
      <c r="BU135">
        <f>(BF135-BE135)/(BF135-AY135)</f>
        <v>0</v>
      </c>
      <c r="BV135">
        <f>(AZ135-BF135)/(AZ135-AY135)</f>
        <v>0</v>
      </c>
      <c r="BW135">
        <f>(BS135*BQ135/BE135)</f>
        <v>0</v>
      </c>
      <c r="BX135">
        <f>(1-BW135)</f>
        <v>0</v>
      </c>
      <c r="DG135">
        <f>$B$13*EF135+$C$13*EG135+$F$13*ER135*(1-EU135)</f>
        <v>0</v>
      </c>
      <c r="DH135">
        <f>DG135*DI135</f>
        <v>0</v>
      </c>
      <c r="DI135">
        <f>($B$13*$D$11+$C$13*$D$11+$F$13*((FE135+EW135)/MAX(FE135+EW135+FF135, 0.1)*$I$11+FF135/MAX(FE135+EW135+FF135, 0.1)*$J$11))/($B$13+$C$13+$F$13)</f>
        <v>0</v>
      </c>
      <c r="DJ135">
        <f>($B$13*$K$11+$C$13*$K$11+$F$13*((FE135+EW135)/MAX(FE135+EW135+FF135, 0.1)*$P$11+FF135/MAX(FE135+EW135+FF135, 0.1)*$Q$11))/($B$13+$C$13+$F$13)</f>
        <v>0</v>
      </c>
      <c r="DK135">
        <v>5</v>
      </c>
      <c r="DL135">
        <v>0.5</v>
      </c>
      <c r="DM135" t="s">
        <v>438</v>
      </c>
      <c r="DN135">
        <v>2</v>
      </c>
      <c r="DO135" t="b">
        <v>1</v>
      </c>
      <c r="DP135">
        <v>1759164163.214286</v>
      </c>
      <c r="DQ135">
        <v>154.03875</v>
      </c>
      <c r="DR135">
        <v>135.3040714285714</v>
      </c>
      <c r="DS135">
        <v>22.72293928571429</v>
      </c>
      <c r="DT135">
        <v>17.68326071428571</v>
      </c>
      <c r="DU135">
        <v>155.0874285714285</v>
      </c>
      <c r="DV135">
        <v>22.42168214285714</v>
      </c>
      <c r="DW135">
        <v>500.0191071428571</v>
      </c>
      <c r="DX135">
        <v>90.87944642857143</v>
      </c>
      <c r="DY135">
        <v>0.06693299285714285</v>
      </c>
      <c r="DZ135">
        <v>29.40326071428572</v>
      </c>
      <c r="EA135">
        <v>29.96844642857143</v>
      </c>
      <c r="EB135">
        <v>999.9000000000002</v>
      </c>
      <c r="EC135">
        <v>0</v>
      </c>
      <c r="ED135">
        <v>0</v>
      </c>
      <c r="EE135">
        <v>9996.378928571428</v>
      </c>
      <c r="EF135">
        <v>0</v>
      </c>
      <c r="EG135">
        <v>10.7464</v>
      </c>
      <c r="EH135">
        <v>18.73466071428572</v>
      </c>
      <c r="EI135">
        <v>157.6203214285714</v>
      </c>
      <c r="EJ135">
        <v>137.7398928571428</v>
      </c>
      <c r="EK135">
        <v>5.039670357142858</v>
      </c>
      <c r="EL135">
        <v>135.3040714285714</v>
      </c>
      <c r="EM135">
        <v>17.68326071428571</v>
      </c>
      <c r="EN135">
        <v>2.065047857142857</v>
      </c>
      <c r="EO135">
        <v>1.607045</v>
      </c>
      <c r="EP135">
        <v>17.95210357142857</v>
      </c>
      <c r="EQ135">
        <v>14.02650714285715</v>
      </c>
      <c r="ER135">
        <v>1999.987857142857</v>
      </c>
      <c r="ES135">
        <v>0.9800045357142856</v>
      </c>
      <c r="ET135">
        <v>0.01999537142857143</v>
      </c>
      <c r="EU135">
        <v>0</v>
      </c>
      <c r="EV135">
        <v>1036.9975</v>
      </c>
      <c r="EW135">
        <v>5.00078</v>
      </c>
      <c r="EX135">
        <v>20108.87142857143</v>
      </c>
      <c r="EY135">
        <v>16379.55</v>
      </c>
      <c r="EZ135">
        <v>39.12925</v>
      </c>
      <c r="FA135">
        <v>39.85014285714285</v>
      </c>
      <c r="FB135">
        <v>39.19382142857143</v>
      </c>
      <c r="FC135">
        <v>39.60010714285714</v>
      </c>
      <c r="FD135">
        <v>39.98624999999999</v>
      </c>
      <c r="FE135">
        <v>1955.097857142857</v>
      </c>
      <c r="FF135">
        <v>39.89000000000001</v>
      </c>
      <c r="FG135">
        <v>0</v>
      </c>
      <c r="FH135">
        <v>1759164163.4</v>
      </c>
      <c r="FI135">
        <v>0</v>
      </c>
      <c r="FJ135">
        <v>1037.1332</v>
      </c>
      <c r="FK135">
        <v>14.24769228211599</v>
      </c>
      <c r="FL135">
        <v>265.2076918706045</v>
      </c>
      <c r="FM135">
        <v>20112.86</v>
      </c>
      <c r="FN135">
        <v>15</v>
      </c>
      <c r="FO135">
        <v>0</v>
      </c>
      <c r="FP135" t="s">
        <v>439</v>
      </c>
      <c r="FQ135">
        <v>1746989605.5</v>
      </c>
      <c r="FR135">
        <v>1746989593.5</v>
      </c>
      <c r="FS135">
        <v>0</v>
      </c>
      <c r="FT135">
        <v>-0.274</v>
      </c>
      <c r="FU135">
        <v>-0.002</v>
      </c>
      <c r="FV135">
        <v>2.549</v>
      </c>
      <c r="FW135">
        <v>0.129</v>
      </c>
      <c r="FX135">
        <v>420</v>
      </c>
      <c r="FY135">
        <v>17</v>
      </c>
      <c r="FZ135">
        <v>0.02</v>
      </c>
      <c r="GA135">
        <v>0.04</v>
      </c>
      <c r="GB135">
        <v>18.23548292682927</v>
      </c>
      <c r="GC135">
        <v>9.20843414634149</v>
      </c>
      <c r="GD135">
        <v>0.909346855099438</v>
      </c>
      <c r="GE135">
        <v>0</v>
      </c>
      <c r="GF135">
        <v>1036.258529411765</v>
      </c>
      <c r="GG135">
        <v>13.85989305133964</v>
      </c>
      <c r="GH135">
        <v>1.384653561158559</v>
      </c>
      <c r="GI135">
        <v>0</v>
      </c>
      <c r="GJ135">
        <v>5.035815365853659</v>
      </c>
      <c r="GK135">
        <v>0.06408480836235772</v>
      </c>
      <c r="GL135">
        <v>0.006796357380732625</v>
      </c>
      <c r="GM135">
        <v>1</v>
      </c>
      <c r="GN135">
        <v>1</v>
      </c>
      <c r="GO135">
        <v>3</v>
      </c>
      <c r="GP135" t="s">
        <v>459</v>
      </c>
      <c r="GQ135">
        <v>3.10119</v>
      </c>
      <c r="GR135">
        <v>2.72521</v>
      </c>
      <c r="GS135">
        <v>0.0329493</v>
      </c>
      <c r="GT135">
        <v>0.0279972</v>
      </c>
      <c r="GU135">
        <v>0.104255</v>
      </c>
      <c r="GV135">
        <v>0.08841060000000001</v>
      </c>
      <c r="GW135">
        <v>25293.6</v>
      </c>
      <c r="GX135">
        <v>23104.6</v>
      </c>
      <c r="GY135">
        <v>26719</v>
      </c>
      <c r="GZ135">
        <v>23991.5</v>
      </c>
      <c r="HA135">
        <v>38283.1</v>
      </c>
      <c r="HB135">
        <v>32331.7</v>
      </c>
      <c r="HC135">
        <v>46652.7</v>
      </c>
      <c r="HD135">
        <v>37963</v>
      </c>
      <c r="HE135">
        <v>1.875</v>
      </c>
      <c r="HF135">
        <v>1.86528</v>
      </c>
      <c r="HG135">
        <v>0.122797</v>
      </c>
      <c r="HH135">
        <v>0</v>
      </c>
      <c r="HI135">
        <v>27.9786</v>
      </c>
      <c r="HJ135">
        <v>999.9</v>
      </c>
      <c r="HK135">
        <v>43.7</v>
      </c>
      <c r="HL135">
        <v>31.5</v>
      </c>
      <c r="HM135">
        <v>22.3234</v>
      </c>
      <c r="HN135">
        <v>61.2339</v>
      </c>
      <c r="HO135">
        <v>22.7564</v>
      </c>
      <c r="HP135">
        <v>1</v>
      </c>
      <c r="HQ135">
        <v>0.0995732</v>
      </c>
      <c r="HR135">
        <v>-0.479303</v>
      </c>
      <c r="HS135">
        <v>20.2792</v>
      </c>
      <c r="HT135">
        <v>5.21429</v>
      </c>
      <c r="HU135">
        <v>11.98</v>
      </c>
      <c r="HV135">
        <v>4.964</v>
      </c>
      <c r="HW135">
        <v>3.27458</v>
      </c>
      <c r="HX135">
        <v>9999</v>
      </c>
      <c r="HY135">
        <v>9999</v>
      </c>
      <c r="HZ135">
        <v>9999</v>
      </c>
      <c r="IA135">
        <v>41.2</v>
      </c>
      <c r="IB135">
        <v>1.86401</v>
      </c>
      <c r="IC135">
        <v>1.86017</v>
      </c>
      <c r="ID135">
        <v>1.85843</v>
      </c>
      <c r="IE135">
        <v>1.85975</v>
      </c>
      <c r="IF135">
        <v>1.85989</v>
      </c>
      <c r="IG135">
        <v>1.85838</v>
      </c>
      <c r="IH135">
        <v>1.85745</v>
      </c>
      <c r="II135">
        <v>1.85242</v>
      </c>
      <c r="IJ135">
        <v>0</v>
      </c>
      <c r="IK135">
        <v>0</v>
      </c>
      <c r="IL135">
        <v>0</v>
      </c>
      <c r="IM135">
        <v>0</v>
      </c>
      <c r="IN135" t="s">
        <v>441</v>
      </c>
      <c r="IO135" t="s">
        <v>442</v>
      </c>
      <c r="IP135" t="s">
        <v>443</v>
      </c>
      <c r="IQ135" t="s">
        <v>443</v>
      </c>
      <c r="IR135" t="s">
        <v>443</v>
      </c>
      <c r="IS135" t="s">
        <v>443</v>
      </c>
      <c r="IT135">
        <v>0</v>
      </c>
      <c r="IU135">
        <v>100</v>
      </c>
      <c r="IV135">
        <v>100</v>
      </c>
      <c r="IW135">
        <v>-1.032</v>
      </c>
      <c r="IX135">
        <v>0.3014</v>
      </c>
      <c r="IY135">
        <v>-0.9039269621244732</v>
      </c>
      <c r="IZ135">
        <v>-0.001239420960351069</v>
      </c>
      <c r="JA135">
        <v>2.054680153414315E-06</v>
      </c>
      <c r="JB135">
        <v>-6.090169633737798E-10</v>
      </c>
      <c r="JC135">
        <v>0.01286883109493677</v>
      </c>
      <c r="JD135">
        <v>0.003674261220633967</v>
      </c>
      <c r="JE135">
        <v>0.0003746991724086452</v>
      </c>
      <c r="JF135">
        <v>1.563836292469968E-06</v>
      </c>
      <c r="JG135">
        <v>1</v>
      </c>
      <c r="JH135">
        <v>2003</v>
      </c>
      <c r="JI135">
        <v>1</v>
      </c>
      <c r="JJ135">
        <v>24</v>
      </c>
      <c r="JK135">
        <v>202909.4</v>
      </c>
      <c r="JL135">
        <v>202909.6</v>
      </c>
      <c r="JM135">
        <v>0.360107</v>
      </c>
      <c r="JN135">
        <v>2.66235</v>
      </c>
      <c r="JO135">
        <v>1.49658</v>
      </c>
      <c r="JP135">
        <v>2.34375</v>
      </c>
      <c r="JQ135">
        <v>1.54907</v>
      </c>
      <c r="JR135">
        <v>2.43408</v>
      </c>
      <c r="JS135">
        <v>36.0582</v>
      </c>
      <c r="JT135">
        <v>24.1751</v>
      </c>
      <c r="JU135">
        <v>18</v>
      </c>
      <c r="JV135">
        <v>483.076</v>
      </c>
      <c r="JW135">
        <v>491.638</v>
      </c>
      <c r="JX135">
        <v>28.1873</v>
      </c>
      <c r="JY135">
        <v>28.5633</v>
      </c>
      <c r="JZ135">
        <v>30.0003</v>
      </c>
      <c r="KA135">
        <v>28.7617</v>
      </c>
      <c r="KB135">
        <v>28.756</v>
      </c>
      <c r="KC135">
        <v>7.30593</v>
      </c>
      <c r="KD135">
        <v>21.0388</v>
      </c>
      <c r="KE135">
        <v>66.1892</v>
      </c>
      <c r="KF135">
        <v>28.2259</v>
      </c>
      <c r="KG135">
        <v>79.25020000000001</v>
      </c>
      <c r="KH135">
        <v>17.7237</v>
      </c>
      <c r="KI135">
        <v>102.006</v>
      </c>
      <c r="KJ135">
        <v>91.5472</v>
      </c>
    </row>
    <row r="136" spans="1:296">
      <c r="A136">
        <v>118</v>
      </c>
      <c r="B136">
        <v>1759164176</v>
      </c>
      <c r="C136">
        <v>2802.900000095367</v>
      </c>
      <c r="D136" t="s">
        <v>680</v>
      </c>
      <c r="E136" t="s">
        <v>681</v>
      </c>
      <c r="F136">
        <v>5</v>
      </c>
      <c r="G136" t="s">
        <v>639</v>
      </c>
      <c r="H136">
        <v>1759164168.5</v>
      </c>
      <c r="I136">
        <f>(J136)/1000</f>
        <v>0</v>
      </c>
      <c r="J136">
        <f>IF(DO136, AM136, AG136)</f>
        <v>0</v>
      </c>
      <c r="K136">
        <f>IF(DO136, AH136, AF136)</f>
        <v>0</v>
      </c>
      <c r="L136">
        <f>DQ136 - IF(AT136&gt;1, K136*DK136*100.0/(AV136), 0)</f>
        <v>0</v>
      </c>
      <c r="M136">
        <f>((S136-I136/2)*L136-K136)/(S136+I136/2)</f>
        <v>0</v>
      </c>
      <c r="N136">
        <f>M136*(DX136+DY136)/1000.0</f>
        <v>0</v>
      </c>
      <c r="O136">
        <f>(DQ136 - IF(AT136&gt;1, K136*DK136*100.0/(AV136), 0))*(DX136+DY136)/1000.0</f>
        <v>0</v>
      </c>
      <c r="P136">
        <f>2.0/((1/R136-1/Q136)+SIGN(R136)*SQRT((1/R136-1/Q136)*(1/R136-1/Q136) + 4*DL136/((DL136+1)*(DL136+1))*(2*1/R136*1/Q136-1/Q136*1/Q136)))</f>
        <v>0</v>
      </c>
      <c r="Q136">
        <f>IF(LEFT(DM136,1)&lt;&gt;"0",IF(LEFT(DM136,1)="1",3.0,DN136),$D$5+$E$5*(EE136*DX136/($K$5*1000))+$F$5*(EE136*DX136/($K$5*1000))*MAX(MIN(DK136,$J$5),$I$5)*MAX(MIN(DK136,$J$5),$I$5)+$G$5*MAX(MIN(DK136,$J$5),$I$5)*(EE136*DX136/($K$5*1000))+$H$5*(EE136*DX136/($K$5*1000))*(EE136*DX136/($K$5*1000)))</f>
        <v>0</v>
      </c>
      <c r="R136">
        <f>I136*(1000-(1000*0.61365*exp(17.502*V136/(240.97+V136))/(DX136+DY136)+DS136)/2)/(1000*0.61365*exp(17.502*V136/(240.97+V136))/(DX136+DY136)-DS136)</f>
        <v>0</v>
      </c>
      <c r="S136">
        <f>1/((DL136+1)/(P136/1.6)+1/(Q136/1.37)) + DL136/((DL136+1)/(P136/1.6) + DL136/(Q136/1.37))</f>
        <v>0</v>
      </c>
      <c r="T136">
        <f>(DG136*DJ136)</f>
        <v>0</v>
      </c>
      <c r="U136">
        <f>(DZ136+(T136+2*0.95*5.67E-8*(((DZ136+$B$9)+273)^4-(DZ136+273)^4)-44100*I136)/(1.84*29.3*Q136+8*0.95*5.67E-8*(DZ136+273)^3))</f>
        <v>0</v>
      </c>
      <c r="V136">
        <f>($C$9*EA136+$D$9*EB136+$E$9*U136)</f>
        <v>0</v>
      </c>
      <c r="W136">
        <f>0.61365*exp(17.502*V136/(240.97+V136))</f>
        <v>0</v>
      </c>
      <c r="X136">
        <f>(Y136/Z136*100)</f>
        <v>0</v>
      </c>
      <c r="Y136">
        <f>DS136*(DX136+DY136)/1000</f>
        <v>0</v>
      </c>
      <c r="Z136">
        <f>0.61365*exp(17.502*DZ136/(240.97+DZ136))</f>
        <v>0</v>
      </c>
      <c r="AA136">
        <f>(W136-DS136*(DX136+DY136)/1000)</f>
        <v>0</v>
      </c>
      <c r="AB136">
        <f>(-I136*44100)</f>
        <v>0</v>
      </c>
      <c r="AC136">
        <f>2*29.3*Q136*0.92*(DZ136-V136)</f>
        <v>0</v>
      </c>
      <c r="AD136">
        <f>2*0.95*5.67E-8*(((DZ136+$B$9)+273)^4-(V136+273)^4)</f>
        <v>0</v>
      </c>
      <c r="AE136">
        <f>T136+AD136+AB136+AC136</f>
        <v>0</v>
      </c>
      <c r="AF136">
        <f>DW136*AT136*(DR136-DQ136*(1000-AT136*DT136)/(1000-AT136*DS136))/(100*DK136)</f>
        <v>0</v>
      </c>
      <c r="AG136">
        <f>1000*DW136*AT136*(DS136-DT136)/(100*DK136*(1000-AT136*DS136))</f>
        <v>0</v>
      </c>
      <c r="AH136">
        <f>(AI136 - AJ136 - DX136*1E3/(8.314*(DZ136+273.15)) * AL136/DW136 * AK136) * DW136/(100*DK136) * (1000 - DT136)/1000</f>
        <v>0</v>
      </c>
      <c r="AI136">
        <v>104.8414015371656</v>
      </c>
      <c r="AJ136">
        <v>117.6484606060606</v>
      </c>
      <c r="AK136">
        <v>-3.277996192923259</v>
      </c>
      <c r="AL136">
        <v>65.04949438448051</v>
      </c>
      <c r="AM136">
        <f>(AO136 - AN136 + DX136*1E3/(8.314*(DZ136+273.15)) * AQ136/DW136 * AP136) * DW136/(100*DK136) * 1000/(1000 - AO136)</f>
        <v>0</v>
      </c>
      <c r="AN136">
        <v>17.64608784823211</v>
      </c>
      <c r="AO136">
        <v>22.72518181818181</v>
      </c>
      <c r="AP136">
        <v>-8.617836496229894E-05</v>
      </c>
      <c r="AQ136">
        <v>105.0563432772272</v>
      </c>
      <c r="AR136">
        <v>0</v>
      </c>
      <c r="AS136">
        <v>0</v>
      </c>
      <c r="AT136">
        <f>IF(AR136*$H$15&gt;=AV136,1.0,(AV136/(AV136-AR136*$H$15)))</f>
        <v>0</v>
      </c>
      <c r="AU136">
        <f>(AT136-1)*100</f>
        <v>0</v>
      </c>
      <c r="AV136">
        <f>MAX(0,($B$15+$C$15*EE136)/(1+$D$15*EE136)*DX136/(DZ136+273)*$E$15)</f>
        <v>0</v>
      </c>
      <c r="AW136" t="s">
        <v>437</v>
      </c>
      <c r="AX136" t="s">
        <v>437</v>
      </c>
      <c r="AY136">
        <v>0</v>
      </c>
      <c r="AZ136">
        <v>0</v>
      </c>
      <c r="BA136">
        <f>1-AY136/AZ136</f>
        <v>0</v>
      </c>
      <c r="BB136">
        <v>0</v>
      </c>
      <c r="BC136" t="s">
        <v>437</v>
      </c>
      <c r="BD136" t="s">
        <v>437</v>
      </c>
      <c r="BE136">
        <v>0</v>
      </c>
      <c r="BF136">
        <v>0</v>
      </c>
      <c r="BG136">
        <f>1-BE136/BF136</f>
        <v>0</v>
      </c>
      <c r="BH136">
        <v>0.5</v>
      </c>
      <c r="BI136">
        <f>DH136</f>
        <v>0</v>
      </c>
      <c r="BJ136">
        <f>K136</f>
        <v>0</v>
      </c>
      <c r="BK136">
        <f>BG136*BH136*BI136</f>
        <v>0</v>
      </c>
      <c r="BL136">
        <f>(BJ136-BB136)/BI136</f>
        <v>0</v>
      </c>
      <c r="BM136">
        <f>(AZ136-BF136)/BF136</f>
        <v>0</v>
      </c>
      <c r="BN136">
        <f>AY136/(BA136+AY136/BF136)</f>
        <v>0</v>
      </c>
      <c r="BO136" t="s">
        <v>437</v>
      </c>
      <c r="BP136">
        <v>0</v>
      </c>
      <c r="BQ136">
        <f>IF(BP136&lt;&gt;0, BP136, BN136)</f>
        <v>0</v>
      </c>
      <c r="BR136">
        <f>1-BQ136/BF136</f>
        <v>0</v>
      </c>
      <c r="BS136">
        <f>(BF136-BE136)/(BF136-BQ136)</f>
        <v>0</v>
      </c>
      <c r="BT136">
        <f>(AZ136-BF136)/(AZ136-BQ136)</f>
        <v>0</v>
      </c>
      <c r="BU136">
        <f>(BF136-BE136)/(BF136-AY136)</f>
        <v>0</v>
      </c>
      <c r="BV136">
        <f>(AZ136-BF136)/(AZ136-AY136)</f>
        <v>0</v>
      </c>
      <c r="BW136">
        <f>(BS136*BQ136/BE136)</f>
        <v>0</v>
      </c>
      <c r="BX136">
        <f>(1-BW136)</f>
        <v>0</v>
      </c>
      <c r="DG136">
        <f>$B$13*EF136+$C$13*EG136+$F$13*ER136*(1-EU136)</f>
        <v>0</v>
      </c>
      <c r="DH136">
        <f>DG136*DI136</f>
        <v>0</v>
      </c>
      <c r="DI136">
        <f>($B$13*$D$11+$C$13*$D$11+$F$13*((FE136+EW136)/MAX(FE136+EW136+FF136, 0.1)*$I$11+FF136/MAX(FE136+EW136+FF136, 0.1)*$J$11))/($B$13+$C$13+$F$13)</f>
        <v>0</v>
      </c>
      <c r="DJ136">
        <f>($B$13*$K$11+$C$13*$K$11+$F$13*((FE136+EW136)/MAX(FE136+EW136+FF136, 0.1)*$P$11+FF136/MAX(FE136+EW136+FF136, 0.1)*$Q$11))/($B$13+$C$13+$F$13)</f>
        <v>0</v>
      </c>
      <c r="DK136">
        <v>5</v>
      </c>
      <c r="DL136">
        <v>0.5</v>
      </c>
      <c r="DM136" t="s">
        <v>438</v>
      </c>
      <c r="DN136">
        <v>2</v>
      </c>
      <c r="DO136" t="b">
        <v>1</v>
      </c>
      <c r="DP136">
        <v>1759164168.5</v>
      </c>
      <c r="DQ136">
        <v>137.2781481481481</v>
      </c>
      <c r="DR136">
        <v>117.7783259259259</v>
      </c>
      <c r="DS136">
        <v>22.72543703703704</v>
      </c>
      <c r="DT136">
        <v>17.67175185185185</v>
      </c>
      <c r="DU136">
        <v>138.3155925925926</v>
      </c>
      <c r="DV136">
        <v>22.42412962962963</v>
      </c>
      <c r="DW136">
        <v>499.9950740740741</v>
      </c>
      <c r="DX136">
        <v>90.87812592592594</v>
      </c>
      <c r="DY136">
        <v>0.06698763703703704</v>
      </c>
      <c r="DZ136">
        <v>29.39698888888889</v>
      </c>
      <c r="EA136">
        <v>29.96000740740741</v>
      </c>
      <c r="EB136">
        <v>999.9000000000001</v>
      </c>
      <c r="EC136">
        <v>0</v>
      </c>
      <c r="ED136">
        <v>0</v>
      </c>
      <c r="EE136">
        <v>9992.129259259258</v>
      </c>
      <c r="EF136">
        <v>0</v>
      </c>
      <c r="EG136">
        <v>10.7464</v>
      </c>
      <c r="EH136">
        <v>19.49984444444445</v>
      </c>
      <c r="EI136">
        <v>140.4704814814815</v>
      </c>
      <c r="EJ136">
        <v>119.8973925925926</v>
      </c>
      <c r="EK136">
        <v>5.053688518518519</v>
      </c>
      <c r="EL136">
        <v>117.7783259259259</v>
      </c>
      <c r="EM136">
        <v>17.67175185185185</v>
      </c>
      <c r="EN136">
        <v>2.065246666666667</v>
      </c>
      <c r="EO136">
        <v>1.605975185185185</v>
      </c>
      <c r="EP136">
        <v>17.95362962962963</v>
      </c>
      <c r="EQ136">
        <v>14.01623703703704</v>
      </c>
      <c r="ER136">
        <v>1999.990370370371</v>
      </c>
      <c r="ES136">
        <v>0.9800025185185184</v>
      </c>
      <c r="ET136">
        <v>0.01999737037037037</v>
      </c>
      <c r="EU136">
        <v>0</v>
      </c>
      <c r="EV136">
        <v>1038.226296296296</v>
      </c>
      <c r="EW136">
        <v>5.00078</v>
      </c>
      <c r="EX136">
        <v>20133.38518518519</v>
      </c>
      <c r="EY136">
        <v>16379.56296296296</v>
      </c>
      <c r="EZ136">
        <v>39.13862962962963</v>
      </c>
      <c r="FA136">
        <v>39.85155555555554</v>
      </c>
      <c r="FB136">
        <v>39.1757037037037</v>
      </c>
      <c r="FC136">
        <v>39.59922222222222</v>
      </c>
      <c r="FD136">
        <v>40.09696296296296</v>
      </c>
      <c r="FE136">
        <v>1955.095555555555</v>
      </c>
      <c r="FF136">
        <v>39.89481481481483</v>
      </c>
      <c r="FG136">
        <v>0</v>
      </c>
      <c r="FH136">
        <v>1759164168.2</v>
      </c>
      <c r="FI136">
        <v>0</v>
      </c>
      <c r="FJ136">
        <v>1038.2988</v>
      </c>
      <c r="FK136">
        <v>13.65384615598814</v>
      </c>
      <c r="FL136">
        <v>298.5538461085493</v>
      </c>
      <c r="FM136">
        <v>20135.544</v>
      </c>
      <c r="FN136">
        <v>15</v>
      </c>
      <c r="FO136">
        <v>0</v>
      </c>
      <c r="FP136" t="s">
        <v>439</v>
      </c>
      <c r="FQ136">
        <v>1746989605.5</v>
      </c>
      <c r="FR136">
        <v>1746989593.5</v>
      </c>
      <c r="FS136">
        <v>0</v>
      </c>
      <c r="FT136">
        <v>-0.274</v>
      </c>
      <c r="FU136">
        <v>-0.002</v>
      </c>
      <c r="FV136">
        <v>2.549</v>
      </c>
      <c r="FW136">
        <v>0.129</v>
      </c>
      <c r="FX136">
        <v>420</v>
      </c>
      <c r="FY136">
        <v>17</v>
      </c>
      <c r="FZ136">
        <v>0.02</v>
      </c>
      <c r="GA136">
        <v>0.04</v>
      </c>
      <c r="GB136">
        <v>18.99274634146342</v>
      </c>
      <c r="GC136">
        <v>8.743078745644565</v>
      </c>
      <c r="GD136">
        <v>0.8628596568183404</v>
      </c>
      <c r="GE136">
        <v>0</v>
      </c>
      <c r="GF136">
        <v>1037.388823529412</v>
      </c>
      <c r="GG136">
        <v>14.08770053498396</v>
      </c>
      <c r="GH136">
        <v>1.410839893167257</v>
      </c>
      <c r="GI136">
        <v>0</v>
      </c>
      <c r="GJ136">
        <v>5.046951951219512</v>
      </c>
      <c r="GK136">
        <v>0.1404560278745681</v>
      </c>
      <c r="GL136">
        <v>0.01593824442079904</v>
      </c>
      <c r="GM136">
        <v>0</v>
      </c>
      <c r="GN136">
        <v>0</v>
      </c>
      <c r="GO136">
        <v>3</v>
      </c>
      <c r="GP136" t="s">
        <v>484</v>
      </c>
      <c r="GQ136">
        <v>3.10164</v>
      </c>
      <c r="GR136">
        <v>2.72482</v>
      </c>
      <c r="GS136">
        <v>0.0291816</v>
      </c>
      <c r="GT136">
        <v>0.023958</v>
      </c>
      <c r="GU136">
        <v>0.104243</v>
      </c>
      <c r="GV136">
        <v>0.08831070000000001</v>
      </c>
      <c r="GW136">
        <v>25391.9</v>
      </c>
      <c r="GX136">
        <v>23200.6</v>
      </c>
      <c r="GY136">
        <v>26718.8</v>
      </c>
      <c r="GZ136">
        <v>23991.5</v>
      </c>
      <c r="HA136">
        <v>38282.7</v>
      </c>
      <c r="HB136">
        <v>32334.7</v>
      </c>
      <c r="HC136">
        <v>46652.1</v>
      </c>
      <c r="HD136">
        <v>37962.9</v>
      </c>
      <c r="HE136">
        <v>1.87558</v>
      </c>
      <c r="HF136">
        <v>1.8646</v>
      </c>
      <c r="HG136">
        <v>0.120744</v>
      </c>
      <c r="HH136">
        <v>0</v>
      </c>
      <c r="HI136">
        <v>27.9785</v>
      </c>
      <c r="HJ136">
        <v>999.9</v>
      </c>
      <c r="HK136">
        <v>43.7</v>
      </c>
      <c r="HL136">
        <v>31.5</v>
      </c>
      <c r="HM136">
        <v>22.3201</v>
      </c>
      <c r="HN136">
        <v>61.1539</v>
      </c>
      <c r="HO136">
        <v>22.5801</v>
      </c>
      <c r="HP136">
        <v>1</v>
      </c>
      <c r="HQ136">
        <v>0.0996494</v>
      </c>
      <c r="HR136">
        <v>-0.468148</v>
      </c>
      <c r="HS136">
        <v>20.2792</v>
      </c>
      <c r="HT136">
        <v>5.21265</v>
      </c>
      <c r="HU136">
        <v>11.9798</v>
      </c>
      <c r="HV136">
        <v>4.96365</v>
      </c>
      <c r="HW136">
        <v>3.27443</v>
      </c>
      <c r="HX136">
        <v>9999</v>
      </c>
      <c r="HY136">
        <v>9999</v>
      </c>
      <c r="HZ136">
        <v>9999</v>
      </c>
      <c r="IA136">
        <v>41.2</v>
      </c>
      <c r="IB136">
        <v>1.86401</v>
      </c>
      <c r="IC136">
        <v>1.86019</v>
      </c>
      <c r="ID136">
        <v>1.85845</v>
      </c>
      <c r="IE136">
        <v>1.85975</v>
      </c>
      <c r="IF136">
        <v>1.85989</v>
      </c>
      <c r="IG136">
        <v>1.85838</v>
      </c>
      <c r="IH136">
        <v>1.85745</v>
      </c>
      <c r="II136">
        <v>1.85242</v>
      </c>
      <c r="IJ136">
        <v>0</v>
      </c>
      <c r="IK136">
        <v>0</v>
      </c>
      <c r="IL136">
        <v>0</v>
      </c>
      <c r="IM136">
        <v>0</v>
      </c>
      <c r="IN136" t="s">
        <v>441</v>
      </c>
      <c r="IO136" t="s">
        <v>442</v>
      </c>
      <c r="IP136" t="s">
        <v>443</v>
      </c>
      <c r="IQ136" t="s">
        <v>443</v>
      </c>
      <c r="IR136" t="s">
        <v>443</v>
      </c>
      <c r="IS136" t="s">
        <v>443</v>
      </c>
      <c r="IT136">
        <v>0</v>
      </c>
      <c r="IU136">
        <v>100</v>
      </c>
      <c r="IV136">
        <v>100</v>
      </c>
      <c r="IW136">
        <v>-1.019</v>
      </c>
      <c r="IX136">
        <v>0.3013</v>
      </c>
      <c r="IY136">
        <v>-0.9039269621244732</v>
      </c>
      <c r="IZ136">
        <v>-0.001239420960351069</v>
      </c>
      <c r="JA136">
        <v>2.054680153414315E-06</v>
      </c>
      <c r="JB136">
        <v>-6.090169633737798E-10</v>
      </c>
      <c r="JC136">
        <v>0.01286883109493677</v>
      </c>
      <c r="JD136">
        <v>0.003674261220633967</v>
      </c>
      <c r="JE136">
        <v>0.0003746991724086452</v>
      </c>
      <c r="JF136">
        <v>1.563836292469968E-06</v>
      </c>
      <c r="JG136">
        <v>1</v>
      </c>
      <c r="JH136">
        <v>2003</v>
      </c>
      <c r="JI136">
        <v>1</v>
      </c>
      <c r="JJ136">
        <v>24</v>
      </c>
      <c r="JK136">
        <v>202909.5</v>
      </c>
      <c r="JL136">
        <v>202909.7</v>
      </c>
      <c r="JM136">
        <v>0.321045</v>
      </c>
      <c r="JN136">
        <v>2.67212</v>
      </c>
      <c r="JO136">
        <v>1.49658</v>
      </c>
      <c r="JP136">
        <v>2.34375</v>
      </c>
      <c r="JQ136">
        <v>1.54907</v>
      </c>
      <c r="JR136">
        <v>2.45117</v>
      </c>
      <c r="JS136">
        <v>36.0582</v>
      </c>
      <c r="JT136">
        <v>24.1751</v>
      </c>
      <c r="JU136">
        <v>18</v>
      </c>
      <c r="JV136">
        <v>483.426</v>
      </c>
      <c r="JW136">
        <v>491.21</v>
      </c>
      <c r="JX136">
        <v>28.2228</v>
      </c>
      <c r="JY136">
        <v>28.5658</v>
      </c>
      <c r="JZ136">
        <v>30.0002</v>
      </c>
      <c r="KA136">
        <v>28.7638</v>
      </c>
      <c r="KB136">
        <v>28.758</v>
      </c>
      <c r="KC136">
        <v>6.44401</v>
      </c>
      <c r="KD136">
        <v>20.765</v>
      </c>
      <c r="KE136">
        <v>66.1892</v>
      </c>
      <c r="KF136">
        <v>28.2577</v>
      </c>
      <c r="KG136">
        <v>65.8918</v>
      </c>
      <c r="KH136">
        <v>17.7237</v>
      </c>
      <c r="KI136">
        <v>102.005</v>
      </c>
      <c r="KJ136">
        <v>91.547</v>
      </c>
    </row>
    <row r="137" spans="1:296">
      <c r="A137">
        <v>119</v>
      </c>
      <c r="B137">
        <v>1759164181</v>
      </c>
      <c r="C137">
        <v>2807.900000095367</v>
      </c>
      <c r="D137" t="s">
        <v>682</v>
      </c>
      <c r="E137" t="s">
        <v>683</v>
      </c>
      <c r="F137">
        <v>5</v>
      </c>
      <c r="G137" t="s">
        <v>639</v>
      </c>
      <c r="H137">
        <v>1759164173.214286</v>
      </c>
      <c r="I137">
        <f>(J137)/1000</f>
        <v>0</v>
      </c>
      <c r="J137">
        <f>IF(DO137, AM137, AG137)</f>
        <v>0</v>
      </c>
      <c r="K137">
        <f>IF(DO137, AH137, AF137)</f>
        <v>0</v>
      </c>
      <c r="L137">
        <f>DQ137 - IF(AT137&gt;1, K137*DK137*100.0/(AV137), 0)</f>
        <v>0</v>
      </c>
      <c r="M137">
        <f>((S137-I137/2)*L137-K137)/(S137+I137/2)</f>
        <v>0</v>
      </c>
      <c r="N137">
        <f>M137*(DX137+DY137)/1000.0</f>
        <v>0</v>
      </c>
      <c r="O137">
        <f>(DQ137 - IF(AT137&gt;1, K137*DK137*100.0/(AV137), 0))*(DX137+DY137)/1000.0</f>
        <v>0</v>
      </c>
      <c r="P137">
        <f>2.0/((1/R137-1/Q137)+SIGN(R137)*SQRT((1/R137-1/Q137)*(1/R137-1/Q137) + 4*DL137/((DL137+1)*(DL137+1))*(2*1/R137*1/Q137-1/Q137*1/Q137)))</f>
        <v>0</v>
      </c>
      <c r="Q137">
        <f>IF(LEFT(DM137,1)&lt;&gt;"0",IF(LEFT(DM137,1)="1",3.0,DN137),$D$5+$E$5*(EE137*DX137/($K$5*1000))+$F$5*(EE137*DX137/($K$5*1000))*MAX(MIN(DK137,$J$5),$I$5)*MAX(MIN(DK137,$J$5),$I$5)+$G$5*MAX(MIN(DK137,$J$5),$I$5)*(EE137*DX137/($K$5*1000))+$H$5*(EE137*DX137/($K$5*1000))*(EE137*DX137/($K$5*1000)))</f>
        <v>0</v>
      </c>
      <c r="R137">
        <f>I137*(1000-(1000*0.61365*exp(17.502*V137/(240.97+V137))/(DX137+DY137)+DS137)/2)/(1000*0.61365*exp(17.502*V137/(240.97+V137))/(DX137+DY137)-DS137)</f>
        <v>0</v>
      </c>
      <c r="S137">
        <f>1/((DL137+1)/(P137/1.6)+1/(Q137/1.37)) + DL137/((DL137+1)/(P137/1.6) + DL137/(Q137/1.37))</f>
        <v>0</v>
      </c>
      <c r="T137">
        <f>(DG137*DJ137)</f>
        <v>0</v>
      </c>
      <c r="U137">
        <f>(DZ137+(T137+2*0.95*5.67E-8*(((DZ137+$B$9)+273)^4-(DZ137+273)^4)-44100*I137)/(1.84*29.3*Q137+8*0.95*5.67E-8*(DZ137+273)^3))</f>
        <v>0</v>
      </c>
      <c r="V137">
        <f>($C$9*EA137+$D$9*EB137+$E$9*U137)</f>
        <v>0</v>
      </c>
      <c r="W137">
        <f>0.61365*exp(17.502*V137/(240.97+V137))</f>
        <v>0</v>
      </c>
      <c r="X137">
        <f>(Y137/Z137*100)</f>
        <v>0</v>
      </c>
      <c r="Y137">
        <f>DS137*(DX137+DY137)/1000</f>
        <v>0</v>
      </c>
      <c r="Z137">
        <f>0.61365*exp(17.502*DZ137/(240.97+DZ137))</f>
        <v>0</v>
      </c>
      <c r="AA137">
        <f>(W137-DS137*(DX137+DY137)/1000)</f>
        <v>0</v>
      </c>
      <c r="AB137">
        <f>(-I137*44100)</f>
        <v>0</v>
      </c>
      <c r="AC137">
        <f>2*29.3*Q137*0.92*(DZ137-V137)</f>
        <v>0</v>
      </c>
      <c r="AD137">
        <f>2*0.95*5.67E-8*(((DZ137+$B$9)+273)^4-(V137+273)^4)</f>
        <v>0</v>
      </c>
      <c r="AE137">
        <f>T137+AD137+AB137+AC137</f>
        <v>0</v>
      </c>
      <c r="AF137">
        <f>DW137*AT137*(DR137-DQ137*(1000-AT137*DT137)/(1000-AT137*DS137))/(100*DK137)</f>
        <v>0</v>
      </c>
      <c r="AG137">
        <f>1000*DW137*AT137*(DS137-DT137)/(100*DK137*(1000-AT137*DS137))</f>
        <v>0</v>
      </c>
      <c r="AH137">
        <f>(AI137 - AJ137 - DX137*1E3/(8.314*(DZ137+273.15)) * AL137/DW137 * AK137) * DW137/(100*DK137) * (1000 - DT137)/1000</f>
        <v>0</v>
      </c>
      <c r="AI137">
        <v>87.9113939637547</v>
      </c>
      <c r="AJ137">
        <v>101.4187636363636</v>
      </c>
      <c r="AK137">
        <v>-3.240107651401285</v>
      </c>
      <c r="AL137">
        <v>65.04949438448051</v>
      </c>
      <c r="AM137">
        <f>(AO137 - AN137 + DX137*1E3/(8.314*(DZ137+273.15)) * AQ137/DW137 * AP137) * DW137/(100*DK137) * 1000/(1000 - AO137)</f>
        <v>0</v>
      </c>
      <c r="AN137">
        <v>17.64891757057932</v>
      </c>
      <c r="AO137">
        <v>22.72239575757575</v>
      </c>
      <c r="AP137">
        <v>1.85224553177018E-05</v>
      </c>
      <c r="AQ137">
        <v>105.0563432772272</v>
      </c>
      <c r="AR137">
        <v>0</v>
      </c>
      <c r="AS137">
        <v>0</v>
      </c>
      <c r="AT137">
        <f>IF(AR137*$H$15&gt;=AV137,1.0,(AV137/(AV137-AR137*$H$15)))</f>
        <v>0</v>
      </c>
      <c r="AU137">
        <f>(AT137-1)*100</f>
        <v>0</v>
      </c>
      <c r="AV137">
        <f>MAX(0,($B$15+$C$15*EE137)/(1+$D$15*EE137)*DX137/(DZ137+273)*$E$15)</f>
        <v>0</v>
      </c>
      <c r="AW137" t="s">
        <v>437</v>
      </c>
      <c r="AX137" t="s">
        <v>437</v>
      </c>
      <c r="AY137">
        <v>0</v>
      </c>
      <c r="AZ137">
        <v>0</v>
      </c>
      <c r="BA137">
        <f>1-AY137/AZ137</f>
        <v>0</v>
      </c>
      <c r="BB137">
        <v>0</v>
      </c>
      <c r="BC137" t="s">
        <v>437</v>
      </c>
      <c r="BD137" t="s">
        <v>437</v>
      </c>
      <c r="BE137">
        <v>0</v>
      </c>
      <c r="BF137">
        <v>0</v>
      </c>
      <c r="BG137">
        <f>1-BE137/BF137</f>
        <v>0</v>
      </c>
      <c r="BH137">
        <v>0.5</v>
      </c>
      <c r="BI137">
        <f>DH137</f>
        <v>0</v>
      </c>
      <c r="BJ137">
        <f>K137</f>
        <v>0</v>
      </c>
      <c r="BK137">
        <f>BG137*BH137*BI137</f>
        <v>0</v>
      </c>
      <c r="BL137">
        <f>(BJ137-BB137)/BI137</f>
        <v>0</v>
      </c>
      <c r="BM137">
        <f>(AZ137-BF137)/BF137</f>
        <v>0</v>
      </c>
      <c r="BN137">
        <f>AY137/(BA137+AY137/BF137)</f>
        <v>0</v>
      </c>
      <c r="BO137" t="s">
        <v>437</v>
      </c>
      <c r="BP137">
        <v>0</v>
      </c>
      <c r="BQ137">
        <f>IF(BP137&lt;&gt;0, BP137, BN137)</f>
        <v>0</v>
      </c>
      <c r="BR137">
        <f>1-BQ137/BF137</f>
        <v>0</v>
      </c>
      <c r="BS137">
        <f>(BF137-BE137)/(BF137-BQ137)</f>
        <v>0</v>
      </c>
      <c r="BT137">
        <f>(AZ137-BF137)/(AZ137-BQ137)</f>
        <v>0</v>
      </c>
      <c r="BU137">
        <f>(BF137-BE137)/(BF137-AY137)</f>
        <v>0</v>
      </c>
      <c r="BV137">
        <f>(AZ137-BF137)/(AZ137-AY137)</f>
        <v>0</v>
      </c>
      <c r="BW137">
        <f>(BS137*BQ137/BE137)</f>
        <v>0</v>
      </c>
      <c r="BX137">
        <f>(1-BW137)</f>
        <v>0</v>
      </c>
      <c r="DG137">
        <f>$B$13*EF137+$C$13*EG137+$F$13*ER137*(1-EU137)</f>
        <v>0</v>
      </c>
      <c r="DH137">
        <f>DG137*DI137</f>
        <v>0</v>
      </c>
      <c r="DI137">
        <f>($B$13*$D$11+$C$13*$D$11+$F$13*((FE137+EW137)/MAX(FE137+EW137+FF137, 0.1)*$I$11+FF137/MAX(FE137+EW137+FF137, 0.1)*$J$11))/($B$13+$C$13+$F$13)</f>
        <v>0</v>
      </c>
      <c r="DJ137">
        <f>($B$13*$K$11+$C$13*$K$11+$F$13*((FE137+EW137)/MAX(FE137+EW137+FF137, 0.1)*$P$11+FF137/MAX(FE137+EW137+FF137, 0.1)*$Q$11))/($B$13+$C$13+$F$13)</f>
        <v>0</v>
      </c>
      <c r="DK137">
        <v>5</v>
      </c>
      <c r="DL137">
        <v>0.5</v>
      </c>
      <c r="DM137" t="s">
        <v>438</v>
      </c>
      <c r="DN137">
        <v>2</v>
      </c>
      <c r="DO137" t="b">
        <v>1</v>
      </c>
      <c r="DP137">
        <v>1759164173.214286</v>
      </c>
      <c r="DQ137">
        <v>122.2832607142857</v>
      </c>
      <c r="DR137">
        <v>102.1089785714286</v>
      </c>
      <c r="DS137">
        <v>22.72549642857143</v>
      </c>
      <c r="DT137">
        <v>17.66006785714286</v>
      </c>
      <c r="DU137">
        <v>123.3095</v>
      </c>
      <c r="DV137">
        <v>22.42418571428571</v>
      </c>
      <c r="DW137">
        <v>500.0064642857143</v>
      </c>
      <c r="DX137">
        <v>90.87757499999998</v>
      </c>
      <c r="DY137">
        <v>0.06697048214285714</v>
      </c>
      <c r="DZ137">
        <v>29.39588571428572</v>
      </c>
      <c r="EA137">
        <v>29.96404285714286</v>
      </c>
      <c r="EB137">
        <v>999.9000000000002</v>
      </c>
      <c r="EC137">
        <v>0</v>
      </c>
      <c r="ED137">
        <v>0</v>
      </c>
      <c r="EE137">
        <v>9993.590714285716</v>
      </c>
      <c r="EF137">
        <v>0</v>
      </c>
      <c r="EG137">
        <v>10.7464</v>
      </c>
      <c r="EH137">
        <v>20.17418571428572</v>
      </c>
      <c r="EI137">
        <v>125.1268571428572</v>
      </c>
      <c r="EJ137">
        <v>103.9449035714286</v>
      </c>
      <c r="EK137">
        <v>5.065428928571428</v>
      </c>
      <c r="EL137">
        <v>102.1089785714286</v>
      </c>
      <c r="EM137">
        <v>17.66006785714286</v>
      </c>
      <c r="EN137">
        <v>2.065239642857143</v>
      </c>
      <c r="EO137">
        <v>1.604903928571429</v>
      </c>
      <c r="EP137">
        <v>17.95357857142857</v>
      </c>
      <c r="EQ137">
        <v>14.00596428571428</v>
      </c>
      <c r="ER137">
        <v>2000.002857142857</v>
      </c>
      <c r="ES137">
        <v>0.980002857142857</v>
      </c>
      <c r="ET137">
        <v>0.01999703214285714</v>
      </c>
      <c r="EU137">
        <v>0</v>
      </c>
      <c r="EV137">
        <v>1039.418928571429</v>
      </c>
      <c r="EW137">
        <v>5.00078</v>
      </c>
      <c r="EX137">
        <v>20157.20714285714</v>
      </c>
      <c r="EY137">
        <v>16379.67857142857</v>
      </c>
      <c r="EZ137">
        <v>39.12696428571428</v>
      </c>
      <c r="FA137">
        <v>39.84571428571428</v>
      </c>
      <c r="FB137">
        <v>39.17614285714285</v>
      </c>
      <c r="FC137">
        <v>39.60025</v>
      </c>
      <c r="FD137">
        <v>40.17832142857142</v>
      </c>
      <c r="FE137">
        <v>1955.108571428571</v>
      </c>
      <c r="FF137">
        <v>39.89428571428573</v>
      </c>
      <c r="FG137">
        <v>0</v>
      </c>
      <c r="FH137">
        <v>1759164173</v>
      </c>
      <c r="FI137">
        <v>0</v>
      </c>
      <c r="FJ137">
        <v>1039.5272</v>
      </c>
      <c r="FK137">
        <v>17.00230767554865</v>
      </c>
      <c r="FL137">
        <v>322.2923071722915</v>
      </c>
      <c r="FM137">
        <v>20160.072</v>
      </c>
      <c r="FN137">
        <v>15</v>
      </c>
      <c r="FO137">
        <v>0</v>
      </c>
      <c r="FP137" t="s">
        <v>439</v>
      </c>
      <c r="FQ137">
        <v>1746989605.5</v>
      </c>
      <c r="FR137">
        <v>1746989593.5</v>
      </c>
      <c r="FS137">
        <v>0</v>
      </c>
      <c r="FT137">
        <v>-0.274</v>
      </c>
      <c r="FU137">
        <v>-0.002</v>
      </c>
      <c r="FV137">
        <v>2.549</v>
      </c>
      <c r="FW137">
        <v>0.129</v>
      </c>
      <c r="FX137">
        <v>420</v>
      </c>
      <c r="FY137">
        <v>17</v>
      </c>
      <c r="FZ137">
        <v>0.02</v>
      </c>
      <c r="GA137">
        <v>0.04</v>
      </c>
      <c r="GB137">
        <v>19.8211975</v>
      </c>
      <c r="GC137">
        <v>8.572546716697925</v>
      </c>
      <c r="GD137">
        <v>0.8255858594015225</v>
      </c>
      <c r="GE137">
        <v>0</v>
      </c>
      <c r="GF137">
        <v>1038.719117647059</v>
      </c>
      <c r="GG137">
        <v>15.30863253380972</v>
      </c>
      <c r="GH137">
        <v>1.529675797344858</v>
      </c>
      <c r="GI137">
        <v>0</v>
      </c>
      <c r="GJ137">
        <v>5.058698</v>
      </c>
      <c r="GK137">
        <v>0.1677714821763488</v>
      </c>
      <c r="GL137">
        <v>0.01850654886790073</v>
      </c>
      <c r="GM137">
        <v>0</v>
      </c>
      <c r="GN137">
        <v>0</v>
      </c>
      <c r="GO137">
        <v>3</v>
      </c>
      <c r="GP137" t="s">
        <v>484</v>
      </c>
      <c r="GQ137">
        <v>3.10148</v>
      </c>
      <c r="GR137">
        <v>2.72523</v>
      </c>
      <c r="GS137">
        <v>0.025365</v>
      </c>
      <c r="GT137">
        <v>0.0198233</v>
      </c>
      <c r="GU137">
        <v>0.104241</v>
      </c>
      <c r="GV137">
        <v>0.0884108</v>
      </c>
      <c r="GW137">
        <v>25491.7</v>
      </c>
      <c r="GX137">
        <v>23298.6</v>
      </c>
      <c r="GY137">
        <v>26718.8</v>
      </c>
      <c r="GZ137">
        <v>23991.3</v>
      </c>
      <c r="HA137">
        <v>38282.3</v>
      </c>
      <c r="HB137">
        <v>32330.6</v>
      </c>
      <c r="HC137">
        <v>46652</v>
      </c>
      <c r="HD137">
        <v>37962.8</v>
      </c>
      <c r="HE137">
        <v>1.87563</v>
      </c>
      <c r="HF137">
        <v>1.86475</v>
      </c>
      <c r="HG137">
        <v>0.122808</v>
      </c>
      <c r="HH137">
        <v>0</v>
      </c>
      <c r="HI137">
        <v>27.9761</v>
      </c>
      <c r="HJ137">
        <v>999.9</v>
      </c>
      <c r="HK137">
        <v>43.7</v>
      </c>
      <c r="HL137">
        <v>31.5</v>
      </c>
      <c r="HM137">
        <v>22.3167</v>
      </c>
      <c r="HN137">
        <v>61.3739</v>
      </c>
      <c r="HO137">
        <v>22.7163</v>
      </c>
      <c r="HP137">
        <v>1</v>
      </c>
      <c r="HQ137">
        <v>0.0998908</v>
      </c>
      <c r="HR137">
        <v>-0.488559</v>
      </c>
      <c r="HS137">
        <v>20.2792</v>
      </c>
      <c r="HT137">
        <v>5.2128</v>
      </c>
      <c r="HU137">
        <v>11.98</v>
      </c>
      <c r="HV137">
        <v>4.96375</v>
      </c>
      <c r="HW137">
        <v>3.27448</v>
      </c>
      <c r="HX137">
        <v>9999</v>
      </c>
      <c r="HY137">
        <v>9999</v>
      </c>
      <c r="HZ137">
        <v>9999</v>
      </c>
      <c r="IA137">
        <v>41.2</v>
      </c>
      <c r="IB137">
        <v>1.86401</v>
      </c>
      <c r="IC137">
        <v>1.86019</v>
      </c>
      <c r="ID137">
        <v>1.85844</v>
      </c>
      <c r="IE137">
        <v>1.85974</v>
      </c>
      <c r="IF137">
        <v>1.85989</v>
      </c>
      <c r="IG137">
        <v>1.85837</v>
      </c>
      <c r="IH137">
        <v>1.85745</v>
      </c>
      <c r="II137">
        <v>1.85242</v>
      </c>
      <c r="IJ137">
        <v>0</v>
      </c>
      <c r="IK137">
        <v>0</v>
      </c>
      <c r="IL137">
        <v>0</v>
      </c>
      <c r="IM137">
        <v>0</v>
      </c>
      <c r="IN137" t="s">
        <v>441</v>
      </c>
      <c r="IO137" t="s">
        <v>442</v>
      </c>
      <c r="IP137" t="s">
        <v>443</v>
      </c>
      <c r="IQ137" t="s">
        <v>443</v>
      </c>
      <c r="IR137" t="s">
        <v>443</v>
      </c>
      <c r="IS137" t="s">
        <v>443</v>
      </c>
      <c r="IT137">
        <v>0</v>
      </c>
      <c r="IU137">
        <v>100</v>
      </c>
      <c r="IV137">
        <v>100</v>
      </c>
      <c r="IW137">
        <v>-1.007</v>
      </c>
      <c r="IX137">
        <v>0.3013</v>
      </c>
      <c r="IY137">
        <v>-0.9039269621244732</v>
      </c>
      <c r="IZ137">
        <v>-0.001239420960351069</v>
      </c>
      <c r="JA137">
        <v>2.054680153414315E-06</v>
      </c>
      <c r="JB137">
        <v>-6.090169633737798E-10</v>
      </c>
      <c r="JC137">
        <v>0.01286883109493677</v>
      </c>
      <c r="JD137">
        <v>0.003674261220633967</v>
      </c>
      <c r="JE137">
        <v>0.0003746991724086452</v>
      </c>
      <c r="JF137">
        <v>1.563836292469968E-06</v>
      </c>
      <c r="JG137">
        <v>1</v>
      </c>
      <c r="JH137">
        <v>2003</v>
      </c>
      <c r="JI137">
        <v>1</v>
      </c>
      <c r="JJ137">
        <v>24</v>
      </c>
      <c r="JK137">
        <v>202909.6</v>
      </c>
      <c r="JL137">
        <v>202909.8</v>
      </c>
      <c r="JM137">
        <v>0.27832</v>
      </c>
      <c r="JN137">
        <v>2.68188</v>
      </c>
      <c r="JO137">
        <v>1.49658</v>
      </c>
      <c r="JP137">
        <v>2.34253</v>
      </c>
      <c r="JQ137">
        <v>1.54907</v>
      </c>
      <c r="JR137">
        <v>2.40479</v>
      </c>
      <c r="JS137">
        <v>36.0582</v>
      </c>
      <c r="JT137">
        <v>24.1751</v>
      </c>
      <c r="JU137">
        <v>18</v>
      </c>
      <c r="JV137">
        <v>483.469</v>
      </c>
      <c r="JW137">
        <v>491.319</v>
      </c>
      <c r="JX137">
        <v>28.2565</v>
      </c>
      <c r="JY137">
        <v>28.5688</v>
      </c>
      <c r="JZ137">
        <v>30.0004</v>
      </c>
      <c r="KA137">
        <v>28.7656</v>
      </c>
      <c r="KB137">
        <v>28.7592</v>
      </c>
      <c r="KC137">
        <v>5.65592</v>
      </c>
      <c r="KD137">
        <v>20.765</v>
      </c>
      <c r="KE137">
        <v>66.1892</v>
      </c>
      <c r="KF137">
        <v>28.2759</v>
      </c>
      <c r="KG137">
        <v>45.8564</v>
      </c>
      <c r="KH137">
        <v>17.7237</v>
      </c>
      <c r="KI137">
        <v>102.005</v>
      </c>
      <c r="KJ137">
        <v>91.54649999999999</v>
      </c>
    </row>
    <row r="138" spans="1:296">
      <c r="A138">
        <v>120</v>
      </c>
      <c r="B138">
        <v>1759164186</v>
      </c>
      <c r="C138">
        <v>2812.900000095367</v>
      </c>
      <c r="D138" t="s">
        <v>684</v>
      </c>
      <c r="E138" t="s">
        <v>685</v>
      </c>
      <c r="F138">
        <v>5</v>
      </c>
      <c r="G138" t="s">
        <v>639</v>
      </c>
      <c r="H138">
        <v>1759164178.5</v>
      </c>
      <c r="I138">
        <f>(J138)/1000</f>
        <v>0</v>
      </c>
      <c r="J138">
        <f>IF(DO138, AM138, AG138)</f>
        <v>0</v>
      </c>
      <c r="K138">
        <f>IF(DO138, AH138, AF138)</f>
        <v>0</v>
      </c>
      <c r="L138">
        <f>DQ138 - IF(AT138&gt;1, K138*DK138*100.0/(AV138), 0)</f>
        <v>0</v>
      </c>
      <c r="M138">
        <f>((S138-I138/2)*L138-K138)/(S138+I138/2)</f>
        <v>0</v>
      </c>
      <c r="N138">
        <f>M138*(DX138+DY138)/1000.0</f>
        <v>0</v>
      </c>
      <c r="O138">
        <f>(DQ138 - IF(AT138&gt;1, K138*DK138*100.0/(AV138), 0))*(DX138+DY138)/1000.0</f>
        <v>0</v>
      </c>
      <c r="P138">
        <f>2.0/((1/R138-1/Q138)+SIGN(R138)*SQRT((1/R138-1/Q138)*(1/R138-1/Q138) + 4*DL138/((DL138+1)*(DL138+1))*(2*1/R138*1/Q138-1/Q138*1/Q138)))</f>
        <v>0</v>
      </c>
      <c r="Q138">
        <f>IF(LEFT(DM138,1)&lt;&gt;"0",IF(LEFT(DM138,1)="1",3.0,DN138),$D$5+$E$5*(EE138*DX138/($K$5*1000))+$F$5*(EE138*DX138/($K$5*1000))*MAX(MIN(DK138,$J$5),$I$5)*MAX(MIN(DK138,$J$5),$I$5)+$G$5*MAX(MIN(DK138,$J$5),$I$5)*(EE138*DX138/($K$5*1000))+$H$5*(EE138*DX138/($K$5*1000))*(EE138*DX138/($K$5*1000)))</f>
        <v>0</v>
      </c>
      <c r="R138">
        <f>I138*(1000-(1000*0.61365*exp(17.502*V138/(240.97+V138))/(DX138+DY138)+DS138)/2)/(1000*0.61365*exp(17.502*V138/(240.97+V138))/(DX138+DY138)-DS138)</f>
        <v>0</v>
      </c>
      <c r="S138">
        <f>1/((DL138+1)/(P138/1.6)+1/(Q138/1.37)) + DL138/((DL138+1)/(P138/1.6) + DL138/(Q138/1.37))</f>
        <v>0</v>
      </c>
      <c r="T138">
        <f>(DG138*DJ138)</f>
        <v>0</v>
      </c>
      <c r="U138">
        <f>(DZ138+(T138+2*0.95*5.67E-8*(((DZ138+$B$9)+273)^4-(DZ138+273)^4)-44100*I138)/(1.84*29.3*Q138+8*0.95*5.67E-8*(DZ138+273)^3))</f>
        <v>0</v>
      </c>
      <c r="V138">
        <f>($C$9*EA138+$D$9*EB138+$E$9*U138)</f>
        <v>0</v>
      </c>
      <c r="W138">
        <f>0.61365*exp(17.502*V138/(240.97+V138))</f>
        <v>0</v>
      </c>
      <c r="X138">
        <f>(Y138/Z138*100)</f>
        <v>0</v>
      </c>
      <c r="Y138">
        <f>DS138*(DX138+DY138)/1000</f>
        <v>0</v>
      </c>
      <c r="Z138">
        <f>0.61365*exp(17.502*DZ138/(240.97+DZ138))</f>
        <v>0</v>
      </c>
      <c r="AA138">
        <f>(W138-DS138*(DX138+DY138)/1000)</f>
        <v>0</v>
      </c>
      <c r="AB138">
        <f>(-I138*44100)</f>
        <v>0</v>
      </c>
      <c r="AC138">
        <f>2*29.3*Q138*0.92*(DZ138-V138)</f>
        <v>0</v>
      </c>
      <c r="AD138">
        <f>2*0.95*5.67E-8*(((DZ138+$B$9)+273)^4-(V138+273)^4)</f>
        <v>0</v>
      </c>
      <c r="AE138">
        <f>T138+AD138+AB138+AC138</f>
        <v>0</v>
      </c>
      <c r="AF138">
        <f>DW138*AT138*(DR138-DQ138*(1000-AT138*DT138)/(1000-AT138*DS138))/(100*DK138)</f>
        <v>0</v>
      </c>
      <c r="AG138">
        <f>1000*DW138*AT138*(DS138-DT138)/(100*DK138*(1000-AT138*DS138))</f>
        <v>0</v>
      </c>
      <c r="AH138">
        <f>(AI138 - AJ138 - DX138*1E3/(8.314*(DZ138+273.15)) * AL138/DW138 * AK138) * DW138/(100*DK138) * (1000 - DT138)/1000</f>
        <v>0</v>
      </c>
      <c r="AI138">
        <v>70.90672414710042</v>
      </c>
      <c r="AJ138">
        <v>85.09930424242428</v>
      </c>
      <c r="AK138">
        <v>-3.263862842596886</v>
      </c>
      <c r="AL138">
        <v>65.04949438448051</v>
      </c>
      <c r="AM138">
        <f>(AO138 - AN138 + DX138*1E3/(8.314*(DZ138+273.15)) * AQ138/DW138 * AP138) * DW138/(100*DK138) * 1000/(1000 - AO138)</f>
        <v>0</v>
      </c>
      <c r="AN138">
        <v>17.68387506597973</v>
      </c>
      <c r="AO138">
        <v>22.7472709090909</v>
      </c>
      <c r="AP138">
        <v>0.005580065428873112</v>
      </c>
      <c r="AQ138">
        <v>105.0563432772272</v>
      </c>
      <c r="AR138">
        <v>0</v>
      </c>
      <c r="AS138">
        <v>0</v>
      </c>
      <c r="AT138">
        <f>IF(AR138*$H$15&gt;=AV138,1.0,(AV138/(AV138-AR138*$H$15)))</f>
        <v>0</v>
      </c>
      <c r="AU138">
        <f>(AT138-1)*100</f>
        <v>0</v>
      </c>
      <c r="AV138">
        <f>MAX(0,($B$15+$C$15*EE138)/(1+$D$15*EE138)*DX138/(DZ138+273)*$E$15)</f>
        <v>0</v>
      </c>
      <c r="AW138" t="s">
        <v>437</v>
      </c>
      <c r="AX138" t="s">
        <v>437</v>
      </c>
      <c r="AY138">
        <v>0</v>
      </c>
      <c r="AZ138">
        <v>0</v>
      </c>
      <c r="BA138">
        <f>1-AY138/AZ138</f>
        <v>0</v>
      </c>
      <c r="BB138">
        <v>0</v>
      </c>
      <c r="BC138" t="s">
        <v>437</v>
      </c>
      <c r="BD138" t="s">
        <v>437</v>
      </c>
      <c r="BE138">
        <v>0</v>
      </c>
      <c r="BF138">
        <v>0</v>
      </c>
      <c r="BG138">
        <f>1-BE138/BF138</f>
        <v>0</v>
      </c>
      <c r="BH138">
        <v>0.5</v>
      </c>
      <c r="BI138">
        <f>DH138</f>
        <v>0</v>
      </c>
      <c r="BJ138">
        <f>K138</f>
        <v>0</v>
      </c>
      <c r="BK138">
        <f>BG138*BH138*BI138</f>
        <v>0</v>
      </c>
      <c r="BL138">
        <f>(BJ138-BB138)/BI138</f>
        <v>0</v>
      </c>
      <c r="BM138">
        <f>(AZ138-BF138)/BF138</f>
        <v>0</v>
      </c>
      <c r="BN138">
        <f>AY138/(BA138+AY138/BF138)</f>
        <v>0</v>
      </c>
      <c r="BO138" t="s">
        <v>437</v>
      </c>
      <c r="BP138">
        <v>0</v>
      </c>
      <c r="BQ138">
        <f>IF(BP138&lt;&gt;0, BP138, BN138)</f>
        <v>0</v>
      </c>
      <c r="BR138">
        <f>1-BQ138/BF138</f>
        <v>0</v>
      </c>
      <c r="BS138">
        <f>(BF138-BE138)/(BF138-BQ138)</f>
        <v>0</v>
      </c>
      <c r="BT138">
        <f>(AZ138-BF138)/(AZ138-BQ138)</f>
        <v>0</v>
      </c>
      <c r="BU138">
        <f>(BF138-BE138)/(BF138-AY138)</f>
        <v>0</v>
      </c>
      <c r="BV138">
        <f>(AZ138-BF138)/(AZ138-AY138)</f>
        <v>0</v>
      </c>
      <c r="BW138">
        <f>(BS138*BQ138/BE138)</f>
        <v>0</v>
      </c>
      <c r="BX138">
        <f>(1-BW138)</f>
        <v>0</v>
      </c>
      <c r="DG138">
        <f>$B$13*EF138+$C$13*EG138+$F$13*ER138*(1-EU138)</f>
        <v>0</v>
      </c>
      <c r="DH138">
        <f>DG138*DI138</f>
        <v>0</v>
      </c>
      <c r="DI138">
        <f>($B$13*$D$11+$C$13*$D$11+$F$13*((FE138+EW138)/MAX(FE138+EW138+FF138, 0.1)*$I$11+FF138/MAX(FE138+EW138+FF138, 0.1)*$J$11))/($B$13+$C$13+$F$13)</f>
        <v>0</v>
      </c>
      <c r="DJ138">
        <f>($B$13*$K$11+$C$13*$K$11+$F$13*((FE138+EW138)/MAX(FE138+EW138+FF138, 0.1)*$P$11+FF138/MAX(FE138+EW138+FF138, 0.1)*$Q$11))/($B$13+$C$13+$F$13)</f>
        <v>0</v>
      </c>
      <c r="DK138">
        <v>5</v>
      </c>
      <c r="DL138">
        <v>0.5</v>
      </c>
      <c r="DM138" t="s">
        <v>438</v>
      </c>
      <c r="DN138">
        <v>2</v>
      </c>
      <c r="DO138" t="b">
        <v>1</v>
      </c>
      <c r="DP138">
        <v>1759164178.5</v>
      </c>
      <c r="DQ138">
        <v>105.4666185185185</v>
      </c>
      <c r="DR138">
        <v>84.50380740740741</v>
      </c>
      <c r="DS138">
        <v>22.72885185185185</v>
      </c>
      <c r="DT138">
        <v>17.65977037037037</v>
      </c>
      <c r="DU138">
        <v>106.4795962962963</v>
      </c>
      <c r="DV138">
        <v>22.42746666666667</v>
      </c>
      <c r="DW138">
        <v>499.9707407407407</v>
      </c>
      <c r="DX138">
        <v>90.87765925925925</v>
      </c>
      <c r="DY138">
        <v>0.06704792962962963</v>
      </c>
      <c r="DZ138">
        <v>29.39264814814815</v>
      </c>
      <c r="EA138">
        <v>29.96315555555555</v>
      </c>
      <c r="EB138">
        <v>999.9000000000001</v>
      </c>
      <c r="EC138">
        <v>0</v>
      </c>
      <c r="ED138">
        <v>0</v>
      </c>
      <c r="EE138">
        <v>9995.458518518519</v>
      </c>
      <c r="EF138">
        <v>0</v>
      </c>
      <c r="EG138">
        <v>10.7464</v>
      </c>
      <c r="EH138">
        <v>20.9628</v>
      </c>
      <c r="EI138">
        <v>107.9194888888889</v>
      </c>
      <c r="EJ138">
        <v>86.02277037037038</v>
      </c>
      <c r="EK138">
        <v>5.069084444444445</v>
      </c>
      <c r="EL138">
        <v>84.50380740740741</v>
      </c>
      <c r="EM138">
        <v>17.65977037037037</v>
      </c>
      <c r="EN138">
        <v>2.065546296296297</v>
      </c>
      <c r="EO138">
        <v>1.604878148148148</v>
      </c>
      <c r="EP138">
        <v>17.95594074074074</v>
      </c>
      <c r="EQ138">
        <v>14.00572222222222</v>
      </c>
      <c r="ER138">
        <v>1999.983703703704</v>
      </c>
      <c r="ES138">
        <v>0.9800055555555555</v>
      </c>
      <c r="ET138">
        <v>0.01999441111111111</v>
      </c>
      <c r="EU138">
        <v>0</v>
      </c>
      <c r="EV138">
        <v>1040.975185185185</v>
      </c>
      <c r="EW138">
        <v>5.00078</v>
      </c>
      <c r="EX138">
        <v>20187.14814814815</v>
      </c>
      <c r="EY138">
        <v>16379.55555555556</v>
      </c>
      <c r="EZ138">
        <v>39.12711111111111</v>
      </c>
      <c r="FA138">
        <v>39.85385185185185</v>
      </c>
      <c r="FB138">
        <v>39.16881481481482</v>
      </c>
      <c r="FC138">
        <v>39.60403703703704</v>
      </c>
      <c r="FD138">
        <v>40.23129629629629</v>
      </c>
      <c r="FE138">
        <v>1955.096296296296</v>
      </c>
      <c r="FF138">
        <v>39.88740740740742</v>
      </c>
      <c r="FG138">
        <v>0</v>
      </c>
      <c r="FH138">
        <v>1759164177.8</v>
      </c>
      <c r="FI138">
        <v>0</v>
      </c>
      <c r="FJ138">
        <v>1040.9684</v>
      </c>
      <c r="FK138">
        <v>19.66461541599003</v>
      </c>
      <c r="FL138">
        <v>347.4384620074148</v>
      </c>
      <c r="FM138">
        <v>20187.292</v>
      </c>
      <c r="FN138">
        <v>15</v>
      </c>
      <c r="FO138">
        <v>0</v>
      </c>
      <c r="FP138" t="s">
        <v>439</v>
      </c>
      <c r="FQ138">
        <v>1746989605.5</v>
      </c>
      <c r="FR138">
        <v>1746989593.5</v>
      </c>
      <c r="FS138">
        <v>0</v>
      </c>
      <c r="FT138">
        <v>-0.274</v>
      </c>
      <c r="FU138">
        <v>-0.002</v>
      </c>
      <c r="FV138">
        <v>2.549</v>
      </c>
      <c r="FW138">
        <v>0.129</v>
      </c>
      <c r="FX138">
        <v>420</v>
      </c>
      <c r="FY138">
        <v>17</v>
      </c>
      <c r="FZ138">
        <v>0.02</v>
      </c>
      <c r="GA138">
        <v>0.04</v>
      </c>
      <c r="GB138">
        <v>20.557985</v>
      </c>
      <c r="GC138">
        <v>8.907633771106889</v>
      </c>
      <c r="GD138">
        <v>0.8579962038231873</v>
      </c>
      <c r="GE138">
        <v>0</v>
      </c>
      <c r="GF138">
        <v>1040.209705882353</v>
      </c>
      <c r="GG138">
        <v>18.0603514125149</v>
      </c>
      <c r="GH138">
        <v>1.793864519269737</v>
      </c>
      <c r="GI138">
        <v>0</v>
      </c>
      <c r="GJ138">
        <v>5.0631925</v>
      </c>
      <c r="GK138">
        <v>0.03560893058160237</v>
      </c>
      <c r="GL138">
        <v>0.01461648807853648</v>
      </c>
      <c r="GM138">
        <v>1</v>
      </c>
      <c r="GN138">
        <v>1</v>
      </c>
      <c r="GO138">
        <v>3</v>
      </c>
      <c r="GP138" t="s">
        <v>459</v>
      </c>
      <c r="GQ138">
        <v>3.10145</v>
      </c>
      <c r="GR138">
        <v>2.72534</v>
      </c>
      <c r="GS138">
        <v>0.0214374</v>
      </c>
      <c r="GT138">
        <v>0.0155837</v>
      </c>
      <c r="GU138">
        <v>0.104326</v>
      </c>
      <c r="GV138">
        <v>0.08846420000000001</v>
      </c>
      <c r="GW138">
        <v>25594.4</v>
      </c>
      <c r="GX138">
        <v>23399.4</v>
      </c>
      <c r="GY138">
        <v>26718.8</v>
      </c>
      <c r="GZ138">
        <v>23991.3</v>
      </c>
      <c r="HA138">
        <v>38278.1</v>
      </c>
      <c r="HB138">
        <v>32328.3</v>
      </c>
      <c r="HC138">
        <v>46652</v>
      </c>
      <c r="HD138">
        <v>37962.8</v>
      </c>
      <c r="HE138">
        <v>1.87517</v>
      </c>
      <c r="HF138">
        <v>1.86462</v>
      </c>
      <c r="HG138">
        <v>0.120416</v>
      </c>
      <c r="HH138">
        <v>0</v>
      </c>
      <c r="HI138">
        <v>27.9738</v>
      </c>
      <c r="HJ138">
        <v>999.9</v>
      </c>
      <c r="HK138">
        <v>43.7</v>
      </c>
      <c r="HL138">
        <v>31.5</v>
      </c>
      <c r="HM138">
        <v>22.3186</v>
      </c>
      <c r="HN138">
        <v>60.9939</v>
      </c>
      <c r="HO138">
        <v>22.8806</v>
      </c>
      <c r="HP138">
        <v>1</v>
      </c>
      <c r="HQ138">
        <v>0.100264</v>
      </c>
      <c r="HR138">
        <v>-0.470757</v>
      </c>
      <c r="HS138">
        <v>20.2791</v>
      </c>
      <c r="HT138">
        <v>5.21295</v>
      </c>
      <c r="HU138">
        <v>11.98</v>
      </c>
      <c r="HV138">
        <v>4.9634</v>
      </c>
      <c r="HW138">
        <v>3.27448</v>
      </c>
      <c r="HX138">
        <v>9999</v>
      </c>
      <c r="HY138">
        <v>9999</v>
      </c>
      <c r="HZ138">
        <v>9999</v>
      </c>
      <c r="IA138">
        <v>41.2</v>
      </c>
      <c r="IB138">
        <v>1.86401</v>
      </c>
      <c r="IC138">
        <v>1.86018</v>
      </c>
      <c r="ID138">
        <v>1.85843</v>
      </c>
      <c r="IE138">
        <v>1.85974</v>
      </c>
      <c r="IF138">
        <v>1.85989</v>
      </c>
      <c r="IG138">
        <v>1.85837</v>
      </c>
      <c r="IH138">
        <v>1.85745</v>
      </c>
      <c r="II138">
        <v>1.85242</v>
      </c>
      <c r="IJ138">
        <v>0</v>
      </c>
      <c r="IK138">
        <v>0</v>
      </c>
      <c r="IL138">
        <v>0</v>
      </c>
      <c r="IM138">
        <v>0</v>
      </c>
      <c r="IN138" t="s">
        <v>441</v>
      </c>
      <c r="IO138" t="s">
        <v>442</v>
      </c>
      <c r="IP138" t="s">
        <v>443</v>
      </c>
      <c r="IQ138" t="s">
        <v>443</v>
      </c>
      <c r="IR138" t="s">
        <v>443</v>
      </c>
      <c r="IS138" t="s">
        <v>443</v>
      </c>
      <c r="IT138">
        <v>0</v>
      </c>
      <c r="IU138">
        <v>100</v>
      </c>
      <c r="IV138">
        <v>100</v>
      </c>
      <c r="IW138">
        <v>-0.993</v>
      </c>
      <c r="IX138">
        <v>0.3018</v>
      </c>
      <c r="IY138">
        <v>-0.9039269621244732</v>
      </c>
      <c r="IZ138">
        <v>-0.001239420960351069</v>
      </c>
      <c r="JA138">
        <v>2.054680153414315E-06</v>
      </c>
      <c r="JB138">
        <v>-6.090169633737798E-10</v>
      </c>
      <c r="JC138">
        <v>0.01286883109493677</v>
      </c>
      <c r="JD138">
        <v>0.003674261220633967</v>
      </c>
      <c r="JE138">
        <v>0.0003746991724086452</v>
      </c>
      <c r="JF138">
        <v>1.563836292469968E-06</v>
      </c>
      <c r="JG138">
        <v>1</v>
      </c>
      <c r="JH138">
        <v>2003</v>
      </c>
      <c r="JI138">
        <v>1</v>
      </c>
      <c r="JJ138">
        <v>24</v>
      </c>
      <c r="JK138">
        <v>202909.7</v>
      </c>
      <c r="JL138">
        <v>202909.9</v>
      </c>
      <c r="JM138">
        <v>0.238037</v>
      </c>
      <c r="JN138">
        <v>2.69287</v>
      </c>
      <c r="JO138">
        <v>1.49658</v>
      </c>
      <c r="JP138">
        <v>2.34375</v>
      </c>
      <c r="JQ138">
        <v>1.54907</v>
      </c>
      <c r="JR138">
        <v>2.41821</v>
      </c>
      <c r="JS138">
        <v>36.0582</v>
      </c>
      <c r="JT138">
        <v>24.1751</v>
      </c>
      <c r="JU138">
        <v>18</v>
      </c>
      <c r="JV138">
        <v>483.221</v>
      </c>
      <c r="JW138">
        <v>491.252</v>
      </c>
      <c r="JX138">
        <v>28.2781</v>
      </c>
      <c r="JY138">
        <v>28.5713</v>
      </c>
      <c r="JZ138">
        <v>30.0004</v>
      </c>
      <c r="KA138">
        <v>28.7674</v>
      </c>
      <c r="KB138">
        <v>28.7609</v>
      </c>
      <c r="KC138">
        <v>4.79433</v>
      </c>
      <c r="KD138">
        <v>20.765</v>
      </c>
      <c r="KE138">
        <v>66.1892</v>
      </c>
      <c r="KF138">
        <v>28.3052</v>
      </c>
      <c r="KG138">
        <v>32.4989</v>
      </c>
      <c r="KH138">
        <v>17.6338</v>
      </c>
      <c r="KI138">
        <v>102.005</v>
      </c>
      <c r="KJ138">
        <v>91.5466</v>
      </c>
    </row>
    <row r="139" spans="1:296">
      <c r="A139">
        <v>121</v>
      </c>
      <c r="B139">
        <v>1759164283</v>
      </c>
      <c r="C139">
        <v>2909.900000095367</v>
      </c>
      <c r="D139" t="s">
        <v>686</v>
      </c>
      <c r="E139" t="s">
        <v>687</v>
      </c>
      <c r="F139">
        <v>5</v>
      </c>
      <c r="G139" t="s">
        <v>639</v>
      </c>
      <c r="H139">
        <v>1759164275</v>
      </c>
      <c r="I139">
        <f>(J139)/1000</f>
        <v>0</v>
      </c>
      <c r="J139">
        <f>IF(DO139, AM139, AG139)</f>
        <v>0</v>
      </c>
      <c r="K139">
        <f>IF(DO139, AH139, AF139)</f>
        <v>0</v>
      </c>
      <c r="L139">
        <f>DQ139 - IF(AT139&gt;1, K139*DK139*100.0/(AV139), 0)</f>
        <v>0</v>
      </c>
      <c r="M139">
        <f>((S139-I139/2)*L139-K139)/(S139+I139/2)</f>
        <v>0</v>
      </c>
      <c r="N139">
        <f>M139*(DX139+DY139)/1000.0</f>
        <v>0</v>
      </c>
      <c r="O139">
        <f>(DQ139 - IF(AT139&gt;1, K139*DK139*100.0/(AV139), 0))*(DX139+DY139)/1000.0</f>
        <v>0</v>
      </c>
      <c r="P139">
        <f>2.0/((1/R139-1/Q139)+SIGN(R139)*SQRT((1/R139-1/Q139)*(1/R139-1/Q139) + 4*DL139/((DL139+1)*(DL139+1))*(2*1/R139*1/Q139-1/Q139*1/Q139)))</f>
        <v>0</v>
      </c>
      <c r="Q139">
        <f>IF(LEFT(DM139,1)&lt;&gt;"0",IF(LEFT(DM139,1)="1",3.0,DN139),$D$5+$E$5*(EE139*DX139/($K$5*1000))+$F$5*(EE139*DX139/($K$5*1000))*MAX(MIN(DK139,$J$5),$I$5)*MAX(MIN(DK139,$J$5),$I$5)+$G$5*MAX(MIN(DK139,$J$5),$I$5)*(EE139*DX139/($K$5*1000))+$H$5*(EE139*DX139/($K$5*1000))*(EE139*DX139/($K$5*1000)))</f>
        <v>0</v>
      </c>
      <c r="R139">
        <f>I139*(1000-(1000*0.61365*exp(17.502*V139/(240.97+V139))/(DX139+DY139)+DS139)/2)/(1000*0.61365*exp(17.502*V139/(240.97+V139))/(DX139+DY139)-DS139)</f>
        <v>0</v>
      </c>
      <c r="S139">
        <f>1/((DL139+1)/(P139/1.6)+1/(Q139/1.37)) + DL139/((DL139+1)/(P139/1.6) + DL139/(Q139/1.37))</f>
        <v>0</v>
      </c>
      <c r="T139">
        <f>(DG139*DJ139)</f>
        <v>0</v>
      </c>
      <c r="U139">
        <f>(DZ139+(T139+2*0.95*5.67E-8*(((DZ139+$B$9)+273)^4-(DZ139+273)^4)-44100*I139)/(1.84*29.3*Q139+8*0.95*5.67E-8*(DZ139+273)^3))</f>
        <v>0</v>
      </c>
      <c r="V139">
        <f>($C$9*EA139+$D$9*EB139+$E$9*U139)</f>
        <v>0</v>
      </c>
      <c r="W139">
        <f>0.61365*exp(17.502*V139/(240.97+V139))</f>
        <v>0</v>
      </c>
      <c r="X139">
        <f>(Y139/Z139*100)</f>
        <v>0</v>
      </c>
      <c r="Y139">
        <f>DS139*(DX139+DY139)/1000</f>
        <v>0</v>
      </c>
      <c r="Z139">
        <f>0.61365*exp(17.502*DZ139/(240.97+DZ139))</f>
        <v>0</v>
      </c>
      <c r="AA139">
        <f>(W139-DS139*(DX139+DY139)/1000)</f>
        <v>0</v>
      </c>
      <c r="AB139">
        <f>(-I139*44100)</f>
        <v>0</v>
      </c>
      <c r="AC139">
        <f>2*29.3*Q139*0.92*(DZ139-V139)</f>
        <v>0</v>
      </c>
      <c r="AD139">
        <f>2*0.95*5.67E-8*(((DZ139+$B$9)+273)^4-(V139+273)^4)</f>
        <v>0</v>
      </c>
      <c r="AE139">
        <f>T139+AD139+AB139+AC139</f>
        <v>0</v>
      </c>
      <c r="AF139">
        <f>DW139*AT139*(DR139-DQ139*(1000-AT139*DT139)/(1000-AT139*DS139))/(100*DK139)</f>
        <v>0</v>
      </c>
      <c r="AG139">
        <f>1000*DW139*AT139*(DS139-DT139)/(100*DK139*(1000-AT139*DS139))</f>
        <v>0</v>
      </c>
      <c r="AH139">
        <f>(AI139 - AJ139 - DX139*1E3/(8.314*(DZ139+273.15)) * AL139/DW139 * AK139) * DW139/(100*DK139) * (1000 - DT139)/1000</f>
        <v>0</v>
      </c>
      <c r="AI139">
        <v>427.5210619639287</v>
      </c>
      <c r="AJ139">
        <v>416.0014606060604</v>
      </c>
      <c r="AK139">
        <v>0.0008787996761975116</v>
      </c>
      <c r="AL139">
        <v>65.04949438448051</v>
      </c>
      <c r="AM139">
        <f>(AO139 - AN139 + DX139*1E3/(8.314*(DZ139+273.15)) * AQ139/DW139 * AP139) * DW139/(100*DK139) * 1000/(1000 - AO139)</f>
        <v>0</v>
      </c>
      <c r="AN139">
        <v>17.3910160051275</v>
      </c>
      <c r="AO139">
        <v>22.64100484848485</v>
      </c>
      <c r="AP139">
        <v>7.032827193725511E-05</v>
      </c>
      <c r="AQ139">
        <v>105.0563432772272</v>
      </c>
      <c r="AR139">
        <v>0</v>
      </c>
      <c r="AS139">
        <v>0</v>
      </c>
      <c r="AT139">
        <f>IF(AR139*$H$15&gt;=AV139,1.0,(AV139/(AV139-AR139*$H$15)))</f>
        <v>0</v>
      </c>
      <c r="AU139">
        <f>(AT139-1)*100</f>
        <v>0</v>
      </c>
      <c r="AV139">
        <f>MAX(0,($B$15+$C$15*EE139)/(1+$D$15*EE139)*DX139/(DZ139+273)*$E$15)</f>
        <v>0</v>
      </c>
      <c r="AW139" t="s">
        <v>437</v>
      </c>
      <c r="AX139" t="s">
        <v>437</v>
      </c>
      <c r="AY139">
        <v>0</v>
      </c>
      <c r="AZ139">
        <v>0</v>
      </c>
      <c r="BA139">
        <f>1-AY139/AZ139</f>
        <v>0</v>
      </c>
      <c r="BB139">
        <v>0</v>
      </c>
      <c r="BC139" t="s">
        <v>437</v>
      </c>
      <c r="BD139" t="s">
        <v>437</v>
      </c>
      <c r="BE139">
        <v>0</v>
      </c>
      <c r="BF139">
        <v>0</v>
      </c>
      <c r="BG139">
        <f>1-BE139/BF139</f>
        <v>0</v>
      </c>
      <c r="BH139">
        <v>0.5</v>
      </c>
      <c r="BI139">
        <f>DH139</f>
        <v>0</v>
      </c>
      <c r="BJ139">
        <f>K139</f>
        <v>0</v>
      </c>
      <c r="BK139">
        <f>BG139*BH139*BI139</f>
        <v>0</v>
      </c>
      <c r="BL139">
        <f>(BJ139-BB139)/BI139</f>
        <v>0</v>
      </c>
      <c r="BM139">
        <f>(AZ139-BF139)/BF139</f>
        <v>0</v>
      </c>
      <c r="BN139">
        <f>AY139/(BA139+AY139/BF139)</f>
        <v>0</v>
      </c>
      <c r="BO139" t="s">
        <v>437</v>
      </c>
      <c r="BP139">
        <v>0</v>
      </c>
      <c r="BQ139">
        <f>IF(BP139&lt;&gt;0, BP139, BN139)</f>
        <v>0</v>
      </c>
      <c r="BR139">
        <f>1-BQ139/BF139</f>
        <v>0</v>
      </c>
      <c r="BS139">
        <f>(BF139-BE139)/(BF139-BQ139)</f>
        <v>0</v>
      </c>
      <c r="BT139">
        <f>(AZ139-BF139)/(AZ139-BQ139)</f>
        <v>0</v>
      </c>
      <c r="BU139">
        <f>(BF139-BE139)/(BF139-AY139)</f>
        <v>0</v>
      </c>
      <c r="BV139">
        <f>(AZ139-BF139)/(AZ139-AY139)</f>
        <v>0</v>
      </c>
      <c r="BW139">
        <f>(BS139*BQ139/BE139)</f>
        <v>0</v>
      </c>
      <c r="BX139">
        <f>(1-BW139)</f>
        <v>0</v>
      </c>
      <c r="DG139">
        <f>$B$13*EF139+$C$13*EG139+$F$13*ER139*(1-EU139)</f>
        <v>0</v>
      </c>
      <c r="DH139">
        <f>DG139*DI139</f>
        <v>0</v>
      </c>
      <c r="DI139">
        <f>($B$13*$D$11+$C$13*$D$11+$F$13*((FE139+EW139)/MAX(FE139+EW139+FF139, 0.1)*$I$11+FF139/MAX(FE139+EW139+FF139, 0.1)*$J$11))/($B$13+$C$13+$F$13)</f>
        <v>0</v>
      </c>
      <c r="DJ139">
        <f>($B$13*$K$11+$C$13*$K$11+$F$13*((FE139+EW139)/MAX(FE139+EW139+FF139, 0.1)*$P$11+FF139/MAX(FE139+EW139+FF139, 0.1)*$Q$11))/($B$13+$C$13+$F$13)</f>
        <v>0</v>
      </c>
      <c r="DK139">
        <v>5</v>
      </c>
      <c r="DL139">
        <v>0.5</v>
      </c>
      <c r="DM139" t="s">
        <v>438</v>
      </c>
      <c r="DN139">
        <v>2</v>
      </c>
      <c r="DO139" t="b">
        <v>1</v>
      </c>
      <c r="DP139">
        <v>1759164275</v>
      </c>
      <c r="DQ139">
        <v>406.5687096774194</v>
      </c>
      <c r="DR139">
        <v>420.0514838709676</v>
      </c>
      <c r="DS139">
        <v>22.63183225806452</v>
      </c>
      <c r="DT139">
        <v>17.38936774193549</v>
      </c>
      <c r="DU139">
        <v>407.6777096774193</v>
      </c>
      <c r="DV139">
        <v>22.3326</v>
      </c>
      <c r="DW139">
        <v>499.9834838709677</v>
      </c>
      <c r="DX139">
        <v>90.87497741935483</v>
      </c>
      <c r="DY139">
        <v>0.06787821612903228</v>
      </c>
      <c r="DZ139">
        <v>29.44110967741936</v>
      </c>
      <c r="EA139">
        <v>30.04099032258064</v>
      </c>
      <c r="EB139">
        <v>999.9000000000003</v>
      </c>
      <c r="EC139">
        <v>0</v>
      </c>
      <c r="ED139">
        <v>0</v>
      </c>
      <c r="EE139">
        <v>10002.89741935484</v>
      </c>
      <c r="EF139">
        <v>0</v>
      </c>
      <c r="EG139">
        <v>10.7464</v>
      </c>
      <c r="EH139">
        <v>-13.4827064516129</v>
      </c>
      <c r="EI139">
        <v>415.9832580645161</v>
      </c>
      <c r="EJ139">
        <v>427.4852580645161</v>
      </c>
      <c r="EK139">
        <v>5.242456129032258</v>
      </c>
      <c r="EL139">
        <v>420.0514838709676</v>
      </c>
      <c r="EM139">
        <v>17.38936774193549</v>
      </c>
      <c r="EN139">
        <v>2.056666451612903</v>
      </c>
      <c r="EO139">
        <v>1.580259032258065</v>
      </c>
      <c r="EP139">
        <v>17.88747741935484</v>
      </c>
      <c r="EQ139">
        <v>13.76762580645161</v>
      </c>
      <c r="ER139">
        <v>2000.008709677419</v>
      </c>
      <c r="ES139">
        <v>0.9800067096774191</v>
      </c>
      <c r="ET139">
        <v>0.01999324193548387</v>
      </c>
      <c r="EU139">
        <v>0</v>
      </c>
      <c r="EV139">
        <v>1022.264838709677</v>
      </c>
      <c r="EW139">
        <v>5.000779999999999</v>
      </c>
      <c r="EX139">
        <v>19843.82580645161</v>
      </c>
      <c r="EY139">
        <v>16379.75161290323</v>
      </c>
      <c r="EZ139">
        <v>39.12070967741936</v>
      </c>
      <c r="FA139">
        <v>39.96545161290322</v>
      </c>
      <c r="FB139">
        <v>39.25383870967742</v>
      </c>
      <c r="FC139">
        <v>39.62270967741934</v>
      </c>
      <c r="FD139">
        <v>40.26167741935483</v>
      </c>
      <c r="FE139">
        <v>1955.123548387097</v>
      </c>
      <c r="FF139">
        <v>39.88516129032261</v>
      </c>
      <c r="FG139">
        <v>0</v>
      </c>
      <c r="FH139">
        <v>1759164275</v>
      </c>
      <c r="FI139">
        <v>0</v>
      </c>
      <c r="FJ139">
        <v>1022.3028</v>
      </c>
      <c r="FK139">
        <v>3.120769231555454</v>
      </c>
      <c r="FL139">
        <v>69.60769223302827</v>
      </c>
      <c r="FM139">
        <v>19844.784</v>
      </c>
      <c r="FN139">
        <v>15</v>
      </c>
      <c r="FO139">
        <v>0</v>
      </c>
      <c r="FP139" t="s">
        <v>439</v>
      </c>
      <c r="FQ139">
        <v>1746989605.5</v>
      </c>
      <c r="FR139">
        <v>1746989593.5</v>
      </c>
      <c r="FS139">
        <v>0</v>
      </c>
      <c r="FT139">
        <v>-0.274</v>
      </c>
      <c r="FU139">
        <v>-0.002</v>
      </c>
      <c r="FV139">
        <v>2.549</v>
      </c>
      <c r="FW139">
        <v>0.129</v>
      </c>
      <c r="FX139">
        <v>420</v>
      </c>
      <c r="FY139">
        <v>17</v>
      </c>
      <c r="FZ139">
        <v>0.02</v>
      </c>
      <c r="GA139">
        <v>0.04</v>
      </c>
      <c r="GB139">
        <v>-13.4591775</v>
      </c>
      <c r="GC139">
        <v>-0.5000859287054386</v>
      </c>
      <c r="GD139">
        <v>0.05555114979683144</v>
      </c>
      <c r="GE139">
        <v>0</v>
      </c>
      <c r="GF139">
        <v>1022.06</v>
      </c>
      <c r="GG139">
        <v>4.349579827138924</v>
      </c>
      <c r="GH139">
        <v>0.5167431948383668</v>
      </c>
      <c r="GI139">
        <v>0</v>
      </c>
      <c r="GJ139">
        <v>5.24138025</v>
      </c>
      <c r="GK139">
        <v>0.0331597373358193</v>
      </c>
      <c r="GL139">
        <v>0.003443257532845859</v>
      </c>
      <c r="GM139">
        <v>1</v>
      </c>
      <c r="GN139">
        <v>1</v>
      </c>
      <c r="GO139">
        <v>3</v>
      </c>
      <c r="GP139" t="s">
        <v>459</v>
      </c>
      <c r="GQ139">
        <v>3.10141</v>
      </c>
      <c r="GR139">
        <v>2.7254</v>
      </c>
      <c r="GS139">
        <v>0.0864385</v>
      </c>
      <c r="GT139">
        <v>0.08841839999999999</v>
      </c>
      <c r="GU139">
        <v>0.103964</v>
      </c>
      <c r="GV139">
        <v>0.0873989</v>
      </c>
      <c r="GW139">
        <v>23892</v>
      </c>
      <c r="GX139">
        <v>21667.1</v>
      </c>
      <c r="GY139">
        <v>26716.1</v>
      </c>
      <c r="GZ139">
        <v>23990.2</v>
      </c>
      <c r="HA139">
        <v>38298.6</v>
      </c>
      <c r="HB139">
        <v>32372</v>
      </c>
      <c r="HC139">
        <v>46647.9</v>
      </c>
      <c r="HD139">
        <v>37960.7</v>
      </c>
      <c r="HE139">
        <v>1.87505</v>
      </c>
      <c r="HF139">
        <v>1.8642</v>
      </c>
      <c r="HG139">
        <v>0.125282</v>
      </c>
      <c r="HH139">
        <v>0</v>
      </c>
      <c r="HI139">
        <v>27.9936</v>
      </c>
      <c r="HJ139">
        <v>999.9</v>
      </c>
      <c r="HK139">
        <v>43.5</v>
      </c>
      <c r="HL139">
        <v>31.5</v>
      </c>
      <c r="HM139">
        <v>22.2177</v>
      </c>
      <c r="HN139">
        <v>61.2539</v>
      </c>
      <c r="HO139">
        <v>22.6763</v>
      </c>
      <c r="HP139">
        <v>1</v>
      </c>
      <c r="HQ139">
        <v>0.10454</v>
      </c>
      <c r="HR139">
        <v>-0.164336</v>
      </c>
      <c r="HS139">
        <v>20.2804</v>
      </c>
      <c r="HT139">
        <v>5.21295</v>
      </c>
      <c r="HU139">
        <v>11.98</v>
      </c>
      <c r="HV139">
        <v>4.964</v>
      </c>
      <c r="HW139">
        <v>3.27495</v>
      </c>
      <c r="HX139">
        <v>9999</v>
      </c>
      <c r="HY139">
        <v>9999</v>
      </c>
      <c r="HZ139">
        <v>9999</v>
      </c>
      <c r="IA139">
        <v>41.2</v>
      </c>
      <c r="IB139">
        <v>1.86401</v>
      </c>
      <c r="IC139">
        <v>1.86014</v>
      </c>
      <c r="ID139">
        <v>1.85842</v>
      </c>
      <c r="IE139">
        <v>1.85974</v>
      </c>
      <c r="IF139">
        <v>1.85989</v>
      </c>
      <c r="IG139">
        <v>1.85842</v>
      </c>
      <c r="IH139">
        <v>1.85745</v>
      </c>
      <c r="II139">
        <v>1.85242</v>
      </c>
      <c r="IJ139">
        <v>0</v>
      </c>
      <c r="IK139">
        <v>0</v>
      </c>
      <c r="IL139">
        <v>0</v>
      </c>
      <c r="IM139">
        <v>0</v>
      </c>
      <c r="IN139" t="s">
        <v>441</v>
      </c>
      <c r="IO139" t="s">
        <v>442</v>
      </c>
      <c r="IP139" t="s">
        <v>443</v>
      </c>
      <c r="IQ139" t="s">
        <v>443</v>
      </c>
      <c r="IR139" t="s">
        <v>443</v>
      </c>
      <c r="IS139" t="s">
        <v>443</v>
      </c>
      <c r="IT139">
        <v>0</v>
      </c>
      <c r="IU139">
        <v>100</v>
      </c>
      <c r="IV139">
        <v>100</v>
      </c>
      <c r="IW139">
        <v>-1.109</v>
      </c>
      <c r="IX139">
        <v>0.2994</v>
      </c>
      <c r="IY139">
        <v>-0.9039269621244732</v>
      </c>
      <c r="IZ139">
        <v>-0.001239420960351069</v>
      </c>
      <c r="JA139">
        <v>2.054680153414315E-06</v>
      </c>
      <c r="JB139">
        <v>-6.090169633737798E-10</v>
      </c>
      <c r="JC139">
        <v>0.01286883109493677</v>
      </c>
      <c r="JD139">
        <v>0.003674261220633967</v>
      </c>
      <c r="JE139">
        <v>0.0003746991724086452</v>
      </c>
      <c r="JF139">
        <v>1.563836292469968E-06</v>
      </c>
      <c r="JG139">
        <v>1</v>
      </c>
      <c r="JH139">
        <v>2003</v>
      </c>
      <c r="JI139">
        <v>1</v>
      </c>
      <c r="JJ139">
        <v>24</v>
      </c>
      <c r="JK139">
        <v>202911.3</v>
      </c>
      <c r="JL139">
        <v>202911.5</v>
      </c>
      <c r="JM139">
        <v>1.11816</v>
      </c>
      <c r="JN139">
        <v>2.64771</v>
      </c>
      <c r="JO139">
        <v>1.49658</v>
      </c>
      <c r="JP139">
        <v>2.34375</v>
      </c>
      <c r="JQ139">
        <v>1.54907</v>
      </c>
      <c r="JR139">
        <v>2.37915</v>
      </c>
      <c r="JS139">
        <v>36.0347</v>
      </c>
      <c r="JT139">
        <v>24.1663</v>
      </c>
      <c r="JU139">
        <v>18</v>
      </c>
      <c r="JV139">
        <v>483.439</v>
      </c>
      <c r="JW139">
        <v>491.258</v>
      </c>
      <c r="JX139">
        <v>28.2022</v>
      </c>
      <c r="JY139">
        <v>28.6207</v>
      </c>
      <c r="JZ139">
        <v>30.0002</v>
      </c>
      <c r="KA139">
        <v>28.8058</v>
      </c>
      <c r="KB139">
        <v>28.7952</v>
      </c>
      <c r="KC139">
        <v>22.5628</v>
      </c>
      <c r="KD139">
        <v>22.2476</v>
      </c>
      <c r="KE139">
        <v>65.4451</v>
      </c>
      <c r="KF139">
        <v>28.1884</v>
      </c>
      <c r="KG139">
        <v>426.717</v>
      </c>
      <c r="KH139">
        <v>17.4326</v>
      </c>
      <c r="KI139">
        <v>101.995</v>
      </c>
      <c r="KJ139">
        <v>91.54170000000001</v>
      </c>
    </row>
    <row r="140" spans="1:296">
      <c r="A140">
        <v>122</v>
      </c>
      <c r="B140">
        <v>1759164288</v>
      </c>
      <c r="C140">
        <v>2914.900000095367</v>
      </c>
      <c r="D140" t="s">
        <v>688</v>
      </c>
      <c r="E140" t="s">
        <v>689</v>
      </c>
      <c r="F140">
        <v>5</v>
      </c>
      <c r="G140" t="s">
        <v>639</v>
      </c>
      <c r="H140">
        <v>1759164280.155172</v>
      </c>
      <c r="I140">
        <f>(J140)/1000</f>
        <v>0</v>
      </c>
      <c r="J140">
        <f>IF(DO140, AM140, AG140)</f>
        <v>0</v>
      </c>
      <c r="K140">
        <f>IF(DO140, AH140, AF140)</f>
        <v>0</v>
      </c>
      <c r="L140">
        <f>DQ140 - IF(AT140&gt;1, K140*DK140*100.0/(AV140), 0)</f>
        <v>0</v>
      </c>
      <c r="M140">
        <f>((S140-I140/2)*L140-K140)/(S140+I140/2)</f>
        <v>0</v>
      </c>
      <c r="N140">
        <f>M140*(DX140+DY140)/1000.0</f>
        <v>0</v>
      </c>
      <c r="O140">
        <f>(DQ140 - IF(AT140&gt;1, K140*DK140*100.0/(AV140), 0))*(DX140+DY140)/1000.0</f>
        <v>0</v>
      </c>
      <c r="P140">
        <f>2.0/((1/R140-1/Q140)+SIGN(R140)*SQRT((1/R140-1/Q140)*(1/R140-1/Q140) + 4*DL140/((DL140+1)*(DL140+1))*(2*1/R140*1/Q140-1/Q140*1/Q140)))</f>
        <v>0</v>
      </c>
      <c r="Q140">
        <f>IF(LEFT(DM140,1)&lt;&gt;"0",IF(LEFT(DM140,1)="1",3.0,DN140),$D$5+$E$5*(EE140*DX140/($K$5*1000))+$F$5*(EE140*DX140/($K$5*1000))*MAX(MIN(DK140,$J$5),$I$5)*MAX(MIN(DK140,$J$5),$I$5)+$G$5*MAX(MIN(DK140,$J$5),$I$5)*(EE140*DX140/($K$5*1000))+$H$5*(EE140*DX140/($K$5*1000))*(EE140*DX140/($K$5*1000)))</f>
        <v>0</v>
      </c>
      <c r="R140">
        <f>I140*(1000-(1000*0.61365*exp(17.502*V140/(240.97+V140))/(DX140+DY140)+DS140)/2)/(1000*0.61365*exp(17.502*V140/(240.97+V140))/(DX140+DY140)-DS140)</f>
        <v>0</v>
      </c>
      <c r="S140">
        <f>1/((DL140+1)/(P140/1.6)+1/(Q140/1.37)) + DL140/((DL140+1)/(P140/1.6) + DL140/(Q140/1.37))</f>
        <v>0</v>
      </c>
      <c r="T140">
        <f>(DG140*DJ140)</f>
        <v>0</v>
      </c>
      <c r="U140">
        <f>(DZ140+(T140+2*0.95*5.67E-8*(((DZ140+$B$9)+273)^4-(DZ140+273)^4)-44100*I140)/(1.84*29.3*Q140+8*0.95*5.67E-8*(DZ140+273)^3))</f>
        <v>0</v>
      </c>
      <c r="V140">
        <f>($C$9*EA140+$D$9*EB140+$E$9*U140)</f>
        <v>0</v>
      </c>
      <c r="W140">
        <f>0.61365*exp(17.502*V140/(240.97+V140))</f>
        <v>0</v>
      </c>
      <c r="X140">
        <f>(Y140/Z140*100)</f>
        <v>0</v>
      </c>
      <c r="Y140">
        <f>DS140*(DX140+DY140)/1000</f>
        <v>0</v>
      </c>
      <c r="Z140">
        <f>0.61365*exp(17.502*DZ140/(240.97+DZ140))</f>
        <v>0</v>
      </c>
      <c r="AA140">
        <f>(W140-DS140*(DX140+DY140)/1000)</f>
        <v>0</v>
      </c>
      <c r="AB140">
        <f>(-I140*44100)</f>
        <v>0</v>
      </c>
      <c r="AC140">
        <f>2*29.3*Q140*0.92*(DZ140-V140)</f>
        <v>0</v>
      </c>
      <c r="AD140">
        <f>2*0.95*5.67E-8*(((DZ140+$B$9)+273)^4-(V140+273)^4)</f>
        <v>0</v>
      </c>
      <c r="AE140">
        <f>T140+AD140+AB140+AC140</f>
        <v>0</v>
      </c>
      <c r="AF140">
        <f>DW140*AT140*(DR140-DQ140*(1000-AT140*DT140)/(1000-AT140*DS140))/(100*DK140)</f>
        <v>0</v>
      </c>
      <c r="AG140">
        <f>1000*DW140*AT140*(DS140-DT140)/(100*DK140*(1000-AT140*DS140))</f>
        <v>0</v>
      </c>
      <c r="AH140">
        <f>(AI140 - AJ140 - DX140*1E3/(8.314*(DZ140+273.15)) * AL140/DW140 * AK140) * DW140/(100*DK140) * (1000 - DT140)/1000</f>
        <v>0</v>
      </c>
      <c r="AI140">
        <v>427.5133984151508</v>
      </c>
      <c r="AJ140">
        <v>416.0511878787877</v>
      </c>
      <c r="AK140">
        <v>0.0008763740144321451</v>
      </c>
      <c r="AL140">
        <v>65.04949438448051</v>
      </c>
      <c r="AM140">
        <f>(AO140 - AN140 + DX140*1E3/(8.314*(DZ140+273.15)) * AQ140/DW140 * AP140) * DW140/(100*DK140) * 1000/(1000 - AO140)</f>
        <v>0</v>
      </c>
      <c r="AN140">
        <v>17.39147145718956</v>
      </c>
      <c r="AO140">
        <v>22.64840181818181</v>
      </c>
      <c r="AP140">
        <v>3.206086029940599E-05</v>
      </c>
      <c r="AQ140">
        <v>105.0563432772272</v>
      </c>
      <c r="AR140">
        <v>0</v>
      </c>
      <c r="AS140">
        <v>0</v>
      </c>
      <c r="AT140">
        <f>IF(AR140*$H$15&gt;=AV140,1.0,(AV140/(AV140-AR140*$H$15)))</f>
        <v>0</v>
      </c>
      <c r="AU140">
        <f>(AT140-1)*100</f>
        <v>0</v>
      </c>
      <c r="AV140">
        <f>MAX(0,($B$15+$C$15*EE140)/(1+$D$15*EE140)*DX140/(DZ140+273)*$E$15)</f>
        <v>0</v>
      </c>
      <c r="AW140" t="s">
        <v>437</v>
      </c>
      <c r="AX140" t="s">
        <v>437</v>
      </c>
      <c r="AY140">
        <v>0</v>
      </c>
      <c r="AZ140">
        <v>0</v>
      </c>
      <c r="BA140">
        <f>1-AY140/AZ140</f>
        <v>0</v>
      </c>
      <c r="BB140">
        <v>0</v>
      </c>
      <c r="BC140" t="s">
        <v>437</v>
      </c>
      <c r="BD140" t="s">
        <v>437</v>
      </c>
      <c r="BE140">
        <v>0</v>
      </c>
      <c r="BF140">
        <v>0</v>
      </c>
      <c r="BG140">
        <f>1-BE140/BF140</f>
        <v>0</v>
      </c>
      <c r="BH140">
        <v>0.5</v>
      </c>
      <c r="BI140">
        <f>DH140</f>
        <v>0</v>
      </c>
      <c r="BJ140">
        <f>K140</f>
        <v>0</v>
      </c>
      <c r="BK140">
        <f>BG140*BH140*BI140</f>
        <v>0</v>
      </c>
      <c r="BL140">
        <f>(BJ140-BB140)/BI140</f>
        <v>0</v>
      </c>
      <c r="BM140">
        <f>(AZ140-BF140)/BF140</f>
        <v>0</v>
      </c>
      <c r="BN140">
        <f>AY140/(BA140+AY140/BF140)</f>
        <v>0</v>
      </c>
      <c r="BO140" t="s">
        <v>437</v>
      </c>
      <c r="BP140">
        <v>0</v>
      </c>
      <c r="BQ140">
        <f>IF(BP140&lt;&gt;0, BP140, BN140)</f>
        <v>0</v>
      </c>
      <c r="BR140">
        <f>1-BQ140/BF140</f>
        <v>0</v>
      </c>
      <c r="BS140">
        <f>(BF140-BE140)/(BF140-BQ140)</f>
        <v>0</v>
      </c>
      <c r="BT140">
        <f>(AZ140-BF140)/(AZ140-BQ140)</f>
        <v>0</v>
      </c>
      <c r="BU140">
        <f>(BF140-BE140)/(BF140-AY140)</f>
        <v>0</v>
      </c>
      <c r="BV140">
        <f>(AZ140-BF140)/(AZ140-AY140)</f>
        <v>0</v>
      </c>
      <c r="BW140">
        <f>(BS140*BQ140/BE140)</f>
        <v>0</v>
      </c>
      <c r="BX140">
        <f>(1-BW140)</f>
        <v>0</v>
      </c>
      <c r="DG140">
        <f>$B$13*EF140+$C$13*EG140+$F$13*ER140*(1-EU140)</f>
        <v>0</v>
      </c>
      <c r="DH140">
        <f>DG140*DI140</f>
        <v>0</v>
      </c>
      <c r="DI140">
        <f>($B$13*$D$11+$C$13*$D$11+$F$13*((FE140+EW140)/MAX(FE140+EW140+FF140, 0.1)*$I$11+FF140/MAX(FE140+EW140+FF140, 0.1)*$J$11))/($B$13+$C$13+$F$13)</f>
        <v>0</v>
      </c>
      <c r="DJ140">
        <f>($B$13*$K$11+$C$13*$K$11+$F$13*((FE140+EW140)/MAX(FE140+EW140+FF140, 0.1)*$P$11+FF140/MAX(FE140+EW140+FF140, 0.1)*$Q$11))/($B$13+$C$13+$F$13)</f>
        <v>0</v>
      </c>
      <c r="DK140">
        <v>5</v>
      </c>
      <c r="DL140">
        <v>0.5</v>
      </c>
      <c r="DM140" t="s">
        <v>438</v>
      </c>
      <c r="DN140">
        <v>2</v>
      </c>
      <c r="DO140" t="b">
        <v>1</v>
      </c>
      <c r="DP140">
        <v>1759164280.155172</v>
      </c>
      <c r="DQ140">
        <v>406.5565517241379</v>
      </c>
      <c r="DR140">
        <v>420.233551724138</v>
      </c>
      <c r="DS140">
        <v>22.63775517241379</v>
      </c>
      <c r="DT140">
        <v>17.39033793103448</v>
      </c>
      <c r="DU140">
        <v>407.6655517241379</v>
      </c>
      <c r="DV140">
        <v>22.33840344827587</v>
      </c>
      <c r="DW140">
        <v>499.9836206896551</v>
      </c>
      <c r="DX140">
        <v>90.87530689655173</v>
      </c>
      <c r="DY140">
        <v>0.06768252413793104</v>
      </c>
      <c r="DZ140">
        <v>29.43753793103448</v>
      </c>
      <c r="EA140">
        <v>30.02336896551725</v>
      </c>
      <c r="EB140">
        <v>999.9000000000002</v>
      </c>
      <c r="EC140">
        <v>0</v>
      </c>
      <c r="ED140">
        <v>0</v>
      </c>
      <c r="EE140">
        <v>9997.324827586208</v>
      </c>
      <c r="EF140">
        <v>0</v>
      </c>
      <c r="EG140">
        <v>10.7464</v>
      </c>
      <c r="EH140">
        <v>-13.67706206896552</v>
      </c>
      <c r="EI140">
        <v>415.9732758620689</v>
      </c>
      <c r="EJ140">
        <v>427.6709655172413</v>
      </c>
      <c r="EK140">
        <v>5.247414137931035</v>
      </c>
      <c r="EL140">
        <v>420.233551724138</v>
      </c>
      <c r="EM140">
        <v>17.39033793103448</v>
      </c>
      <c r="EN140">
        <v>2.057213103448276</v>
      </c>
      <c r="EO140">
        <v>1.580352758620689</v>
      </c>
      <c r="EP140">
        <v>17.89168965517241</v>
      </c>
      <c r="EQ140">
        <v>13.76854137931034</v>
      </c>
      <c r="ER140">
        <v>2000.002068965517</v>
      </c>
      <c r="ES140">
        <v>0.9800058620689653</v>
      </c>
      <c r="ET140">
        <v>0.01999407586206896</v>
      </c>
      <c r="EU140">
        <v>0</v>
      </c>
      <c r="EV140">
        <v>1022.564137931034</v>
      </c>
      <c r="EW140">
        <v>5.00078</v>
      </c>
      <c r="EX140">
        <v>19850.40689655172</v>
      </c>
      <c r="EY140">
        <v>16379.69310344827</v>
      </c>
      <c r="EZ140">
        <v>39.13555172413793</v>
      </c>
      <c r="FA140">
        <v>39.96741379310343</v>
      </c>
      <c r="FB140">
        <v>39.24117241379309</v>
      </c>
      <c r="FC140">
        <v>39.62689655172413</v>
      </c>
      <c r="FD140">
        <v>40.29486206896551</v>
      </c>
      <c r="FE140">
        <v>1955.115172413793</v>
      </c>
      <c r="FF140">
        <v>39.88689655172416</v>
      </c>
      <c r="FG140">
        <v>0</v>
      </c>
      <c r="FH140">
        <v>1759164279.8</v>
      </c>
      <c r="FI140">
        <v>0</v>
      </c>
      <c r="FJ140">
        <v>1022.5956</v>
      </c>
      <c r="FK140">
        <v>5.24769232758379</v>
      </c>
      <c r="FL140">
        <v>78.98461551727509</v>
      </c>
      <c r="FM140">
        <v>19850.764</v>
      </c>
      <c r="FN140">
        <v>15</v>
      </c>
      <c r="FO140">
        <v>0</v>
      </c>
      <c r="FP140" t="s">
        <v>439</v>
      </c>
      <c r="FQ140">
        <v>1746989605.5</v>
      </c>
      <c r="FR140">
        <v>1746989593.5</v>
      </c>
      <c r="FS140">
        <v>0</v>
      </c>
      <c r="FT140">
        <v>-0.274</v>
      </c>
      <c r="FU140">
        <v>-0.002</v>
      </c>
      <c r="FV140">
        <v>2.549</v>
      </c>
      <c r="FW140">
        <v>0.129</v>
      </c>
      <c r="FX140">
        <v>420</v>
      </c>
      <c r="FY140">
        <v>17</v>
      </c>
      <c r="FZ140">
        <v>0.02</v>
      </c>
      <c r="GA140">
        <v>0.04</v>
      </c>
      <c r="GB140">
        <v>-13.56027317073171</v>
      </c>
      <c r="GC140">
        <v>-1.505130313588857</v>
      </c>
      <c r="GD140">
        <v>0.2842153254689301</v>
      </c>
      <c r="GE140">
        <v>0</v>
      </c>
      <c r="GF140">
        <v>1022.409411764706</v>
      </c>
      <c r="GG140">
        <v>3.901298708331824</v>
      </c>
      <c r="GH140">
        <v>0.480103795006077</v>
      </c>
      <c r="GI140">
        <v>0</v>
      </c>
      <c r="GJ140">
        <v>5.244922926829269</v>
      </c>
      <c r="GK140">
        <v>0.054903554006983</v>
      </c>
      <c r="GL140">
        <v>0.005752083077142842</v>
      </c>
      <c r="GM140">
        <v>1</v>
      </c>
      <c r="GN140">
        <v>1</v>
      </c>
      <c r="GO140">
        <v>3</v>
      </c>
      <c r="GP140" t="s">
        <v>459</v>
      </c>
      <c r="GQ140">
        <v>3.10136</v>
      </c>
      <c r="GR140">
        <v>2.72563</v>
      </c>
      <c r="GS140">
        <v>0.0864617</v>
      </c>
      <c r="GT140">
        <v>0.0888987</v>
      </c>
      <c r="GU140">
        <v>0.103984</v>
      </c>
      <c r="GV140">
        <v>0.0874008</v>
      </c>
      <c r="GW140">
        <v>23891.3</v>
      </c>
      <c r="GX140">
        <v>21655.6</v>
      </c>
      <c r="GY140">
        <v>26716</v>
      </c>
      <c r="GZ140">
        <v>23990.2</v>
      </c>
      <c r="HA140">
        <v>38297.2</v>
      </c>
      <c r="HB140">
        <v>32371.8</v>
      </c>
      <c r="HC140">
        <v>46647.3</v>
      </c>
      <c r="HD140">
        <v>37960.4</v>
      </c>
      <c r="HE140">
        <v>1.87525</v>
      </c>
      <c r="HF140">
        <v>1.86432</v>
      </c>
      <c r="HG140">
        <v>0.12181</v>
      </c>
      <c r="HH140">
        <v>0</v>
      </c>
      <c r="HI140">
        <v>27.9991</v>
      </c>
      <c r="HJ140">
        <v>999.9</v>
      </c>
      <c r="HK140">
        <v>43.5</v>
      </c>
      <c r="HL140">
        <v>31.5</v>
      </c>
      <c r="HM140">
        <v>22.2185</v>
      </c>
      <c r="HN140">
        <v>60.9639</v>
      </c>
      <c r="HO140">
        <v>22.5801</v>
      </c>
      <c r="HP140">
        <v>1</v>
      </c>
      <c r="HQ140">
        <v>0.104644</v>
      </c>
      <c r="HR140">
        <v>-0.157593</v>
      </c>
      <c r="HS140">
        <v>20.2801</v>
      </c>
      <c r="HT140">
        <v>5.2107</v>
      </c>
      <c r="HU140">
        <v>11.98</v>
      </c>
      <c r="HV140">
        <v>4.9637</v>
      </c>
      <c r="HW140">
        <v>3.27448</v>
      </c>
      <c r="HX140">
        <v>9999</v>
      </c>
      <c r="HY140">
        <v>9999</v>
      </c>
      <c r="HZ140">
        <v>9999</v>
      </c>
      <c r="IA140">
        <v>41.2</v>
      </c>
      <c r="IB140">
        <v>1.86401</v>
      </c>
      <c r="IC140">
        <v>1.86016</v>
      </c>
      <c r="ID140">
        <v>1.85838</v>
      </c>
      <c r="IE140">
        <v>1.85974</v>
      </c>
      <c r="IF140">
        <v>1.85989</v>
      </c>
      <c r="IG140">
        <v>1.85838</v>
      </c>
      <c r="IH140">
        <v>1.85745</v>
      </c>
      <c r="II140">
        <v>1.85242</v>
      </c>
      <c r="IJ140">
        <v>0</v>
      </c>
      <c r="IK140">
        <v>0</v>
      </c>
      <c r="IL140">
        <v>0</v>
      </c>
      <c r="IM140">
        <v>0</v>
      </c>
      <c r="IN140" t="s">
        <v>441</v>
      </c>
      <c r="IO140" t="s">
        <v>442</v>
      </c>
      <c r="IP140" t="s">
        <v>443</v>
      </c>
      <c r="IQ140" t="s">
        <v>443</v>
      </c>
      <c r="IR140" t="s">
        <v>443</v>
      </c>
      <c r="IS140" t="s">
        <v>443</v>
      </c>
      <c r="IT140">
        <v>0</v>
      </c>
      <c r="IU140">
        <v>100</v>
      </c>
      <c r="IV140">
        <v>100</v>
      </c>
      <c r="IW140">
        <v>-1.109</v>
      </c>
      <c r="IX140">
        <v>0.2996</v>
      </c>
      <c r="IY140">
        <v>-0.9039269621244732</v>
      </c>
      <c r="IZ140">
        <v>-0.001239420960351069</v>
      </c>
      <c r="JA140">
        <v>2.054680153414315E-06</v>
      </c>
      <c r="JB140">
        <v>-6.090169633737798E-10</v>
      </c>
      <c r="JC140">
        <v>0.01286883109493677</v>
      </c>
      <c r="JD140">
        <v>0.003674261220633967</v>
      </c>
      <c r="JE140">
        <v>0.0003746991724086452</v>
      </c>
      <c r="JF140">
        <v>1.563836292469968E-06</v>
      </c>
      <c r="JG140">
        <v>1</v>
      </c>
      <c r="JH140">
        <v>2003</v>
      </c>
      <c r="JI140">
        <v>1</v>
      </c>
      <c r="JJ140">
        <v>24</v>
      </c>
      <c r="JK140">
        <v>202911.4</v>
      </c>
      <c r="JL140">
        <v>202911.6</v>
      </c>
      <c r="JM140">
        <v>1.14502</v>
      </c>
      <c r="JN140">
        <v>2.63672</v>
      </c>
      <c r="JO140">
        <v>1.49658</v>
      </c>
      <c r="JP140">
        <v>2.34375</v>
      </c>
      <c r="JQ140">
        <v>1.54907</v>
      </c>
      <c r="JR140">
        <v>2.44629</v>
      </c>
      <c r="JS140">
        <v>36.0347</v>
      </c>
      <c r="JT140">
        <v>24.1751</v>
      </c>
      <c r="JU140">
        <v>18</v>
      </c>
      <c r="JV140">
        <v>483.574</v>
      </c>
      <c r="JW140">
        <v>491.36</v>
      </c>
      <c r="JX140">
        <v>28.1741</v>
      </c>
      <c r="JY140">
        <v>28.6238</v>
      </c>
      <c r="JZ140">
        <v>30.0003</v>
      </c>
      <c r="KA140">
        <v>28.8083</v>
      </c>
      <c r="KB140">
        <v>28.7975</v>
      </c>
      <c r="KC140">
        <v>23.0729</v>
      </c>
      <c r="KD140">
        <v>22.2476</v>
      </c>
      <c r="KE140">
        <v>65.4451</v>
      </c>
      <c r="KF140">
        <v>28.1589</v>
      </c>
      <c r="KG140">
        <v>440.388</v>
      </c>
      <c r="KH140">
        <v>17.4274</v>
      </c>
      <c r="KI140">
        <v>101.994</v>
      </c>
      <c r="KJ140">
        <v>91.54130000000001</v>
      </c>
    </row>
    <row r="141" spans="1:296">
      <c r="A141">
        <v>123</v>
      </c>
      <c r="B141">
        <v>1759164293</v>
      </c>
      <c r="C141">
        <v>2919.900000095367</v>
      </c>
      <c r="D141" t="s">
        <v>690</v>
      </c>
      <c r="E141" t="s">
        <v>691</v>
      </c>
      <c r="F141">
        <v>5</v>
      </c>
      <c r="G141" t="s">
        <v>639</v>
      </c>
      <c r="H141">
        <v>1759164285.232143</v>
      </c>
      <c r="I141">
        <f>(J141)/1000</f>
        <v>0</v>
      </c>
      <c r="J141">
        <f>IF(DO141, AM141, AG141)</f>
        <v>0</v>
      </c>
      <c r="K141">
        <f>IF(DO141, AH141, AF141)</f>
        <v>0</v>
      </c>
      <c r="L141">
        <f>DQ141 - IF(AT141&gt;1, K141*DK141*100.0/(AV141), 0)</f>
        <v>0</v>
      </c>
      <c r="M141">
        <f>((S141-I141/2)*L141-K141)/(S141+I141/2)</f>
        <v>0</v>
      </c>
      <c r="N141">
        <f>M141*(DX141+DY141)/1000.0</f>
        <v>0</v>
      </c>
      <c r="O141">
        <f>(DQ141 - IF(AT141&gt;1, K141*DK141*100.0/(AV141), 0))*(DX141+DY141)/1000.0</f>
        <v>0</v>
      </c>
      <c r="P141">
        <f>2.0/((1/R141-1/Q141)+SIGN(R141)*SQRT((1/R141-1/Q141)*(1/R141-1/Q141) + 4*DL141/((DL141+1)*(DL141+1))*(2*1/R141*1/Q141-1/Q141*1/Q141)))</f>
        <v>0</v>
      </c>
      <c r="Q141">
        <f>IF(LEFT(DM141,1)&lt;&gt;"0",IF(LEFT(DM141,1)="1",3.0,DN141),$D$5+$E$5*(EE141*DX141/($K$5*1000))+$F$5*(EE141*DX141/($K$5*1000))*MAX(MIN(DK141,$J$5),$I$5)*MAX(MIN(DK141,$J$5),$I$5)+$G$5*MAX(MIN(DK141,$J$5),$I$5)*(EE141*DX141/($K$5*1000))+$H$5*(EE141*DX141/($K$5*1000))*(EE141*DX141/($K$5*1000)))</f>
        <v>0</v>
      </c>
      <c r="R141">
        <f>I141*(1000-(1000*0.61365*exp(17.502*V141/(240.97+V141))/(DX141+DY141)+DS141)/2)/(1000*0.61365*exp(17.502*V141/(240.97+V141))/(DX141+DY141)-DS141)</f>
        <v>0</v>
      </c>
      <c r="S141">
        <f>1/((DL141+1)/(P141/1.6)+1/(Q141/1.37)) + DL141/((DL141+1)/(P141/1.6) + DL141/(Q141/1.37))</f>
        <v>0</v>
      </c>
      <c r="T141">
        <f>(DG141*DJ141)</f>
        <v>0</v>
      </c>
      <c r="U141">
        <f>(DZ141+(T141+2*0.95*5.67E-8*(((DZ141+$B$9)+273)^4-(DZ141+273)^4)-44100*I141)/(1.84*29.3*Q141+8*0.95*5.67E-8*(DZ141+273)^3))</f>
        <v>0</v>
      </c>
      <c r="V141">
        <f>($C$9*EA141+$D$9*EB141+$E$9*U141)</f>
        <v>0</v>
      </c>
      <c r="W141">
        <f>0.61365*exp(17.502*V141/(240.97+V141))</f>
        <v>0</v>
      </c>
      <c r="X141">
        <f>(Y141/Z141*100)</f>
        <v>0</v>
      </c>
      <c r="Y141">
        <f>DS141*(DX141+DY141)/1000</f>
        <v>0</v>
      </c>
      <c r="Z141">
        <f>0.61365*exp(17.502*DZ141/(240.97+DZ141))</f>
        <v>0</v>
      </c>
      <c r="AA141">
        <f>(W141-DS141*(DX141+DY141)/1000)</f>
        <v>0</v>
      </c>
      <c r="AB141">
        <f>(-I141*44100)</f>
        <v>0</v>
      </c>
      <c r="AC141">
        <f>2*29.3*Q141*0.92*(DZ141-V141)</f>
        <v>0</v>
      </c>
      <c r="AD141">
        <f>2*0.95*5.67E-8*(((DZ141+$B$9)+273)^4-(V141+273)^4)</f>
        <v>0</v>
      </c>
      <c r="AE141">
        <f>T141+AD141+AB141+AC141</f>
        <v>0</v>
      </c>
      <c r="AF141">
        <f>DW141*AT141*(DR141-DQ141*(1000-AT141*DT141)/(1000-AT141*DS141))/(100*DK141)</f>
        <v>0</v>
      </c>
      <c r="AG141">
        <f>1000*DW141*AT141*(DS141-DT141)/(100*DK141*(1000-AT141*DS141))</f>
        <v>0</v>
      </c>
      <c r="AH141">
        <f>(AI141 - AJ141 - DX141*1E3/(8.314*(DZ141+273.15)) * AL141/DW141 * AK141) * DW141/(100*DK141) * (1000 - DT141)/1000</f>
        <v>0</v>
      </c>
      <c r="AI141">
        <v>434.8967674572735</v>
      </c>
      <c r="AJ141">
        <v>419.4140787878787</v>
      </c>
      <c r="AK141">
        <v>0.8104169766440252</v>
      </c>
      <c r="AL141">
        <v>65.04949438448051</v>
      </c>
      <c r="AM141">
        <f>(AO141 - AN141 + DX141*1E3/(8.314*(DZ141+273.15)) * AQ141/DW141 * AP141) * DW141/(100*DK141) * 1000/(1000 - AO141)</f>
        <v>0</v>
      </c>
      <c r="AN141">
        <v>17.39319455408639</v>
      </c>
      <c r="AO141">
        <v>22.65696545454545</v>
      </c>
      <c r="AP141">
        <v>6.34112238007908E-05</v>
      </c>
      <c r="AQ141">
        <v>105.0563432772272</v>
      </c>
      <c r="AR141">
        <v>0</v>
      </c>
      <c r="AS141">
        <v>0</v>
      </c>
      <c r="AT141">
        <f>IF(AR141*$H$15&gt;=AV141,1.0,(AV141/(AV141-AR141*$H$15)))</f>
        <v>0</v>
      </c>
      <c r="AU141">
        <f>(AT141-1)*100</f>
        <v>0</v>
      </c>
      <c r="AV141">
        <f>MAX(0,($B$15+$C$15*EE141)/(1+$D$15*EE141)*DX141/(DZ141+273)*$E$15)</f>
        <v>0</v>
      </c>
      <c r="AW141" t="s">
        <v>437</v>
      </c>
      <c r="AX141" t="s">
        <v>437</v>
      </c>
      <c r="AY141">
        <v>0</v>
      </c>
      <c r="AZ141">
        <v>0</v>
      </c>
      <c r="BA141">
        <f>1-AY141/AZ141</f>
        <v>0</v>
      </c>
      <c r="BB141">
        <v>0</v>
      </c>
      <c r="BC141" t="s">
        <v>437</v>
      </c>
      <c r="BD141" t="s">
        <v>437</v>
      </c>
      <c r="BE141">
        <v>0</v>
      </c>
      <c r="BF141">
        <v>0</v>
      </c>
      <c r="BG141">
        <f>1-BE141/BF141</f>
        <v>0</v>
      </c>
      <c r="BH141">
        <v>0.5</v>
      </c>
      <c r="BI141">
        <f>DH141</f>
        <v>0</v>
      </c>
      <c r="BJ141">
        <f>K141</f>
        <v>0</v>
      </c>
      <c r="BK141">
        <f>BG141*BH141*BI141</f>
        <v>0</v>
      </c>
      <c r="BL141">
        <f>(BJ141-BB141)/BI141</f>
        <v>0</v>
      </c>
      <c r="BM141">
        <f>(AZ141-BF141)/BF141</f>
        <v>0</v>
      </c>
      <c r="BN141">
        <f>AY141/(BA141+AY141/BF141)</f>
        <v>0</v>
      </c>
      <c r="BO141" t="s">
        <v>437</v>
      </c>
      <c r="BP141">
        <v>0</v>
      </c>
      <c r="BQ141">
        <f>IF(BP141&lt;&gt;0, BP141, BN141)</f>
        <v>0</v>
      </c>
      <c r="BR141">
        <f>1-BQ141/BF141</f>
        <v>0</v>
      </c>
      <c r="BS141">
        <f>(BF141-BE141)/(BF141-BQ141)</f>
        <v>0</v>
      </c>
      <c r="BT141">
        <f>(AZ141-BF141)/(AZ141-BQ141)</f>
        <v>0</v>
      </c>
      <c r="BU141">
        <f>(BF141-BE141)/(BF141-AY141)</f>
        <v>0</v>
      </c>
      <c r="BV141">
        <f>(AZ141-BF141)/(AZ141-AY141)</f>
        <v>0</v>
      </c>
      <c r="BW141">
        <f>(BS141*BQ141/BE141)</f>
        <v>0</v>
      </c>
      <c r="BX141">
        <f>(1-BW141)</f>
        <v>0</v>
      </c>
      <c r="DG141">
        <f>$B$13*EF141+$C$13*EG141+$F$13*ER141*(1-EU141)</f>
        <v>0</v>
      </c>
      <c r="DH141">
        <f>DG141*DI141</f>
        <v>0</v>
      </c>
      <c r="DI141">
        <f>($B$13*$D$11+$C$13*$D$11+$F$13*((FE141+EW141)/MAX(FE141+EW141+FF141, 0.1)*$I$11+FF141/MAX(FE141+EW141+FF141, 0.1)*$J$11))/($B$13+$C$13+$F$13)</f>
        <v>0</v>
      </c>
      <c r="DJ141">
        <f>($B$13*$K$11+$C$13*$K$11+$F$13*((FE141+EW141)/MAX(FE141+EW141+FF141, 0.1)*$P$11+FF141/MAX(FE141+EW141+FF141, 0.1)*$Q$11))/($B$13+$C$13+$F$13)</f>
        <v>0</v>
      </c>
      <c r="DK141">
        <v>5</v>
      </c>
      <c r="DL141">
        <v>0.5</v>
      </c>
      <c r="DM141" t="s">
        <v>438</v>
      </c>
      <c r="DN141">
        <v>2</v>
      </c>
      <c r="DO141" t="b">
        <v>1</v>
      </c>
      <c r="DP141">
        <v>1759164285.232143</v>
      </c>
      <c r="DQ141">
        <v>407.04775</v>
      </c>
      <c r="DR141">
        <v>423.0870714285714</v>
      </c>
      <c r="DS141">
        <v>22.64477857142858</v>
      </c>
      <c r="DT141">
        <v>17.39153928571428</v>
      </c>
      <c r="DU141">
        <v>408.1566428571429</v>
      </c>
      <c r="DV141">
        <v>22.34527142857143</v>
      </c>
      <c r="DW141">
        <v>500.01375</v>
      </c>
      <c r="DX141">
        <v>90.87508928571428</v>
      </c>
      <c r="DY141">
        <v>0.06743242142857143</v>
      </c>
      <c r="DZ141">
        <v>29.43200000000001</v>
      </c>
      <c r="EA141">
        <v>30.00634642857143</v>
      </c>
      <c r="EB141">
        <v>999.9000000000002</v>
      </c>
      <c r="EC141">
        <v>0</v>
      </c>
      <c r="ED141">
        <v>0</v>
      </c>
      <c r="EE141">
        <v>9996.467857142856</v>
      </c>
      <c r="EF141">
        <v>0</v>
      </c>
      <c r="EG141">
        <v>10.7464</v>
      </c>
      <c r="EH141">
        <v>-16.03945357142857</v>
      </c>
      <c r="EI141">
        <v>416.4788214285716</v>
      </c>
      <c r="EJ141">
        <v>430.5754642857142</v>
      </c>
      <c r="EK141">
        <v>5.253242142857144</v>
      </c>
      <c r="EL141">
        <v>423.0870714285714</v>
      </c>
      <c r="EM141">
        <v>17.39153928571428</v>
      </c>
      <c r="EN141">
        <v>2.057846071428572</v>
      </c>
      <c r="EO141">
        <v>1.5804575</v>
      </c>
      <c r="EP141">
        <v>17.896575</v>
      </c>
      <c r="EQ141">
        <v>13.76956071428571</v>
      </c>
      <c r="ER141">
        <v>2000.011785714285</v>
      </c>
      <c r="ES141">
        <v>0.9800028214285713</v>
      </c>
      <c r="ET141">
        <v>0.01999705357142857</v>
      </c>
      <c r="EU141">
        <v>0</v>
      </c>
      <c r="EV141">
        <v>1022.884642857143</v>
      </c>
      <c r="EW141">
        <v>5.00078</v>
      </c>
      <c r="EX141">
        <v>19855.81071428572</v>
      </c>
      <c r="EY141">
        <v>16379.75</v>
      </c>
      <c r="EZ141">
        <v>39.15164285714286</v>
      </c>
      <c r="FA141">
        <v>39.97067857142856</v>
      </c>
      <c r="FB141">
        <v>39.23864285714286</v>
      </c>
      <c r="FC141">
        <v>39.63814285714285</v>
      </c>
      <c r="FD141">
        <v>40.31214285714285</v>
      </c>
      <c r="FE141">
        <v>1955.1175</v>
      </c>
      <c r="FF141">
        <v>39.89428571428573</v>
      </c>
      <c r="FG141">
        <v>0</v>
      </c>
      <c r="FH141">
        <v>1759164285.2</v>
      </c>
      <c r="FI141">
        <v>0</v>
      </c>
      <c r="FJ141">
        <v>1022.907307692308</v>
      </c>
      <c r="FK141">
        <v>2.203418813651664</v>
      </c>
      <c r="FL141">
        <v>43.31282052362435</v>
      </c>
      <c r="FM141">
        <v>19855.84230769231</v>
      </c>
      <c r="FN141">
        <v>15</v>
      </c>
      <c r="FO141">
        <v>0</v>
      </c>
      <c r="FP141" t="s">
        <v>439</v>
      </c>
      <c r="FQ141">
        <v>1746989605.5</v>
      </c>
      <c r="FR141">
        <v>1746989593.5</v>
      </c>
      <c r="FS141">
        <v>0</v>
      </c>
      <c r="FT141">
        <v>-0.274</v>
      </c>
      <c r="FU141">
        <v>-0.002</v>
      </c>
      <c r="FV141">
        <v>2.549</v>
      </c>
      <c r="FW141">
        <v>0.129</v>
      </c>
      <c r="FX141">
        <v>420</v>
      </c>
      <c r="FY141">
        <v>17</v>
      </c>
      <c r="FZ141">
        <v>0.02</v>
      </c>
      <c r="GA141">
        <v>0.04</v>
      </c>
      <c r="GB141">
        <v>-15.340085</v>
      </c>
      <c r="GC141">
        <v>-25.86390619136957</v>
      </c>
      <c r="GD141">
        <v>3.189704138595773</v>
      </c>
      <c r="GE141">
        <v>0</v>
      </c>
      <c r="GF141">
        <v>1022.683235294118</v>
      </c>
      <c r="GG141">
        <v>3.793582895347488</v>
      </c>
      <c r="GH141">
        <v>0.4651294607148715</v>
      </c>
      <c r="GI141">
        <v>0</v>
      </c>
      <c r="GJ141">
        <v>5.250567</v>
      </c>
      <c r="GK141">
        <v>0.07368382739210461</v>
      </c>
      <c r="GL141">
        <v>0.007261633493918528</v>
      </c>
      <c r="GM141">
        <v>1</v>
      </c>
      <c r="GN141">
        <v>1</v>
      </c>
      <c r="GO141">
        <v>3</v>
      </c>
      <c r="GP141" t="s">
        <v>459</v>
      </c>
      <c r="GQ141">
        <v>3.10147</v>
      </c>
      <c r="GR141">
        <v>2.72501</v>
      </c>
      <c r="GS141">
        <v>0.0870797</v>
      </c>
      <c r="GT141">
        <v>0.09087770000000001</v>
      </c>
      <c r="GU141">
        <v>0.104014</v>
      </c>
      <c r="GV141">
        <v>0.08738029999999999</v>
      </c>
      <c r="GW141">
        <v>23875</v>
      </c>
      <c r="GX141">
        <v>21608.5</v>
      </c>
      <c r="GY141">
        <v>26715.8</v>
      </c>
      <c r="GZ141">
        <v>23990</v>
      </c>
      <c r="HA141">
        <v>38296</v>
      </c>
      <c r="HB141">
        <v>32372.6</v>
      </c>
      <c r="HC141">
        <v>46647.2</v>
      </c>
      <c r="HD141">
        <v>37960.3</v>
      </c>
      <c r="HE141">
        <v>1.8754</v>
      </c>
      <c r="HF141">
        <v>1.86418</v>
      </c>
      <c r="HG141">
        <v>0.120841</v>
      </c>
      <c r="HH141">
        <v>0</v>
      </c>
      <c r="HI141">
        <v>28.0051</v>
      </c>
      <c r="HJ141">
        <v>999.9</v>
      </c>
      <c r="HK141">
        <v>43.5</v>
      </c>
      <c r="HL141">
        <v>31.5</v>
      </c>
      <c r="HM141">
        <v>22.2181</v>
      </c>
      <c r="HN141">
        <v>61.2439</v>
      </c>
      <c r="HO141">
        <v>22.7564</v>
      </c>
      <c r="HP141">
        <v>1</v>
      </c>
      <c r="HQ141">
        <v>0.104748</v>
      </c>
      <c r="HR141">
        <v>-0.46046</v>
      </c>
      <c r="HS141">
        <v>20.2792</v>
      </c>
      <c r="HT141">
        <v>5.21055</v>
      </c>
      <c r="HU141">
        <v>11.98</v>
      </c>
      <c r="HV141">
        <v>4.96345</v>
      </c>
      <c r="HW141">
        <v>3.27443</v>
      </c>
      <c r="HX141">
        <v>9999</v>
      </c>
      <c r="HY141">
        <v>9999</v>
      </c>
      <c r="HZ141">
        <v>9999</v>
      </c>
      <c r="IA141">
        <v>41.2</v>
      </c>
      <c r="IB141">
        <v>1.86401</v>
      </c>
      <c r="IC141">
        <v>1.86017</v>
      </c>
      <c r="ID141">
        <v>1.8584</v>
      </c>
      <c r="IE141">
        <v>1.85975</v>
      </c>
      <c r="IF141">
        <v>1.85989</v>
      </c>
      <c r="IG141">
        <v>1.85839</v>
      </c>
      <c r="IH141">
        <v>1.85745</v>
      </c>
      <c r="II141">
        <v>1.85242</v>
      </c>
      <c r="IJ141">
        <v>0</v>
      </c>
      <c r="IK141">
        <v>0</v>
      </c>
      <c r="IL141">
        <v>0</v>
      </c>
      <c r="IM141">
        <v>0</v>
      </c>
      <c r="IN141" t="s">
        <v>441</v>
      </c>
      <c r="IO141" t="s">
        <v>442</v>
      </c>
      <c r="IP141" t="s">
        <v>443</v>
      </c>
      <c r="IQ141" t="s">
        <v>443</v>
      </c>
      <c r="IR141" t="s">
        <v>443</v>
      </c>
      <c r="IS141" t="s">
        <v>443</v>
      </c>
      <c r="IT141">
        <v>0</v>
      </c>
      <c r="IU141">
        <v>100</v>
      </c>
      <c r="IV141">
        <v>100</v>
      </c>
      <c r="IW141">
        <v>-1.108</v>
      </c>
      <c r="IX141">
        <v>0.2998</v>
      </c>
      <c r="IY141">
        <v>-0.9039269621244732</v>
      </c>
      <c r="IZ141">
        <v>-0.001239420960351069</v>
      </c>
      <c r="JA141">
        <v>2.054680153414315E-06</v>
      </c>
      <c r="JB141">
        <v>-6.090169633737798E-10</v>
      </c>
      <c r="JC141">
        <v>0.01286883109493677</v>
      </c>
      <c r="JD141">
        <v>0.003674261220633967</v>
      </c>
      <c r="JE141">
        <v>0.0003746991724086452</v>
      </c>
      <c r="JF141">
        <v>1.563836292469968E-06</v>
      </c>
      <c r="JG141">
        <v>1</v>
      </c>
      <c r="JH141">
        <v>2003</v>
      </c>
      <c r="JI141">
        <v>1</v>
      </c>
      <c r="JJ141">
        <v>24</v>
      </c>
      <c r="JK141">
        <v>202911.5</v>
      </c>
      <c r="JL141">
        <v>202911.7</v>
      </c>
      <c r="JM141">
        <v>1.17676</v>
      </c>
      <c r="JN141">
        <v>2.63306</v>
      </c>
      <c r="JO141">
        <v>1.49658</v>
      </c>
      <c r="JP141">
        <v>2.34253</v>
      </c>
      <c r="JQ141">
        <v>1.54907</v>
      </c>
      <c r="JR141">
        <v>2.42798</v>
      </c>
      <c r="JS141">
        <v>36.0347</v>
      </c>
      <c r="JT141">
        <v>24.1751</v>
      </c>
      <c r="JU141">
        <v>18</v>
      </c>
      <c r="JV141">
        <v>483.677</v>
      </c>
      <c r="JW141">
        <v>491.282</v>
      </c>
      <c r="JX141">
        <v>28.1579</v>
      </c>
      <c r="JY141">
        <v>28.6263</v>
      </c>
      <c r="JZ141">
        <v>30.0003</v>
      </c>
      <c r="KA141">
        <v>28.8104</v>
      </c>
      <c r="KB141">
        <v>28.7999</v>
      </c>
      <c r="KC141">
        <v>23.7799</v>
      </c>
      <c r="KD141">
        <v>22.2476</v>
      </c>
      <c r="KE141">
        <v>65.07340000000001</v>
      </c>
      <c r="KF141">
        <v>28.2656</v>
      </c>
      <c r="KG141">
        <v>460.43</v>
      </c>
      <c r="KH141">
        <v>17.4105</v>
      </c>
      <c r="KI141">
        <v>101.994</v>
      </c>
      <c r="KJ141">
        <v>91.54089999999999</v>
      </c>
    </row>
    <row r="142" spans="1:296">
      <c r="A142">
        <v>124</v>
      </c>
      <c r="B142">
        <v>1759164298</v>
      </c>
      <c r="C142">
        <v>2924.900000095367</v>
      </c>
      <c r="D142" t="s">
        <v>692</v>
      </c>
      <c r="E142" t="s">
        <v>693</v>
      </c>
      <c r="F142">
        <v>5</v>
      </c>
      <c r="G142" t="s">
        <v>639</v>
      </c>
      <c r="H142">
        <v>1759164290.5</v>
      </c>
      <c r="I142">
        <f>(J142)/1000</f>
        <v>0</v>
      </c>
      <c r="J142">
        <f>IF(DO142, AM142, AG142)</f>
        <v>0</v>
      </c>
      <c r="K142">
        <f>IF(DO142, AH142, AF142)</f>
        <v>0</v>
      </c>
      <c r="L142">
        <f>DQ142 - IF(AT142&gt;1, K142*DK142*100.0/(AV142), 0)</f>
        <v>0</v>
      </c>
      <c r="M142">
        <f>((S142-I142/2)*L142-K142)/(S142+I142/2)</f>
        <v>0</v>
      </c>
      <c r="N142">
        <f>M142*(DX142+DY142)/1000.0</f>
        <v>0</v>
      </c>
      <c r="O142">
        <f>(DQ142 - IF(AT142&gt;1, K142*DK142*100.0/(AV142), 0))*(DX142+DY142)/1000.0</f>
        <v>0</v>
      </c>
      <c r="P142">
        <f>2.0/((1/R142-1/Q142)+SIGN(R142)*SQRT((1/R142-1/Q142)*(1/R142-1/Q142) + 4*DL142/((DL142+1)*(DL142+1))*(2*1/R142*1/Q142-1/Q142*1/Q142)))</f>
        <v>0</v>
      </c>
      <c r="Q142">
        <f>IF(LEFT(DM142,1)&lt;&gt;"0",IF(LEFT(DM142,1)="1",3.0,DN142),$D$5+$E$5*(EE142*DX142/($K$5*1000))+$F$5*(EE142*DX142/($K$5*1000))*MAX(MIN(DK142,$J$5),$I$5)*MAX(MIN(DK142,$J$5),$I$5)+$G$5*MAX(MIN(DK142,$J$5),$I$5)*(EE142*DX142/($K$5*1000))+$H$5*(EE142*DX142/($K$5*1000))*(EE142*DX142/($K$5*1000)))</f>
        <v>0</v>
      </c>
      <c r="R142">
        <f>I142*(1000-(1000*0.61365*exp(17.502*V142/(240.97+V142))/(DX142+DY142)+DS142)/2)/(1000*0.61365*exp(17.502*V142/(240.97+V142))/(DX142+DY142)-DS142)</f>
        <v>0</v>
      </c>
      <c r="S142">
        <f>1/((DL142+1)/(P142/1.6)+1/(Q142/1.37)) + DL142/((DL142+1)/(P142/1.6) + DL142/(Q142/1.37))</f>
        <v>0</v>
      </c>
      <c r="T142">
        <f>(DG142*DJ142)</f>
        <v>0</v>
      </c>
      <c r="U142">
        <f>(DZ142+(T142+2*0.95*5.67E-8*(((DZ142+$B$9)+273)^4-(DZ142+273)^4)-44100*I142)/(1.84*29.3*Q142+8*0.95*5.67E-8*(DZ142+273)^3))</f>
        <v>0</v>
      </c>
      <c r="V142">
        <f>($C$9*EA142+$D$9*EB142+$E$9*U142)</f>
        <v>0</v>
      </c>
      <c r="W142">
        <f>0.61365*exp(17.502*V142/(240.97+V142))</f>
        <v>0</v>
      </c>
      <c r="X142">
        <f>(Y142/Z142*100)</f>
        <v>0</v>
      </c>
      <c r="Y142">
        <f>DS142*(DX142+DY142)/1000</f>
        <v>0</v>
      </c>
      <c r="Z142">
        <f>0.61365*exp(17.502*DZ142/(240.97+DZ142))</f>
        <v>0</v>
      </c>
      <c r="AA142">
        <f>(W142-DS142*(DX142+DY142)/1000)</f>
        <v>0</v>
      </c>
      <c r="AB142">
        <f>(-I142*44100)</f>
        <v>0</v>
      </c>
      <c r="AC142">
        <f>2*29.3*Q142*0.92*(DZ142-V142)</f>
        <v>0</v>
      </c>
      <c r="AD142">
        <f>2*0.95*5.67E-8*(((DZ142+$B$9)+273)^4-(V142+273)^4)</f>
        <v>0</v>
      </c>
      <c r="AE142">
        <f>T142+AD142+AB142+AC142</f>
        <v>0</v>
      </c>
      <c r="AF142">
        <f>DW142*AT142*(DR142-DQ142*(1000-AT142*DT142)/(1000-AT142*DS142))/(100*DK142)</f>
        <v>0</v>
      </c>
      <c r="AG142">
        <f>1000*DW142*AT142*(DS142-DT142)/(100*DK142*(1000-AT142*DS142))</f>
        <v>0</v>
      </c>
      <c r="AH142">
        <f>(AI142 - AJ142 - DX142*1E3/(8.314*(DZ142+273.15)) * AL142/DW142 * AK142) * DW142/(100*DK142) * (1000 - DT142)/1000</f>
        <v>0</v>
      </c>
      <c r="AI142">
        <v>449.3864592732692</v>
      </c>
      <c r="AJ142">
        <v>428.4958787878786</v>
      </c>
      <c r="AK142">
        <v>1.933257566908592</v>
      </c>
      <c r="AL142">
        <v>65.04949438448051</v>
      </c>
      <c r="AM142">
        <f>(AO142 - AN142 + DX142*1E3/(8.314*(DZ142+273.15)) * AQ142/DW142 * AP142) * DW142/(100*DK142) * 1000/(1000 - AO142)</f>
        <v>0</v>
      </c>
      <c r="AN142">
        <v>17.36505515740628</v>
      </c>
      <c r="AO142">
        <v>22.65916969696969</v>
      </c>
      <c r="AP142">
        <v>-3.369734712954941E-06</v>
      </c>
      <c r="AQ142">
        <v>105.0563432772272</v>
      </c>
      <c r="AR142">
        <v>0</v>
      </c>
      <c r="AS142">
        <v>0</v>
      </c>
      <c r="AT142">
        <f>IF(AR142*$H$15&gt;=AV142,1.0,(AV142/(AV142-AR142*$H$15)))</f>
        <v>0</v>
      </c>
      <c r="AU142">
        <f>(AT142-1)*100</f>
        <v>0</v>
      </c>
      <c r="AV142">
        <f>MAX(0,($B$15+$C$15*EE142)/(1+$D$15*EE142)*DX142/(DZ142+273)*$E$15)</f>
        <v>0</v>
      </c>
      <c r="AW142" t="s">
        <v>437</v>
      </c>
      <c r="AX142" t="s">
        <v>437</v>
      </c>
      <c r="AY142">
        <v>0</v>
      </c>
      <c r="AZ142">
        <v>0</v>
      </c>
      <c r="BA142">
        <f>1-AY142/AZ142</f>
        <v>0</v>
      </c>
      <c r="BB142">
        <v>0</v>
      </c>
      <c r="BC142" t="s">
        <v>437</v>
      </c>
      <c r="BD142" t="s">
        <v>437</v>
      </c>
      <c r="BE142">
        <v>0</v>
      </c>
      <c r="BF142">
        <v>0</v>
      </c>
      <c r="BG142">
        <f>1-BE142/BF142</f>
        <v>0</v>
      </c>
      <c r="BH142">
        <v>0.5</v>
      </c>
      <c r="BI142">
        <f>DH142</f>
        <v>0</v>
      </c>
      <c r="BJ142">
        <f>K142</f>
        <v>0</v>
      </c>
      <c r="BK142">
        <f>BG142*BH142*BI142</f>
        <v>0</v>
      </c>
      <c r="BL142">
        <f>(BJ142-BB142)/BI142</f>
        <v>0</v>
      </c>
      <c r="BM142">
        <f>(AZ142-BF142)/BF142</f>
        <v>0</v>
      </c>
      <c r="BN142">
        <f>AY142/(BA142+AY142/BF142)</f>
        <v>0</v>
      </c>
      <c r="BO142" t="s">
        <v>437</v>
      </c>
      <c r="BP142">
        <v>0</v>
      </c>
      <c r="BQ142">
        <f>IF(BP142&lt;&gt;0, BP142, BN142)</f>
        <v>0</v>
      </c>
      <c r="BR142">
        <f>1-BQ142/BF142</f>
        <v>0</v>
      </c>
      <c r="BS142">
        <f>(BF142-BE142)/(BF142-BQ142)</f>
        <v>0</v>
      </c>
      <c r="BT142">
        <f>(AZ142-BF142)/(AZ142-BQ142)</f>
        <v>0</v>
      </c>
      <c r="BU142">
        <f>(BF142-BE142)/(BF142-AY142)</f>
        <v>0</v>
      </c>
      <c r="BV142">
        <f>(AZ142-BF142)/(AZ142-AY142)</f>
        <v>0</v>
      </c>
      <c r="BW142">
        <f>(BS142*BQ142/BE142)</f>
        <v>0</v>
      </c>
      <c r="BX142">
        <f>(1-BW142)</f>
        <v>0</v>
      </c>
      <c r="DG142">
        <f>$B$13*EF142+$C$13*EG142+$F$13*ER142*(1-EU142)</f>
        <v>0</v>
      </c>
      <c r="DH142">
        <f>DG142*DI142</f>
        <v>0</v>
      </c>
      <c r="DI142">
        <f>($B$13*$D$11+$C$13*$D$11+$F$13*((FE142+EW142)/MAX(FE142+EW142+FF142, 0.1)*$I$11+FF142/MAX(FE142+EW142+FF142, 0.1)*$J$11))/($B$13+$C$13+$F$13)</f>
        <v>0</v>
      </c>
      <c r="DJ142">
        <f>($B$13*$K$11+$C$13*$K$11+$F$13*((FE142+EW142)/MAX(FE142+EW142+FF142, 0.1)*$P$11+FF142/MAX(FE142+EW142+FF142, 0.1)*$Q$11))/($B$13+$C$13+$F$13)</f>
        <v>0</v>
      </c>
      <c r="DK142">
        <v>5</v>
      </c>
      <c r="DL142">
        <v>0.5</v>
      </c>
      <c r="DM142" t="s">
        <v>438</v>
      </c>
      <c r="DN142">
        <v>2</v>
      </c>
      <c r="DO142" t="b">
        <v>1</v>
      </c>
      <c r="DP142">
        <v>1759164290.5</v>
      </c>
      <c r="DQ142">
        <v>409.8281481481482</v>
      </c>
      <c r="DR142">
        <v>430.952925925926</v>
      </c>
      <c r="DS142">
        <v>22.65262222222223</v>
      </c>
      <c r="DT142">
        <v>17.38477777777777</v>
      </c>
      <c r="DU142">
        <v>410.9365925925926</v>
      </c>
      <c r="DV142">
        <v>22.35293333333333</v>
      </c>
      <c r="DW142">
        <v>500.0061481481481</v>
      </c>
      <c r="DX142">
        <v>90.87555185185184</v>
      </c>
      <c r="DY142">
        <v>0.0672216074074074</v>
      </c>
      <c r="DZ142">
        <v>29.42854074074074</v>
      </c>
      <c r="EA142">
        <v>29.99802962962963</v>
      </c>
      <c r="EB142">
        <v>999.9000000000001</v>
      </c>
      <c r="EC142">
        <v>0</v>
      </c>
      <c r="ED142">
        <v>0</v>
      </c>
      <c r="EE142">
        <v>9994.995925925927</v>
      </c>
      <c r="EF142">
        <v>0</v>
      </c>
      <c r="EG142">
        <v>10.7464</v>
      </c>
      <c r="EH142">
        <v>-21.12492962962963</v>
      </c>
      <c r="EI142">
        <v>419.326925925926</v>
      </c>
      <c r="EJ142">
        <v>438.5773333333334</v>
      </c>
      <c r="EK142">
        <v>5.267848518518519</v>
      </c>
      <c r="EL142">
        <v>430.952925925926</v>
      </c>
      <c r="EM142">
        <v>17.38477777777777</v>
      </c>
      <c r="EN142">
        <v>2.05856962962963</v>
      </c>
      <c r="EO142">
        <v>1.579851111111111</v>
      </c>
      <c r="EP142">
        <v>17.90215925925926</v>
      </c>
      <c r="EQ142">
        <v>13.76365185185185</v>
      </c>
      <c r="ER142">
        <v>2000</v>
      </c>
      <c r="ES142">
        <v>0.9800044814814813</v>
      </c>
      <c r="ET142">
        <v>0.01999544074074074</v>
      </c>
      <c r="EU142">
        <v>0</v>
      </c>
      <c r="EV142">
        <v>1022.941481481481</v>
      </c>
      <c r="EW142">
        <v>5.00078</v>
      </c>
      <c r="EX142">
        <v>19858.4</v>
      </c>
      <c r="EY142">
        <v>16379.65185185185</v>
      </c>
      <c r="EZ142">
        <v>39.14785185185185</v>
      </c>
      <c r="FA142">
        <v>39.97192592592592</v>
      </c>
      <c r="FB142">
        <v>39.24277777777777</v>
      </c>
      <c r="FC142">
        <v>39.6502962962963</v>
      </c>
      <c r="FD142">
        <v>40.29837037037037</v>
      </c>
      <c r="FE142">
        <v>1955.10962962963</v>
      </c>
      <c r="FF142">
        <v>39.89037037037038</v>
      </c>
      <c r="FG142">
        <v>0</v>
      </c>
      <c r="FH142">
        <v>1759164290</v>
      </c>
      <c r="FI142">
        <v>0</v>
      </c>
      <c r="FJ142">
        <v>1022.96</v>
      </c>
      <c r="FK142">
        <v>0.006837615787267272</v>
      </c>
      <c r="FL142">
        <v>0.2769230838635354</v>
      </c>
      <c r="FM142">
        <v>19858.01153846154</v>
      </c>
      <c r="FN142">
        <v>15</v>
      </c>
      <c r="FO142">
        <v>0</v>
      </c>
      <c r="FP142" t="s">
        <v>439</v>
      </c>
      <c r="FQ142">
        <v>1746989605.5</v>
      </c>
      <c r="FR142">
        <v>1746989593.5</v>
      </c>
      <c r="FS142">
        <v>0</v>
      </c>
      <c r="FT142">
        <v>-0.274</v>
      </c>
      <c r="FU142">
        <v>-0.002</v>
      </c>
      <c r="FV142">
        <v>2.549</v>
      </c>
      <c r="FW142">
        <v>0.129</v>
      </c>
      <c r="FX142">
        <v>420</v>
      </c>
      <c r="FY142">
        <v>17</v>
      </c>
      <c r="FZ142">
        <v>0.02</v>
      </c>
      <c r="GA142">
        <v>0.04</v>
      </c>
      <c r="GB142">
        <v>-18.45351951219512</v>
      </c>
      <c r="GC142">
        <v>-54.85069547038328</v>
      </c>
      <c r="GD142">
        <v>5.880859027686492</v>
      </c>
      <c r="GE142">
        <v>0</v>
      </c>
      <c r="GF142">
        <v>1022.858529411765</v>
      </c>
      <c r="GG142">
        <v>1.056226132441219</v>
      </c>
      <c r="GH142">
        <v>0.291387475536702</v>
      </c>
      <c r="GI142">
        <v>0</v>
      </c>
      <c r="GJ142">
        <v>5.259996585365854</v>
      </c>
      <c r="GK142">
        <v>0.1427351916376312</v>
      </c>
      <c r="GL142">
        <v>0.01540862074354231</v>
      </c>
      <c r="GM142">
        <v>0</v>
      </c>
      <c r="GN142">
        <v>0</v>
      </c>
      <c r="GO142">
        <v>3</v>
      </c>
      <c r="GP142" t="s">
        <v>484</v>
      </c>
      <c r="GQ142">
        <v>3.10141</v>
      </c>
      <c r="GR142">
        <v>2.72525</v>
      </c>
      <c r="GS142">
        <v>0.0885669</v>
      </c>
      <c r="GT142">
        <v>0.0933011</v>
      </c>
      <c r="GU142">
        <v>0.104021</v>
      </c>
      <c r="GV142">
        <v>0.0872942</v>
      </c>
      <c r="GW142">
        <v>23836.1</v>
      </c>
      <c r="GX142">
        <v>21550.7</v>
      </c>
      <c r="GY142">
        <v>26715.8</v>
      </c>
      <c r="GZ142">
        <v>23989.9</v>
      </c>
      <c r="HA142">
        <v>38295.7</v>
      </c>
      <c r="HB142">
        <v>32375.6</v>
      </c>
      <c r="HC142">
        <v>46647.1</v>
      </c>
      <c r="HD142">
        <v>37959.9</v>
      </c>
      <c r="HE142">
        <v>1.8748</v>
      </c>
      <c r="HF142">
        <v>1.86418</v>
      </c>
      <c r="HG142">
        <v>0.12219</v>
      </c>
      <c r="HH142">
        <v>0</v>
      </c>
      <c r="HI142">
        <v>28.0085</v>
      </c>
      <c r="HJ142">
        <v>999.9</v>
      </c>
      <c r="HK142">
        <v>43.5</v>
      </c>
      <c r="HL142">
        <v>31.5</v>
      </c>
      <c r="HM142">
        <v>22.2194</v>
      </c>
      <c r="HN142">
        <v>61.0739</v>
      </c>
      <c r="HO142">
        <v>22.8245</v>
      </c>
      <c r="HP142">
        <v>1</v>
      </c>
      <c r="HQ142">
        <v>0.105097</v>
      </c>
      <c r="HR142">
        <v>-0.521029</v>
      </c>
      <c r="HS142">
        <v>20.2789</v>
      </c>
      <c r="HT142">
        <v>5.2107</v>
      </c>
      <c r="HU142">
        <v>11.9798</v>
      </c>
      <c r="HV142">
        <v>4.96355</v>
      </c>
      <c r="HW142">
        <v>3.2744</v>
      </c>
      <c r="HX142">
        <v>9999</v>
      </c>
      <c r="HY142">
        <v>9999</v>
      </c>
      <c r="HZ142">
        <v>9999</v>
      </c>
      <c r="IA142">
        <v>41.2</v>
      </c>
      <c r="IB142">
        <v>1.864</v>
      </c>
      <c r="IC142">
        <v>1.86015</v>
      </c>
      <c r="ID142">
        <v>1.85841</v>
      </c>
      <c r="IE142">
        <v>1.85975</v>
      </c>
      <c r="IF142">
        <v>1.85989</v>
      </c>
      <c r="IG142">
        <v>1.85838</v>
      </c>
      <c r="IH142">
        <v>1.85745</v>
      </c>
      <c r="II142">
        <v>1.85242</v>
      </c>
      <c r="IJ142">
        <v>0</v>
      </c>
      <c r="IK142">
        <v>0</v>
      </c>
      <c r="IL142">
        <v>0</v>
      </c>
      <c r="IM142">
        <v>0</v>
      </c>
      <c r="IN142" t="s">
        <v>441</v>
      </c>
      <c r="IO142" t="s">
        <v>442</v>
      </c>
      <c r="IP142" t="s">
        <v>443</v>
      </c>
      <c r="IQ142" t="s">
        <v>443</v>
      </c>
      <c r="IR142" t="s">
        <v>443</v>
      </c>
      <c r="IS142" t="s">
        <v>443</v>
      </c>
      <c r="IT142">
        <v>0</v>
      </c>
      <c r="IU142">
        <v>100</v>
      </c>
      <c r="IV142">
        <v>100</v>
      </c>
      <c r="IW142">
        <v>-1.107</v>
      </c>
      <c r="IX142">
        <v>0.2998</v>
      </c>
      <c r="IY142">
        <v>-0.9039269621244732</v>
      </c>
      <c r="IZ142">
        <v>-0.001239420960351069</v>
      </c>
      <c r="JA142">
        <v>2.054680153414315E-06</v>
      </c>
      <c r="JB142">
        <v>-6.090169633737798E-10</v>
      </c>
      <c r="JC142">
        <v>0.01286883109493677</v>
      </c>
      <c r="JD142">
        <v>0.003674261220633967</v>
      </c>
      <c r="JE142">
        <v>0.0003746991724086452</v>
      </c>
      <c r="JF142">
        <v>1.563836292469968E-06</v>
      </c>
      <c r="JG142">
        <v>1</v>
      </c>
      <c r="JH142">
        <v>2003</v>
      </c>
      <c r="JI142">
        <v>1</v>
      </c>
      <c r="JJ142">
        <v>24</v>
      </c>
      <c r="JK142">
        <v>202911.5</v>
      </c>
      <c r="JL142">
        <v>202911.7</v>
      </c>
      <c r="JM142">
        <v>1.2146</v>
      </c>
      <c r="JN142">
        <v>2.6416</v>
      </c>
      <c r="JO142">
        <v>1.49658</v>
      </c>
      <c r="JP142">
        <v>2.34375</v>
      </c>
      <c r="JQ142">
        <v>1.54907</v>
      </c>
      <c r="JR142">
        <v>2.33521</v>
      </c>
      <c r="JS142">
        <v>36.0347</v>
      </c>
      <c r="JT142">
        <v>24.1663</v>
      </c>
      <c r="JU142">
        <v>18</v>
      </c>
      <c r="JV142">
        <v>483.341</v>
      </c>
      <c r="JW142">
        <v>491.297</v>
      </c>
      <c r="JX142">
        <v>28.2512</v>
      </c>
      <c r="JY142">
        <v>28.6287</v>
      </c>
      <c r="JZ142">
        <v>30.0002</v>
      </c>
      <c r="KA142">
        <v>28.8122</v>
      </c>
      <c r="KB142">
        <v>28.8019</v>
      </c>
      <c r="KC142">
        <v>24.4686</v>
      </c>
      <c r="KD142">
        <v>22.2476</v>
      </c>
      <c r="KE142">
        <v>65.07340000000001</v>
      </c>
      <c r="KF142">
        <v>28.2727</v>
      </c>
      <c r="KG142">
        <v>473.826</v>
      </c>
      <c r="KH142">
        <v>17.4036</v>
      </c>
      <c r="KI142">
        <v>101.994</v>
      </c>
      <c r="KJ142">
        <v>91.5402</v>
      </c>
    </row>
    <row r="143" spans="1:296">
      <c r="A143">
        <v>125</v>
      </c>
      <c r="B143">
        <v>1759164303</v>
      </c>
      <c r="C143">
        <v>2929.900000095367</v>
      </c>
      <c r="D143" t="s">
        <v>694</v>
      </c>
      <c r="E143" t="s">
        <v>695</v>
      </c>
      <c r="F143">
        <v>5</v>
      </c>
      <c r="G143" t="s">
        <v>639</v>
      </c>
      <c r="H143">
        <v>1759164295.214286</v>
      </c>
      <c r="I143">
        <f>(J143)/1000</f>
        <v>0</v>
      </c>
      <c r="J143">
        <f>IF(DO143, AM143, AG143)</f>
        <v>0</v>
      </c>
      <c r="K143">
        <f>IF(DO143, AH143, AF143)</f>
        <v>0</v>
      </c>
      <c r="L143">
        <f>DQ143 - IF(AT143&gt;1, K143*DK143*100.0/(AV143), 0)</f>
        <v>0</v>
      </c>
      <c r="M143">
        <f>((S143-I143/2)*L143-K143)/(S143+I143/2)</f>
        <v>0</v>
      </c>
      <c r="N143">
        <f>M143*(DX143+DY143)/1000.0</f>
        <v>0</v>
      </c>
      <c r="O143">
        <f>(DQ143 - IF(AT143&gt;1, K143*DK143*100.0/(AV143), 0))*(DX143+DY143)/1000.0</f>
        <v>0</v>
      </c>
      <c r="P143">
        <f>2.0/((1/R143-1/Q143)+SIGN(R143)*SQRT((1/R143-1/Q143)*(1/R143-1/Q143) + 4*DL143/((DL143+1)*(DL143+1))*(2*1/R143*1/Q143-1/Q143*1/Q143)))</f>
        <v>0</v>
      </c>
      <c r="Q143">
        <f>IF(LEFT(DM143,1)&lt;&gt;"0",IF(LEFT(DM143,1)="1",3.0,DN143),$D$5+$E$5*(EE143*DX143/($K$5*1000))+$F$5*(EE143*DX143/($K$5*1000))*MAX(MIN(DK143,$J$5),$I$5)*MAX(MIN(DK143,$J$5),$I$5)+$G$5*MAX(MIN(DK143,$J$5),$I$5)*(EE143*DX143/($K$5*1000))+$H$5*(EE143*DX143/($K$5*1000))*(EE143*DX143/($K$5*1000)))</f>
        <v>0</v>
      </c>
      <c r="R143">
        <f>I143*(1000-(1000*0.61365*exp(17.502*V143/(240.97+V143))/(DX143+DY143)+DS143)/2)/(1000*0.61365*exp(17.502*V143/(240.97+V143))/(DX143+DY143)-DS143)</f>
        <v>0</v>
      </c>
      <c r="S143">
        <f>1/((DL143+1)/(P143/1.6)+1/(Q143/1.37)) + DL143/((DL143+1)/(P143/1.6) + DL143/(Q143/1.37))</f>
        <v>0</v>
      </c>
      <c r="T143">
        <f>(DG143*DJ143)</f>
        <v>0</v>
      </c>
      <c r="U143">
        <f>(DZ143+(T143+2*0.95*5.67E-8*(((DZ143+$B$9)+273)^4-(DZ143+273)^4)-44100*I143)/(1.84*29.3*Q143+8*0.95*5.67E-8*(DZ143+273)^3))</f>
        <v>0</v>
      </c>
      <c r="V143">
        <f>($C$9*EA143+$D$9*EB143+$E$9*U143)</f>
        <v>0</v>
      </c>
      <c r="W143">
        <f>0.61365*exp(17.502*V143/(240.97+V143))</f>
        <v>0</v>
      </c>
      <c r="X143">
        <f>(Y143/Z143*100)</f>
        <v>0</v>
      </c>
      <c r="Y143">
        <f>DS143*(DX143+DY143)/1000</f>
        <v>0</v>
      </c>
      <c r="Z143">
        <f>0.61365*exp(17.502*DZ143/(240.97+DZ143))</f>
        <v>0</v>
      </c>
      <c r="AA143">
        <f>(W143-DS143*(DX143+DY143)/1000)</f>
        <v>0</v>
      </c>
      <c r="AB143">
        <f>(-I143*44100)</f>
        <v>0</v>
      </c>
      <c r="AC143">
        <f>2*29.3*Q143*0.92*(DZ143-V143)</f>
        <v>0</v>
      </c>
      <c r="AD143">
        <f>2*0.95*5.67E-8*(((DZ143+$B$9)+273)^4-(V143+273)^4)</f>
        <v>0</v>
      </c>
      <c r="AE143">
        <f>T143+AD143+AB143+AC143</f>
        <v>0</v>
      </c>
      <c r="AF143">
        <f>DW143*AT143*(DR143-DQ143*(1000-AT143*DT143)/(1000-AT143*DS143))/(100*DK143)</f>
        <v>0</v>
      </c>
      <c r="AG143">
        <f>1000*DW143*AT143*(DS143-DT143)/(100*DK143*(1000-AT143*DS143))</f>
        <v>0</v>
      </c>
      <c r="AH143">
        <f>(AI143 - AJ143 - DX143*1E3/(8.314*(DZ143+273.15)) * AL143/DW143 * AK143) * DW143/(100*DK143) * (1000 - DT143)/1000</f>
        <v>0</v>
      </c>
      <c r="AI143">
        <v>465.7480574146723</v>
      </c>
      <c r="AJ143">
        <v>441.2862181818182</v>
      </c>
      <c r="AK143">
        <v>2.636398364877808</v>
      </c>
      <c r="AL143">
        <v>65.04949438448051</v>
      </c>
      <c r="AM143">
        <f>(AO143 - AN143 + DX143*1E3/(8.314*(DZ143+273.15)) * AQ143/DW143 * AP143) * DW143/(100*DK143) * 1000/(1000 - AO143)</f>
        <v>0</v>
      </c>
      <c r="AN143">
        <v>17.36454626445174</v>
      </c>
      <c r="AO143">
        <v>22.66671151515152</v>
      </c>
      <c r="AP143">
        <v>4.648896459562191E-05</v>
      </c>
      <c r="AQ143">
        <v>105.0563432772272</v>
      </c>
      <c r="AR143">
        <v>0</v>
      </c>
      <c r="AS143">
        <v>0</v>
      </c>
      <c r="AT143">
        <f>IF(AR143*$H$15&gt;=AV143,1.0,(AV143/(AV143-AR143*$H$15)))</f>
        <v>0</v>
      </c>
      <c r="AU143">
        <f>(AT143-1)*100</f>
        <v>0</v>
      </c>
      <c r="AV143">
        <f>MAX(0,($B$15+$C$15*EE143)/(1+$D$15*EE143)*DX143/(DZ143+273)*$E$15)</f>
        <v>0</v>
      </c>
      <c r="AW143" t="s">
        <v>437</v>
      </c>
      <c r="AX143" t="s">
        <v>437</v>
      </c>
      <c r="AY143">
        <v>0</v>
      </c>
      <c r="AZ143">
        <v>0</v>
      </c>
      <c r="BA143">
        <f>1-AY143/AZ143</f>
        <v>0</v>
      </c>
      <c r="BB143">
        <v>0</v>
      </c>
      <c r="BC143" t="s">
        <v>437</v>
      </c>
      <c r="BD143" t="s">
        <v>437</v>
      </c>
      <c r="BE143">
        <v>0</v>
      </c>
      <c r="BF143">
        <v>0</v>
      </c>
      <c r="BG143">
        <f>1-BE143/BF143</f>
        <v>0</v>
      </c>
      <c r="BH143">
        <v>0.5</v>
      </c>
      <c r="BI143">
        <f>DH143</f>
        <v>0</v>
      </c>
      <c r="BJ143">
        <f>K143</f>
        <v>0</v>
      </c>
      <c r="BK143">
        <f>BG143*BH143*BI143</f>
        <v>0</v>
      </c>
      <c r="BL143">
        <f>(BJ143-BB143)/BI143</f>
        <v>0</v>
      </c>
      <c r="BM143">
        <f>(AZ143-BF143)/BF143</f>
        <v>0</v>
      </c>
      <c r="BN143">
        <f>AY143/(BA143+AY143/BF143)</f>
        <v>0</v>
      </c>
      <c r="BO143" t="s">
        <v>437</v>
      </c>
      <c r="BP143">
        <v>0</v>
      </c>
      <c r="BQ143">
        <f>IF(BP143&lt;&gt;0, BP143, BN143)</f>
        <v>0</v>
      </c>
      <c r="BR143">
        <f>1-BQ143/BF143</f>
        <v>0</v>
      </c>
      <c r="BS143">
        <f>(BF143-BE143)/(BF143-BQ143)</f>
        <v>0</v>
      </c>
      <c r="BT143">
        <f>(AZ143-BF143)/(AZ143-BQ143)</f>
        <v>0</v>
      </c>
      <c r="BU143">
        <f>(BF143-BE143)/(BF143-AY143)</f>
        <v>0</v>
      </c>
      <c r="BV143">
        <f>(AZ143-BF143)/(AZ143-AY143)</f>
        <v>0</v>
      </c>
      <c r="BW143">
        <f>(BS143*BQ143/BE143)</f>
        <v>0</v>
      </c>
      <c r="BX143">
        <f>(1-BW143)</f>
        <v>0</v>
      </c>
      <c r="DG143">
        <f>$B$13*EF143+$C$13*EG143+$F$13*ER143*(1-EU143)</f>
        <v>0</v>
      </c>
      <c r="DH143">
        <f>DG143*DI143</f>
        <v>0</v>
      </c>
      <c r="DI143">
        <f>($B$13*$D$11+$C$13*$D$11+$F$13*((FE143+EW143)/MAX(FE143+EW143+FF143, 0.1)*$I$11+FF143/MAX(FE143+EW143+FF143, 0.1)*$J$11))/($B$13+$C$13+$F$13)</f>
        <v>0</v>
      </c>
      <c r="DJ143">
        <f>($B$13*$K$11+$C$13*$K$11+$F$13*((FE143+EW143)/MAX(FE143+EW143+FF143, 0.1)*$P$11+FF143/MAX(FE143+EW143+FF143, 0.1)*$Q$11))/($B$13+$C$13+$F$13)</f>
        <v>0</v>
      </c>
      <c r="DK143">
        <v>5</v>
      </c>
      <c r="DL143">
        <v>0.5</v>
      </c>
      <c r="DM143" t="s">
        <v>438</v>
      </c>
      <c r="DN143">
        <v>2</v>
      </c>
      <c r="DO143" t="b">
        <v>1</v>
      </c>
      <c r="DP143">
        <v>1759164295.214286</v>
      </c>
      <c r="DQ143">
        <v>415.9717857142857</v>
      </c>
      <c r="DR143">
        <v>443.1268214285714</v>
      </c>
      <c r="DS143">
        <v>22.65791071428571</v>
      </c>
      <c r="DT143">
        <v>17.37616428571429</v>
      </c>
      <c r="DU143">
        <v>417.0791785714286</v>
      </c>
      <c r="DV143">
        <v>22.3581</v>
      </c>
      <c r="DW143">
        <v>500.0270357142858</v>
      </c>
      <c r="DX143">
        <v>90.87611785714287</v>
      </c>
      <c r="DY143">
        <v>0.06709572500000001</v>
      </c>
      <c r="DZ143">
        <v>29.424325</v>
      </c>
      <c r="EA143">
        <v>29.9904</v>
      </c>
      <c r="EB143">
        <v>999.9000000000002</v>
      </c>
      <c r="EC143">
        <v>0</v>
      </c>
      <c r="ED143">
        <v>0</v>
      </c>
      <c r="EE143">
        <v>10003.41321428571</v>
      </c>
      <c r="EF143">
        <v>0</v>
      </c>
      <c r="EG143">
        <v>10.7464</v>
      </c>
      <c r="EH143">
        <v>-27.1551</v>
      </c>
      <c r="EI143">
        <v>425.61525</v>
      </c>
      <c r="EJ143">
        <v>450.9625714285715</v>
      </c>
      <c r="EK143">
        <v>5.281747857142856</v>
      </c>
      <c r="EL143">
        <v>443.1268214285714</v>
      </c>
      <c r="EM143">
        <v>17.37616428571429</v>
      </c>
      <c r="EN143">
        <v>2.059063214285714</v>
      </c>
      <c r="EO143">
        <v>1.579078214285715</v>
      </c>
      <c r="EP143">
        <v>17.90596785714286</v>
      </c>
      <c r="EQ143">
        <v>13.75611785714285</v>
      </c>
      <c r="ER143">
        <v>2000.007142857143</v>
      </c>
      <c r="ES143">
        <v>0.9800035357142856</v>
      </c>
      <c r="ET143">
        <v>0.01999636428571428</v>
      </c>
      <c r="EU143">
        <v>0</v>
      </c>
      <c r="EV143">
        <v>1022.876071428572</v>
      </c>
      <c r="EW143">
        <v>5.00078</v>
      </c>
      <c r="EX143">
        <v>19858.73571428571</v>
      </c>
      <c r="EY143">
        <v>16379.70714285714</v>
      </c>
      <c r="EZ143">
        <v>39.14478571428571</v>
      </c>
      <c r="FA143">
        <v>39.96617857142856</v>
      </c>
      <c r="FB143">
        <v>39.26764285714285</v>
      </c>
      <c r="FC143">
        <v>39.65149999999999</v>
      </c>
      <c r="FD143">
        <v>40.26764285714285</v>
      </c>
      <c r="FE143">
        <v>1955.114285714286</v>
      </c>
      <c r="FF143">
        <v>39.89285714285715</v>
      </c>
      <c r="FG143">
        <v>0</v>
      </c>
      <c r="FH143">
        <v>1759164294.8</v>
      </c>
      <c r="FI143">
        <v>0</v>
      </c>
      <c r="FJ143">
        <v>1022.907307692308</v>
      </c>
      <c r="FK143">
        <v>-1.499145284519171</v>
      </c>
      <c r="FL143">
        <v>-0.4273504682428536</v>
      </c>
      <c r="FM143">
        <v>19858.69615384615</v>
      </c>
      <c r="FN143">
        <v>15</v>
      </c>
      <c r="FO143">
        <v>0</v>
      </c>
      <c r="FP143" t="s">
        <v>439</v>
      </c>
      <c r="FQ143">
        <v>1746989605.5</v>
      </c>
      <c r="FR143">
        <v>1746989593.5</v>
      </c>
      <c r="FS143">
        <v>0</v>
      </c>
      <c r="FT143">
        <v>-0.274</v>
      </c>
      <c r="FU143">
        <v>-0.002</v>
      </c>
      <c r="FV143">
        <v>2.549</v>
      </c>
      <c r="FW143">
        <v>0.129</v>
      </c>
      <c r="FX143">
        <v>420</v>
      </c>
      <c r="FY143">
        <v>17</v>
      </c>
      <c r="FZ143">
        <v>0.02</v>
      </c>
      <c r="GA143">
        <v>0.04</v>
      </c>
      <c r="GB143">
        <v>-23.944855</v>
      </c>
      <c r="GC143">
        <v>-77.70422589118195</v>
      </c>
      <c r="GD143">
        <v>7.541257113968135</v>
      </c>
      <c r="GE143">
        <v>0</v>
      </c>
      <c r="GF143">
        <v>1022.910588235294</v>
      </c>
      <c r="GG143">
        <v>-0.6084033501479025</v>
      </c>
      <c r="GH143">
        <v>0.2837038760280728</v>
      </c>
      <c r="GI143">
        <v>1</v>
      </c>
      <c r="GJ143">
        <v>5.275065</v>
      </c>
      <c r="GK143">
        <v>0.1909247279549404</v>
      </c>
      <c r="GL143">
        <v>0.01923129376823098</v>
      </c>
      <c r="GM143">
        <v>0</v>
      </c>
      <c r="GN143">
        <v>1</v>
      </c>
      <c r="GO143">
        <v>3</v>
      </c>
      <c r="GP143" t="s">
        <v>459</v>
      </c>
      <c r="GQ143">
        <v>3.10136</v>
      </c>
      <c r="GR143">
        <v>2.72534</v>
      </c>
      <c r="GS143">
        <v>0.0905794</v>
      </c>
      <c r="GT143">
        <v>0.0958136</v>
      </c>
      <c r="GU143">
        <v>0.104043</v>
      </c>
      <c r="GV143">
        <v>0.08730300000000001</v>
      </c>
      <c r="GW143">
        <v>23783.4</v>
      </c>
      <c r="GX143">
        <v>21491</v>
      </c>
      <c r="GY143">
        <v>26715.7</v>
      </c>
      <c r="GZ143">
        <v>23989.8</v>
      </c>
      <c r="HA143">
        <v>38294.7</v>
      </c>
      <c r="HB143">
        <v>32375.5</v>
      </c>
      <c r="HC143">
        <v>46646.7</v>
      </c>
      <c r="HD143">
        <v>37959.9</v>
      </c>
      <c r="HE143">
        <v>1.87505</v>
      </c>
      <c r="HF143">
        <v>1.86427</v>
      </c>
      <c r="HG143">
        <v>0.12169</v>
      </c>
      <c r="HH143">
        <v>0</v>
      </c>
      <c r="HI143">
        <v>28.0115</v>
      </c>
      <c r="HJ143">
        <v>999.9</v>
      </c>
      <c r="HK143">
        <v>43.5</v>
      </c>
      <c r="HL143">
        <v>31.5</v>
      </c>
      <c r="HM143">
        <v>22.2185</v>
      </c>
      <c r="HN143">
        <v>61.2339</v>
      </c>
      <c r="HO143">
        <v>22.6723</v>
      </c>
      <c r="HP143">
        <v>1</v>
      </c>
      <c r="HQ143">
        <v>0.105097</v>
      </c>
      <c r="HR143">
        <v>-0.432672</v>
      </c>
      <c r="HS143">
        <v>20.2791</v>
      </c>
      <c r="HT143">
        <v>5.2107</v>
      </c>
      <c r="HU143">
        <v>11.98</v>
      </c>
      <c r="HV143">
        <v>4.9635</v>
      </c>
      <c r="HW143">
        <v>3.27455</v>
      </c>
      <c r="HX143">
        <v>9999</v>
      </c>
      <c r="HY143">
        <v>9999</v>
      </c>
      <c r="HZ143">
        <v>9999</v>
      </c>
      <c r="IA143">
        <v>41.2</v>
      </c>
      <c r="IB143">
        <v>1.864</v>
      </c>
      <c r="IC143">
        <v>1.86017</v>
      </c>
      <c r="ID143">
        <v>1.85842</v>
      </c>
      <c r="IE143">
        <v>1.85974</v>
      </c>
      <c r="IF143">
        <v>1.85989</v>
      </c>
      <c r="IG143">
        <v>1.85838</v>
      </c>
      <c r="IH143">
        <v>1.85745</v>
      </c>
      <c r="II143">
        <v>1.85242</v>
      </c>
      <c r="IJ143">
        <v>0</v>
      </c>
      <c r="IK143">
        <v>0</v>
      </c>
      <c r="IL143">
        <v>0</v>
      </c>
      <c r="IM143">
        <v>0</v>
      </c>
      <c r="IN143" t="s">
        <v>441</v>
      </c>
      <c r="IO143" t="s">
        <v>442</v>
      </c>
      <c r="IP143" t="s">
        <v>443</v>
      </c>
      <c r="IQ143" t="s">
        <v>443</v>
      </c>
      <c r="IR143" t="s">
        <v>443</v>
      </c>
      <c r="IS143" t="s">
        <v>443</v>
      </c>
      <c r="IT143">
        <v>0</v>
      </c>
      <c r="IU143">
        <v>100</v>
      </c>
      <c r="IV143">
        <v>100</v>
      </c>
      <c r="IW143">
        <v>-1.104</v>
      </c>
      <c r="IX143">
        <v>0.3</v>
      </c>
      <c r="IY143">
        <v>-0.9039269621244732</v>
      </c>
      <c r="IZ143">
        <v>-0.001239420960351069</v>
      </c>
      <c r="JA143">
        <v>2.054680153414315E-06</v>
      </c>
      <c r="JB143">
        <v>-6.090169633737798E-10</v>
      </c>
      <c r="JC143">
        <v>0.01286883109493677</v>
      </c>
      <c r="JD143">
        <v>0.003674261220633967</v>
      </c>
      <c r="JE143">
        <v>0.0003746991724086452</v>
      </c>
      <c r="JF143">
        <v>1.563836292469968E-06</v>
      </c>
      <c r="JG143">
        <v>1</v>
      </c>
      <c r="JH143">
        <v>2003</v>
      </c>
      <c r="JI143">
        <v>1</v>
      </c>
      <c r="JJ143">
        <v>24</v>
      </c>
      <c r="JK143">
        <v>202911.6</v>
      </c>
      <c r="JL143">
        <v>202911.8</v>
      </c>
      <c r="JM143">
        <v>1.24878</v>
      </c>
      <c r="JN143">
        <v>2.64282</v>
      </c>
      <c r="JO143">
        <v>1.49658</v>
      </c>
      <c r="JP143">
        <v>2.34375</v>
      </c>
      <c r="JQ143">
        <v>1.54907</v>
      </c>
      <c r="JR143">
        <v>2.38892</v>
      </c>
      <c r="JS143">
        <v>36.0347</v>
      </c>
      <c r="JT143">
        <v>24.1663</v>
      </c>
      <c r="JU143">
        <v>18</v>
      </c>
      <c r="JV143">
        <v>483.501</v>
      </c>
      <c r="JW143">
        <v>491.378</v>
      </c>
      <c r="JX143">
        <v>28.2782</v>
      </c>
      <c r="JY143">
        <v>28.6311</v>
      </c>
      <c r="JZ143">
        <v>30.0002</v>
      </c>
      <c r="KA143">
        <v>28.814</v>
      </c>
      <c r="KB143">
        <v>28.8037</v>
      </c>
      <c r="KC143">
        <v>25.2212</v>
      </c>
      <c r="KD143">
        <v>22.2476</v>
      </c>
      <c r="KE143">
        <v>65.07340000000001</v>
      </c>
      <c r="KF143">
        <v>28.2728</v>
      </c>
      <c r="KG143">
        <v>493.863</v>
      </c>
      <c r="KH143">
        <v>17.3892</v>
      </c>
      <c r="KI143">
        <v>101.993</v>
      </c>
      <c r="KJ143">
        <v>91.54000000000001</v>
      </c>
    </row>
    <row r="144" spans="1:296">
      <c r="A144">
        <v>126</v>
      </c>
      <c r="B144">
        <v>1759164308</v>
      </c>
      <c r="C144">
        <v>2934.900000095367</v>
      </c>
      <c r="D144" t="s">
        <v>696</v>
      </c>
      <c r="E144" t="s">
        <v>697</v>
      </c>
      <c r="F144">
        <v>5</v>
      </c>
      <c r="G144" t="s">
        <v>639</v>
      </c>
      <c r="H144">
        <v>1759164300.5</v>
      </c>
      <c r="I144">
        <f>(J144)/1000</f>
        <v>0</v>
      </c>
      <c r="J144">
        <f>IF(DO144, AM144, AG144)</f>
        <v>0</v>
      </c>
      <c r="K144">
        <f>IF(DO144, AH144, AF144)</f>
        <v>0</v>
      </c>
      <c r="L144">
        <f>DQ144 - IF(AT144&gt;1, K144*DK144*100.0/(AV144), 0)</f>
        <v>0</v>
      </c>
      <c r="M144">
        <f>((S144-I144/2)*L144-K144)/(S144+I144/2)</f>
        <v>0</v>
      </c>
      <c r="N144">
        <f>M144*(DX144+DY144)/1000.0</f>
        <v>0</v>
      </c>
      <c r="O144">
        <f>(DQ144 - IF(AT144&gt;1, K144*DK144*100.0/(AV144), 0))*(DX144+DY144)/1000.0</f>
        <v>0</v>
      </c>
      <c r="P144">
        <f>2.0/((1/R144-1/Q144)+SIGN(R144)*SQRT((1/R144-1/Q144)*(1/R144-1/Q144) + 4*DL144/((DL144+1)*(DL144+1))*(2*1/R144*1/Q144-1/Q144*1/Q144)))</f>
        <v>0</v>
      </c>
      <c r="Q144">
        <f>IF(LEFT(DM144,1)&lt;&gt;"0",IF(LEFT(DM144,1)="1",3.0,DN144),$D$5+$E$5*(EE144*DX144/($K$5*1000))+$F$5*(EE144*DX144/($K$5*1000))*MAX(MIN(DK144,$J$5),$I$5)*MAX(MIN(DK144,$J$5),$I$5)+$G$5*MAX(MIN(DK144,$J$5),$I$5)*(EE144*DX144/($K$5*1000))+$H$5*(EE144*DX144/($K$5*1000))*(EE144*DX144/($K$5*1000)))</f>
        <v>0</v>
      </c>
      <c r="R144">
        <f>I144*(1000-(1000*0.61365*exp(17.502*V144/(240.97+V144))/(DX144+DY144)+DS144)/2)/(1000*0.61365*exp(17.502*V144/(240.97+V144))/(DX144+DY144)-DS144)</f>
        <v>0</v>
      </c>
      <c r="S144">
        <f>1/((DL144+1)/(P144/1.6)+1/(Q144/1.37)) + DL144/((DL144+1)/(P144/1.6) + DL144/(Q144/1.37))</f>
        <v>0</v>
      </c>
      <c r="T144">
        <f>(DG144*DJ144)</f>
        <v>0</v>
      </c>
      <c r="U144">
        <f>(DZ144+(T144+2*0.95*5.67E-8*(((DZ144+$B$9)+273)^4-(DZ144+273)^4)-44100*I144)/(1.84*29.3*Q144+8*0.95*5.67E-8*(DZ144+273)^3))</f>
        <v>0</v>
      </c>
      <c r="V144">
        <f>($C$9*EA144+$D$9*EB144+$E$9*U144)</f>
        <v>0</v>
      </c>
      <c r="W144">
        <f>0.61365*exp(17.502*V144/(240.97+V144))</f>
        <v>0</v>
      </c>
      <c r="X144">
        <f>(Y144/Z144*100)</f>
        <v>0</v>
      </c>
      <c r="Y144">
        <f>DS144*(DX144+DY144)/1000</f>
        <v>0</v>
      </c>
      <c r="Z144">
        <f>0.61365*exp(17.502*DZ144/(240.97+DZ144))</f>
        <v>0</v>
      </c>
      <c r="AA144">
        <f>(W144-DS144*(DX144+DY144)/1000)</f>
        <v>0</v>
      </c>
      <c r="AB144">
        <f>(-I144*44100)</f>
        <v>0</v>
      </c>
      <c r="AC144">
        <f>2*29.3*Q144*0.92*(DZ144-V144)</f>
        <v>0</v>
      </c>
      <c r="AD144">
        <f>2*0.95*5.67E-8*(((DZ144+$B$9)+273)^4-(V144+273)^4)</f>
        <v>0</v>
      </c>
      <c r="AE144">
        <f>T144+AD144+AB144+AC144</f>
        <v>0</v>
      </c>
      <c r="AF144">
        <f>DW144*AT144*(DR144-DQ144*(1000-AT144*DT144)/(1000-AT144*DS144))/(100*DK144)</f>
        <v>0</v>
      </c>
      <c r="AG144">
        <f>1000*DW144*AT144*(DS144-DT144)/(100*DK144*(1000-AT144*DS144))</f>
        <v>0</v>
      </c>
      <c r="AH144">
        <f>(AI144 - AJ144 - DX144*1E3/(8.314*(DZ144+273.15)) * AL144/DW144 * AK144) * DW144/(100*DK144) * (1000 - DT144)/1000</f>
        <v>0</v>
      </c>
      <c r="AI144">
        <v>482.6819590147605</v>
      </c>
      <c r="AJ144">
        <v>456.1434909090908</v>
      </c>
      <c r="AK144">
        <v>3.011055783321742</v>
      </c>
      <c r="AL144">
        <v>65.04949438448051</v>
      </c>
      <c r="AM144">
        <f>(AO144 - AN144 + DX144*1E3/(8.314*(DZ144+273.15)) * AQ144/DW144 * AP144) * DW144/(100*DK144) * 1000/(1000 - AO144)</f>
        <v>0</v>
      </c>
      <c r="AN144">
        <v>17.36590859590644</v>
      </c>
      <c r="AO144">
        <v>22.67890303030303</v>
      </c>
      <c r="AP144">
        <v>6.386868520375922E-05</v>
      </c>
      <c r="AQ144">
        <v>105.0563432772272</v>
      </c>
      <c r="AR144">
        <v>0</v>
      </c>
      <c r="AS144">
        <v>0</v>
      </c>
      <c r="AT144">
        <f>IF(AR144*$H$15&gt;=AV144,1.0,(AV144/(AV144-AR144*$H$15)))</f>
        <v>0</v>
      </c>
      <c r="AU144">
        <f>(AT144-1)*100</f>
        <v>0</v>
      </c>
      <c r="AV144">
        <f>MAX(0,($B$15+$C$15*EE144)/(1+$D$15*EE144)*DX144/(DZ144+273)*$E$15)</f>
        <v>0</v>
      </c>
      <c r="AW144" t="s">
        <v>437</v>
      </c>
      <c r="AX144" t="s">
        <v>437</v>
      </c>
      <c r="AY144">
        <v>0</v>
      </c>
      <c r="AZ144">
        <v>0</v>
      </c>
      <c r="BA144">
        <f>1-AY144/AZ144</f>
        <v>0</v>
      </c>
      <c r="BB144">
        <v>0</v>
      </c>
      <c r="BC144" t="s">
        <v>437</v>
      </c>
      <c r="BD144" t="s">
        <v>437</v>
      </c>
      <c r="BE144">
        <v>0</v>
      </c>
      <c r="BF144">
        <v>0</v>
      </c>
      <c r="BG144">
        <f>1-BE144/BF144</f>
        <v>0</v>
      </c>
      <c r="BH144">
        <v>0.5</v>
      </c>
      <c r="BI144">
        <f>DH144</f>
        <v>0</v>
      </c>
      <c r="BJ144">
        <f>K144</f>
        <v>0</v>
      </c>
      <c r="BK144">
        <f>BG144*BH144*BI144</f>
        <v>0</v>
      </c>
      <c r="BL144">
        <f>(BJ144-BB144)/BI144</f>
        <v>0</v>
      </c>
      <c r="BM144">
        <f>(AZ144-BF144)/BF144</f>
        <v>0</v>
      </c>
      <c r="BN144">
        <f>AY144/(BA144+AY144/BF144)</f>
        <v>0</v>
      </c>
      <c r="BO144" t="s">
        <v>437</v>
      </c>
      <c r="BP144">
        <v>0</v>
      </c>
      <c r="BQ144">
        <f>IF(BP144&lt;&gt;0, BP144, BN144)</f>
        <v>0</v>
      </c>
      <c r="BR144">
        <f>1-BQ144/BF144</f>
        <v>0</v>
      </c>
      <c r="BS144">
        <f>(BF144-BE144)/(BF144-BQ144)</f>
        <v>0</v>
      </c>
      <c r="BT144">
        <f>(AZ144-BF144)/(AZ144-BQ144)</f>
        <v>0</v>
      </c>
      <c r="BU144">
        <f>(BF144-BE144)/(BF144-AY144)</f>
        <v>0</v>
      </c>
      <c r="BV144">
        <f>(AZ144-BF144)/(AZ144-AY144)</f>
        <v>0</v>
      </c>
      <c r="BW144">
        <f>(BS144*BQ144/BE144)</f>
        <v>0</v>
      </c>
      <c r="BX144">
        <f>(1-BW144)</f>
        <v>0</v>
      </c>
      <c r="DG144">
        <f>$B$13*EF144+$C$13*EG144+$F$13*ER144*(1-EU144)</f>
        <v>0</v>
      </c>
      <c r="DH144">
        <f>DG144*DI144</f>
        <v>0</v>
      </c>
      <c r="DI144">
        <f>($B$13*$D$11+$C$13*$D$11+$F$13*((FE144+EW144)/MAX(FE144+EW144+FF144, 0.1)*$I$11+FF144/MAX(FE144+EW144+FF144, 0.1)*$J$11))/($B$13+$C$13+$F$13)</f>
        <v>0</v>
      </c>
      <c r="DJ144">
        <f>($B$13*$K$11+$C$13*$K$11+$F$13*((FE144+EW144)/MAX(FE144+EW144+FF144, 0.1)*$P$11+FF144/MAX(FE144+EW144+FF144, 0.1)*$Q$11))/($B$13+$C$13+$F$13)</f>
        <v>0</v>
      </c>
      <c r="DK144">
        <v>5</v>
      </c>
      <c r="DL144">
        <v>0.5</v>
      </c>
      <c r="DM144" t="s">
        <v>438</v>
      </c>
      <c r="DN144">
        <v>2</v>
      </c>
      <c r="DO144" t="b">
        <v>1</v>
      </c>
      <c r="DP144">
        <v>1759164300.5</v>
      </c>
      <c r="DQ144">
        <v>426.9086296296296</v>
      </c>
      <c r="DR144">
        <v>459.6463703703704</v>
      </c>
      <c r="DS144">
        <v>22.66517777777779</v>
      </c>
      <c r="DT144">
        <v>17.36659259259259</v>
      </c>
      <c r="DU144">
        <v>428.0140740740741</v>
      </c>
      <c r="DV144">
        <v>22.36521481481482</v>
      </c>
      <c r="DW144">
        <v>499.9991851851851</v>
      </c>
      <c r="DX144">
        <v>90.87685925925926</v>
      </c>
      <c r="DY144">
        <v>0.06714764444444445</v>
      </c>
      <c r="DZ144">
        <v>29.42330370370371</v>
      </c>
      <c r="EA144">
        <v>29.98619259259259</v>
      </c>
      <c r="EB144">
        <v>999.9000000000001</v>
      </c>
      <c r="EC144">
        <v>0</v>
      </c>
      <c r="ED144">
        <v>0</v>
      </c>
      <c r="EE144">
        <v>10003.21925925926</v>
      </c>
      <c r="EF144">
        <v>0</v>
      </c>
      <c r="EG144">
        <v>10.7464</v>
      </c>
      <c r="EH144">
        <v>-32.73775925925926</v>
      </c>
      <c r="EI144">
        <v>436.8088888888889</v>
      </c>
      <c r="EJ144">
        <v>467.7698518518518</v>
      </c>
      <c r="EK144">
        <v>5.298590740740742</v>
      </c>
      <c r="EL144">
        <v>459.6463703703704</v>
      </c>
      <c r="EM144">
        <v>17.36659259259259</v>
      </c>
      <c r="EN144">
        <v>2.059741481481481</v>
      </c>
      <c r="EO144">
        <v>1.578221111111111</v>
      </c>
      <c r="EP144">
        <v>17.91120370370371</v>
      </c>
      <c r="EQ144">
        <v>13.74777037037037</v>
      </c>
      <c r="ER144">
        <v>2000.004074074074</v>
      </c>
      <c r="ES144">
        <v>0.9800071111111109</v>
      </c>
      <c r="ET144">
        <v>0.01999285925925926</v>
      </c>
      <c r="EU144">
        <v>0</v>
      </c>
      <c r="EV144">
        <v>1023.021481481481</v>
      </c>
      <c r="EW144">
        <v>5.00078</v>
      </c>
      <c r="EX144">
        <v>19862.04444444444</v>
      </c>
      <c r="EY144">
        <v>16379.7037037037</v>
      </c>
      <c r="EZ144">
        <v>39.13614814814814</v>
      </c>
      <c r="FA144">
        <v>39.965</v>
      </c>
      <c r="FB144">
        <v>39.28218518518518</v>
      </c>
      <c r="FC144">
        <v>39.65488888888888</v>
      </c>
      <c r="FD144">
        <v>40.25674074074074</v>
      </c>
      <c r="FE144">
        <v>1955.11962962963</v>
      </c>
      <c r="FF144">
        <v>39.88444444444445</v>
      </c>
      <c r="FG144">
        <v>0</v>
      </c>
      <c r="FH144">
        <v>1759164300.2</v>
      </c>
      <c r="FI144">
        <v>0</v>
      </c>
      <c r="FJ144">
        <v>1023.0808</v>
      </c>
      <c r="FK144">
        <v>4.607692330618567</v>
      </c>
      <c r="FL144">
        <v>83.90769229790865</v>
      </c>
      <c r="FM144">
        <v>19862.736</v>
      </c>
      <c r="FN144">
        <v>15</v>
      </c>
      <c r="FO144">
        <v>0</v>
      </c>
      <c r="FP144" t="s">
        <v>439</v>
      </c>
      <c r="FQ144">
        <v>1746989605.5</v>
      </c>
      <c r="FR144">
        <v>1746989593.5</v>
      </c>
      <c r="FS144">
        <v>0</v>
      </c>
      <c r="FT144">
        <v>-0.274</v>
      </c>
      <c r="FU144">
        <v>-0.002</v>
      </c>
      <c r="FV144">
        <v>2.549</v>
      </c>
      <c r="FW144">
        <v>0.129</v>
      </c>
      <c r="FX144">
        <v>420</v>
      </c>
      <c r="FY144">
        <v>17</v>
      </c>
      <c r="FZ144">
        <v>0.02</v>
      </c>
      <c r="GA144">
        <v>0.04</v>
      </c>
      <c r="GB144">
        <v>-28.3940525</v>
      </c>
      <c r="GC144">
        <v>-68.15415872420265</v>
      </c>
      <c r="GD144">
        <v>6.707511801890008</v>
      </c>
      <c r="GE144">
        <v>0</v>
      </c>
      <c r="GF144">
        <v>1023.015882352941</v>
      </c>
      <c r="GG144">
        <v>0.8073338545142976</v>
      </c>
      <c r="GH144">
        <v>0.3471151499655969</v>
      </c>
      <c r="GI144">
        <v>1</v>
      </c>
      <c r="GJ144">
        <v>5.28551375</v>
      </c>
      <c r="GK144">
        <v>0.1892637523452024</v>
      </c>
      <c r="GL144">
        <v>0.01909597767692187</v>
      </c>
      <c r="GM144">
        <v>0</v>
      </c>
      <c r="GN144">
        <v>1</v>
      </c>
      <c r="GO144">
        <v>3</v>
      </c>
      <c r="GP144" t="s">
        <v>459</v>
      </c>
      <c r="GQ144">
        <v>3.10158</v>
      </c>
      <c r="GR144">
        <v>2.72535</v>
      </c>
      <c r="GS144">
        <v>0.09286320000000001</v>
      </c>
      <c r="GT144">
        <v>0.0983132</v>
      </c>
      <c r="GU144">
        <v>0.104088</v>
      </c>
      <c r="GV144">
        <v>0.0873125</v>
      </c>
      <c r="GW144">
        <v>23723.5</v>
      </c>
      <c r="GX144">
        <v>21431.6</v>
      </c>
      <c r="GY144">
        <v>26715.5</v>
      </c>
      <c r="GZ144">
        <v>23989.9</v>
      </c>
      <c r="HA144">
        <v>38292.8</v>
      </c>
      <c r="HB144">
        <v>32375.5</v>
      </c>
      <c r="HC144">
        <v>46646.3</v>
      </c>
      <c r="HD144">
        <v>37960</v>
      </c>
      <c r="HE144">
        <v>1.8758</v>
      </c>
      <c r="HF144">
        <v>1.86408</v>
      </c>
      <c r="HG144">
        <v>0.117764</v>
      </c>
      <c r="HH144">
        <v>0</v>
      </c>
      <c r="HI144">
        <v>28.0133</v>
      </c>
      <c r="HJ144">
        <v>999.9</v>
      </c>
      <c r="HK144">
        <v>43.5</v>
      </c>
      <c r="HL144">
        <v>31.5</v>
      </c>
      <c r="HM144">
        <v>22.2153</v>
      </c>
      <c r="HN144">
        <v>60.8839</v>
      </c>
      <c r="HO144">
        <v>22.52</v>
      </c>
      <c r="HP144">
        <v>1</v>
      </c>
      <c r="HQ144">
        <v>0.10534</v>
      </c>
      <c r="HR144">
        <v>-0.411555</v>
      </c>
      <c r="HS144">
        <v>20.2792</v>
      </c>
      <c r="HT144">
        <v>5.2113</v>
      </c>
      <c r="HU144">
        <v>11.9797</v>
      </c>
      <c r="HV144">
        <v>4.9636</v>
      </c>
      <c r="HW144">
        <v>3.2745</v>
      </c>
      <c r="HX144">
        <v>9999</v>
      </c>
      <c r="HY144">
        <v>9999</v>
      </c>
      <c r="HZ144">
        <v>9999</v>
      </c>
      <c r="IA144">
        <v>41.2</v>
      </c>
      <c r="IB144">
        <v>1.86401</v>
      </c>
      <c r="IC144">
        <v>1.86017</v>
      </c>
      <c r="ID144">
        <v>1.85843</v>
      </c>
      <c r="IE144">
        <v>1.85975</v>
      </c>
      <c r="IF144">
        <v>1.85989</v>
      </c>
      <c r="IG144">
        <v>1.85838</v>
      </c>
      <c r="IH144">
        <v>1.85745</v>
      </c>
      <c r="II144">
        <v>1.85242</v>
      </c>
      <c r="IJ144">
        <v>0</v>
      </c>
      <c r="IK144">
        <v>0</v>
      </c>
      <c r="IL144">
        <v>0</v>
      </c>
      <c r="IM144">
        <v>0</v>
      </c>
      <c r="IN144" t="s">
        <v>441</v>
      </c>
      <c r="IO144" t="s">
        <v>442</v>
      </c>
      <c r="IP144" t="s">
        <v>443</v>
      </c>
      <c r="IQ144" t="s">
        <v>443</v>
      </c>
      <c r="IR144" t="s">
        <v>443</v>
      </c>
      <c r="IS144" t="s">
        <v>443</v>
      </c>
      <c r="IT144">
        <v>0</v>
      </c>
      <c r="IU144">
        <v>100</v>
      </c>
      <c r="IV144">
        <v>100</v>
      </c>
      <c r="IW144">
        <v>-1.101</v>
      </c>
      <c r="IX144">
        <v>0.3003</v>
      </c>
      <c r="IY144">
        <v>-0.9039269621244732</v>
      </c>
      <c r="IZ144">
        <v>-0.001239420960351069</v>
      </c>
      <c r="JA144">
        <v>2.054680153414315E-06</v>
      </c>
      <c r="JB144">
        <v>-6.090169633737798E-10</v>
      </c>
      <c r="JC144">
        <v>0.01286883109493677</v>
      </c>
      <c r="JD144">
        <v>0.003674261220633967</v>
      </c>
      <c r="JE144">
        <v>0.0003746991724086452</v>
      </c>
      <c r="JF144">
        <v>1.563836292469968E-06</v>
      </c>
      <c r="JG144">
        <v>1</v>
      </c>
      <c r="JH144">
        <v>2003</v>
      </c>
      <c r="JI144">
        <v>1</v>
      </c>
      <c r="JJ144">
        <v>24</v>
      </c>
      <c r="JK144">
        <v>202911.7</v>
      </c>
      <c r="JL144">
        <v>202911.9</v>
      </c>
      <c r="JM144">
        <v>1.28662</v>
      </c>
      <c r="JN144">
        <v>2.63672</v>
      </c>
      <c r="JO144">
        <v>1.49658</v>
      </c>
      <c r="JP144">
        <v>2.34375</v>
      </c>
      <c r="JQ144">
        <v>1.54907</v>
      </c>
      <c r="JR144">
        <v>2.45483</v>
      </c>
      <c r="JS144">
        <v>36.0347</v>
      </c>
      <c r="JT144">
        <v>24.1751</v>
      </c>
      <c r="JU144">
        <v>18</v>
      </c>
      <c r="JV144">
        <v>483.952</v>
      </c>
      <c r="JW144">
        <v>491.262</v>
      </c>
      <c r="JX144">
        <v>28.2833</v>
      </c>
      <c r="JY144">
        <v>28.6336</v>
      </c>
      <c r="JZ144">
        <v>30.0003</v>
      </c>
      <c r="KA144">
        <v>28.8158</v>
      </c>
      <c r="KB144">
        <v>28.8055</v>
      </c>
      <c r="KC144">
        <v>25.9171</v>
      </c>
      <c r="KD144">
        <v>22.2476</v>
      </c>
      <c r="KE144">
        <v>65.07340000000001</v>
      </c>
      <c r="KF144">
        <v>28.2874</v>
      </c>
      <c r="KG144">
        <v>507.237</v>
      </c>
      <c r="KH144">
        <v>17.3651</v>
      </c>
      <c r="KI144">
        <v>101.992</v>
      </c>
      <c r="KJ144">
        <v>91.5403</v>
      </c>
    </row>
    <row r="145" spans="1:296">
      <c r="A145">
        <v>127</v>
      </c>
      <c r="B145">
        <v>1759164313</v>
      </c>
      <c r="C145">
        <v>2939.900000095367</v>
      </c>
      <c r="D145" t="s">
        <v>698</v>
      </c>
      <c r="E145" t="s">
        <v>699</v>
      </c>
      <c r="F145">
        <v>5</v>
      </c>
      <c r="G145" t="s">
        <v>639</v>
      </c>
      <c r="H145">
        <v>1759164305.214286</v>
      </c>
      <c r="I145">
        <f>(J145)/1000</f>
        <v>0</v>
      </c>
      <c r="J145">
        <f>IF(DO145, AM145, AG145)</f>
        <v>0</v>
      </c>
      <c r="K145">
        <f>IF(DO145, AH145, AF145)</f>
        <v>0</v>
      </c>
      <c r="L145">
        <f>DQ145 - IF(AT145&gt;1, K145*DK145*100.0/(AV145), 0)</f>
        <v>0</v>
      </c>
      <c r="M145">
        <f>((S145-I145/2)*L145-K145)/(S145+I145/2)</f>
        <v>0</v>
      </c>
      <c r="N145">
        <f>M145*(DX145+DY145)/1000.0</f>
        <v>0</v>
      </c>
      <c r="O145">
        <f>(DQ145 - IF(AT145&gt;1, K145*DK145*100.0/(AV145), 0))*(DX145+DY145)/1000.0</f>
        <v>0</v>
      </c>
      <c r="P145">
        <f>2.0/((1/R145-1/Q145)+SIGN(R145)*SQRT((1/R145-1/Q145)*(1/R145-1/Q145) + 4*DL145/((DL145+1)*(DL145+1))*(2*1/R145*1/Q145-1/Q145*1/Q145)))</f>
        <v>0</v>
      </c>
      <c r="Q145">
        <f>IF(LEFT(DM145,1)&lt;&gt;"0",IF(LEFT(DM145,1)="1",3.0,DN145),$D$5+$E$5*(EE145*DX145/($K$5*1000))+$F$5*(EE145*DX145/($K$5*1000))*MAX(MIN(DK145,$J$5),$I$5)*MAX(MIN(DK145,$J$5),$I$5)+$G$5*MAX(MIN(DK145,$J$5),$I$5)*(EE145*DX145/($K$5*1000))+$H$5*(EE145*DX145/($K$5*1000))*(EE145*DX145/($K$5*1000)))</f>
        <v>0</v>
      </c>
      <c r="R145">
        <f>I145*(1000-(1000*0.61365*exp(17.502*V145/(240.97+V145))/(DX145+DY145)+DS145)/2)/(1000*0.61365*exp(17.502*V145/(240.97+V145))/(DX145+DY145)-DS145)</f>
        <v>0</v>
      </c>
      <c r="S145">
        <f>1/((DL145+1)/(P145/1.6)+1/(Q145/1.37)) + DL145/((DL145+1)/(P145/1.6) + DL145/(Q145/1.37))</f>
        <v>0</v>
      </c>
      <c r="T145">
        <f>(DG145*DJ145)</f>
        <v>0</v>
      </c>
      <c r="U145">
        <f>(DZ145+(T145+2*0.95*5.67E-8*(((DZ145+$B$9)+273)^4-(DZ145+273)^4)-44100*I145)/(1.84*29.3*Q145+8*0.95*5.67E-8*(DZ145+273)^3))</f>
        <v>0</v>
      </c>
      <c r="V145">
        <f>($C$9*EA145+$D$9*EB145+$E$9*U145)</f>
        <v>0</v>
      </c>
      <c r="W145">
        <f>0.61365*exp(17.502*V145/(240.97+V145))</f>
        <v>0</v>
      </c>
      <c r="X145">
        <f>(Y145/Z145*100)</f>
        <v>0</v>
      </c>
      <c r="Y145">
        <f>DS145*(DX145+DY145)/1000</f>
        <v>0</v>
      </c>
      <c r="Z145">
        <f>0.61365*exp(17.502*DZ145/(240.97+DZ145))</f>
        <v>0</v>
      </c>
      <c r="AA145">
        <f>(W145-DS145*(DX145+DY145)/1000)</f>
        <v>0</v>
      </c>
      <c r="AB145">
        <f>(-I145*44100)</f>
        <v>0</v>
      </c>
      <c r="AC145">
        <f>2*29.3*Q145*0.92*(DZ145-V145)</f>
        <v>0</v>
      </c>
      <c r="AD145">
        <f>2*0.95*5.67E-8*(((DZ145+$B$9)+273)^4-(V145+273)^4)</f>
        <v>0</v>
      </c>
      <c r="AE145">
        <f>T145+AD145+AB145+AC145</f>
        <v>0</v>
      </c>
      <c r="AF145">
        <f>DW145*AT145*(DR145-DQ145*(1000-AT145*DT145)/(1000-AT145*DS145))/(100*DK145)</f>
        <v>0</v>
      </c>
      <c r="AG145">
        <f>1000*DW145*AT145*(DS145-DT145)/(100*DK145*(1000-AT145*DS145))</f>
        <v>0</v>
      </c>
      <c r="AH145">
        <f>(AI145 - AJ145 - DX145*1E3/(8.314*(DZ145+273.15)) * AL145/DW145 * AK145) * DW145/(100*DK145) * (1000 - DT145)/1000</f>
        <v>0</v>
      </c>
      <c r="AI145">
        <v>499.5207567520177</v>
      </c>
      <c r="AJ145">
        <v>472.0471393939394</v>
      </c>
      <c r="AK145">
        <v>3.200063295411856</v>
      </c>
      <c r="AL145">
        <v>65.04949438448051</v>
      </c>
      <c r="AM145">
        <f>(AO145 - AN145 + DX145*1E3/(8.314*(DZ145+273.15)) * AQ145/DW145 * AP145) * DW145/(100*DK145) * 1000/(1000 - AO145)</f>
        <v>0</v>
      </c>
      <c r="AN145">
        <v>17.3689927990169</v>
      </c>
      <c r="AO145">
        <v>22.68907999999999</v>
      </c>
      <c r="AP145">
        <v>5.739282021198355E-05</v>
      </c>
      <c r="AQ145">
        <v>105.0563432772272</v>
      </c>
      <c r="AR145">
        <v>0</v>
      </c>
      <c r="AS145">
        <v>0</v>
      </c>
      <c r="AT145">
        <f>IF(AR145*$H$15&gt;=AV145,1.0,(AV145/(AV145-AR145*$H$15)))</f>
        <v>0</v>
      </c>
      <c r="AU145">
        <f>(AT145-1)*100</f>
        <v>0</v>
      </c>
      <c r="AV145">
        <f>MAX(0,($B$15+$C$15*EE145)/(1+$D$15*EE145)*DX145/(DZ145+273)*$E$15)</f>
        <v>0</v>
      </c>
      <c r="AW145" t="s">
        <v>437</v>
      </c>
      <c r="AX145" t="s">
        <v>437</v>
      </c>
      <c r="AY145">
        <v>0</v>
      </c>
      <c r="AZ145">
        <v>0</v>
      </c>
      <c r="BA145">
        <f>1-AY145/AZ145</f>
        <v>0</v>
      </c>
      <c r="BB145">
        <v>0</v>
      </c>
      <c r="BC145" t="s">
        <v>437</v>
      </c>
      <c r="BD145" t="s">
        <v>437</v>
      </c>
      <c r="BE145">
        <v>0</v>
      </c>
      <c r="BF145">
        <v>0</v>
      </c>
      <c r="BG145">
        <f>1-BE145/BF145</f>
        <v>0</v>
      </c>
      <c r="BH145">
        <v>0.5</v>
      </c>
      <c r="BI145">
        <f>DH145</f>
        <v>0</v>
      </c>
      <c r="BJ145">
        <f>K145</f>
        <v>0</v>
      </c>
      <c r="BK145">
        <f>BG145*BH145*BI145</f>
        <v>0</v>
      </c>
      <c r="BL145">
        <f>(BJ145-BB145)/BI145</f>
        <v>0</v>
      </c>
      <c r="BM145">
        <f>(AZ145-BF145)/BF145</f>
        <v>0</v>
      </c>
      <c r="BN145">
        <f>AY145/(BA145+AY145/BF145)</f>
        <v>0</v>
      </c>
      <c r="BO145" t="s">
        <v>437</v>
      </c>
      <c r="BP145">
        <v>0</v>
      </c>
      <c r="BQ145">
        <f>IF(BP145&lt;&gt;0, BP145, BN145)</f>
        <v>0</v>
      </c>
      <c r="BR145">
        <f>1-BQ145/BF145</f>
        <v>0</v>
      </c>
      <c r="BS145">
        <f>(BF145-BE145)/(BF145-BQ145)</f>
        <v>0</v>
      </c>
      <c r="BT145">
        <f>(AZ145-BF145)/(AZ145-BQ145)</f>
        <v>0</v>
      </c>
      <c r="BU145">
        <f>(BF145-BE145)/(BF145-AY145)</f>
        <v>0</v>
      </c>
      <c r="BV145">
        <f>(AZ145-BF145)/(AZ145-AY145)</f>
        <v>0</v>
      </c>
      <c r="BW145">
        <f>(BS145*BQ145/BE145)</f>
        <v>0</v>
      </c>
      <c r="BX145">
        <f>(1-BW145)</f>
        <v>0</v>
      </c>
      <c r="DG145">
        <f>$B$13*EF145+$C$13*EG145+$F$13*ER145*(1-EU145)</f>
        <v>0</v>
      </c>
      <c r="DH145">
        <f>DG145*DI145</f>
        <v>0</v>
      </c>
      <c r="DI145">
        <f>($B$13*$D$11+$C$13*$D$11+$F$13*((FE145+EW145)/MAX(FE145+EW145+FF145, 0.1)*$I$11+FF145/MAX(FE145+EW145+FF145, 0.1)*$J$11))/($B$13+$C$13+$F$13)</f>
        <v>0</v>
      </c>
      <c r="DJ145">
        <f>($B$13*$K$11+$C$13*$K$11+$F$13*((FE145+EW145)/MAX(FE145+EW145+FF145, 0.1)*$P$11+FF145/MAX(FE145+EW145+FF145, 0.1)*$Q$11))/($B$13+$C$13+$F$13)</f>
        <v>0</v>
      </c>
      <c r="DK145">
        <v>5</v>
      </c>
      <c r="DL145">
        <v>0.5</v>
      </c>
      <c r="DM145" t="s">
        <v>438</v>
      </c>
      <c r="DN145">
        <v>2</v>
      </c>
      <c r="DO145" t="b">
        <v>1</v>
      </c>
      <c r="DP145">
        <v>1759164305.214286</v>
      </c>
      <c r="DQ145">
        <v>439.5494642857143</v>
      </c>
      <c r="DR145">
        <v>475.1646071428571</v>
      </c>
      <c r="DS145">
        <v>22.67301785714286</v>
      </c>
      <c r="DT145">
        <v>17.36583571428572</v>
      </c>
      <c r="DU145">
        <v>440.6523571428571</v>
      </c>
      <c r="DV145">
        <v>22.37288214285715</v>
      </c>
      <c r="DW145">
        <v>500.0404285714286</v>
      </c>
      <c r="DX145">
        <v>90.87780714285714</v>
      </c>
      <c r="DY145">
        <v>0.06717091428571428</v>
      </c>
      <c r="DZ145">
        <v>29.42002857142857</v>
      </c>
      <c r="EA145">
        <v>29.96751071428572</v>
      </c>
      <c r="EB145">
        <v>999.9000000000002</v>
      </c>
      <c r="EC145">
        <v>0</v>
      </c>
      <c r="ED145">
        <v>0</v>
      </c>
      <c r="EE145">
        <v>10001.00714285714</v>
      </c>
      <c r="EF145">
        <v>0</v>
      </c>
      <c r="EG145">
        <v>10.7464</v>
      </c>
      <c r="EH145">
        <v>-35.61510357142857</v>
      </c>
      <c r="EI145">
        <v>449.7465714285714</v>
      </c>
      <c r="EJ145">
        <v>483.5620357142857</v>
      </c>
      <c r="EK145">
        <v>5.307192857142858</v>
      </c>
      <c r="EL145">
        <v>475.1646071428571</v>
      </c>
      <c r="EM145">
        <v>17.36583571428572</v>
      </c>
      <c r="EN145">
        <v>2.060475357142857</v>
      </c>
      <c r="EO145">
        <v>1.578168571428572</v>
      </c>
      <c r="EP145">
        <v>17.91686428571429</v>
      </c>
      <c r="EQ145">
        <v>13.74726785714286</v>
      </c>
      <c r="ER145">
        <v>2000.004285714286</v>
      </c>
      <c r="ES145">
        <v>0.980005857142857</v>
      </c>
      <c r="ET145">
        <v>0.01999408214285714</v>
      </c>
      <c r="EU145">
        <v>0</v>
      </c>
      <c r="EV145">
        <v>1023.51</v>
      </c>
      <c r="EW145">
        <v>5.00078</v>
      </c>
      <c r="EX145">
        <v>19871.8</v>
      </c>
      <c r="EY145">
        <v>16379.70357142857</v>
      </c>
      <c r="EZ145">
        <v>39.15364285714286</v>
      </c>
      <c r="FA145">
        <v>39.97285714285714</v>
      </c>
      <c r="FB145">
        <v>39.29442857142857</v>
      </c>
      <c r="FC145">
        <v>39.65599999999999</v>
      </c>
      <c r="FD145">
        <v>40.25421428571428</v>
      </c>
      <c r="FE145">
        <v>1955.117142857143</v>
      </c>
      <c r="FF145">
        <v>39.88714285714286</v>
      </c>
      <c r="FG145">
        <v>0</v>
      </c>
      <c r="FH145">
        <v>1759164305</v>
      </c>
      <c r="FI145">
        <v>0</v>
      </c>
      <c r="FJ145">
        <v>1023.5664</v>
      </c>
      <c r="FK145">
        <v>8.962307702320466</v>
      </c>
      <c r="FL145">
        <v>178.2076920032089</v>
      </c>
      <c r="FM145">
        <v>19873.112</v>
      </c>
      <c r="FN145">
        <v>15</v>
      </c>
      <c r="FO145">
        <v>0</v>
      </c>
      <c r="FP145" t="s">
        <v>439</v>
      </c>
      <c r="FQ145">
        <v>1746989605.5</v>
      </c>
      <c r="FR145">
        <v>1746989593.5</v>
      </c>
      <c r="FS145">
        <v>0</v>
      </c>
      <c r="FT145">
        <v>-0.274</v>
      </c>
      <c r="FU145">
        <v>-0.002</v>
      </c>
      <c r="FV145">
        <v>2.549</v>
      </c>
      <c r="FW145">
        <v>0.129</v>
      </c>
      <c r="FX145">
        <v>420</v>
      </c>
      <c r="FY145">
        <v>17</v>
      </c>
      <c r="FZ145">
        <v>0.02</v>
      </c>
      <c r="GA145">
        <v>0.04</v>
      </c>
      <c r="GB145">
        <v>-33.7881575</v>
      </c>
      <c r="GC145">
        <v>-37.65474709193239</v>
      </c>
      <c r="GD145">
        <v>3.780386630219685</v>
      </c>
      <c r="GE145">
        <v>0</v>
      </c>
      <c r="GF145">
        <v>1023.333529411765</v>
      </c>
      <c r="GG145">
        <v>5.653781518563537</v>
      </c>
      <c r="GH145">
        <v>0.6620151160214004</v>
      </c>
      <c r="GI145">
        <v>0</v>
      </c>
      <c r="GJ145">
        <v>5.30217325</v>
      </c>
      <c r="GK145">
        <v>0.1145591369605844</v>
      </c>
      <c r="GL145">
        <v>0.01157553333274539</v>
      </c>
      <c r="GM145">
        <v>0</v>
      </c>
      <c r="GN145">
        <v>0</v>
      </c>
      <c r="GO145">
        <v>3</v>
      </c>
      <c r="GP145" t="s">
        <v>484</v>
      </c>
      <c r="GQ145">
        <v>3.10139</v>
      </c>
      <c r="GR145">
        <v>2.72516</v>
      </c>
      <c r="GS145">
        <v>0.0952549</v>
      </c>
      <c r="GT145">
        <v>0.100796</v>
      </c>
      <c r="GU145">
        <v>0.104122</v>
      </c>
      <c r="GV145">
        <v>0.087322</v>
      </c>
      <c r="GW145">
        <v>23661.1</v>
      </c>
      <c r="GX145">
        <v>21372.3</v>
      </c>
      <c r="GY145">
        <v>26715.7</v>
      </c>
      <c r="GZ145">
        <v>23989.6</v>
      </c>
      <c r="HA145">
        <v>38291.6</v>
      </c>
      <c r="HB145">
        <v>32375.3</v>
      </c>
      <c r="HC145">
        <v>46646.2</v>
      </c>
      <c r="HD145">
        <v>37959.8</v>
      </c>
      <c r="HE145">
        <v>1.87497</v>
      </c>
      <c r="HF145">
        <v>1.8644</v>
      </c>
      <c r="HG145">
        <v>0.119034</v>
      </c>
      <c r="HH145">
        <v>0</v>
      </c>
      <c r="HI145">
        <v>28.0155</v>
      </c>
      <c r="HJ145">
        <v>999.9</v>
      </c>
      <c r="HK145">
        <v>43.5</v>
      </c>
      <c r="HL145">
        <v>31.5</v>
      </c>
      <c r="HM145">
        <v>22.2188</v>
      </c>
      <c r="HN145">
        <v>60.5039</v>
      </c>
      <c r="HO145">
        <v>22.7925</v>
      </c>
      <c r="HP145">
        <v>1</v>
      </c>
      <c r="HQ145">
        <v>0.105615</v>
      </c>
      <c r="HR145">
        <v>-0.47305</v>
      </c>
      <c r="HS145">
        <v>20.279</v>
      </c>
      <c r="HT145">
        <v>5.2119</v>
      </c>
      <c r="HU145">
        <v>11.98</v>
      </c>
      <c r="HV145">
        <v>4.96345</v>
      </c>
      <c r="HW145">
        <v>3.27453</v>
      </c>
      <c r="HX145">
        <v>9999</v>
      </c>
      <c r="HY145">
        <v>9999</v>
      </c>
      <c r="HZ145">
        <v>9999</v>
      </c>
      <c r="IA145">
        <v>41.2</v>
      </c>
      <c r="IB145">
        <v>1.86401</v>
      </c>
      <c r="IC145">
        <v>1.86017</v>
      </c>
      <c r="ID145">
        <v>1.8584</v>
      </c>
      <c r="IE145">
        <v>1.85976</v>
      </c>
      <c r="IF145">
        <v>1.85989</v>
      </c>
      <c r="IG145">
        <v>1.85838</v>
      </c>
      <c r="IH145">
        <v>1.85745</v>
      </c>
      <c r="II145">
        <v>1.85242</v>
      </c>
      <c r="IJ145">
        <v>0</v>
      </c>
      <c r="IK145">
        <v>0</v>
      </c>
      <c r="IL145">
        <v>0</v>
      </c>
      <c r="IM145">
        <v>0</v>
      </c>
      <c r="IN145" t="s">
        <v>441</v>
      </c>
      <c r="IO145" t="s">
        <v>442</v>
      </c>
      <c r="IP145" t="s">
        <v>443</v>
      </c>
      <c r="IQ145" t="s">
        <v>443</v>
      </c>
      <c r="IR145" t="s">
        <v>443</v>
      </c>
      <c r="IS145" t="s">
        <v>443</v>
      </c>
      <c r="IT145">
        <v>0</v>
      </c>
      <c r="IU145">
        <v>100</v>
      </c>
      <c r="IV145">
        <v>100</v>
      </c>
      <c r="IW145">
        <v>-1.098</v>
      </c>
      <c r="IX145">
        <v>0.3005</v>
      </c>
      <c r="IY145">
        <v>-0.9039269621244732</v>
      </c>
      <c r="IZ145">
        <v>-0.001239420960351069</v>
      </c>
      <c r="JA145">
        <v>2.054680153414315E-06</v>
      </c>
      <c r="JB145">
        <v>-6.090169633737798E-10</v>
      </c>
      <c r="JC145">
        <v>0.01286883109493677</v>
      </c>
      <c r="JD145">
        <v>0.003674261220633967</v>
      </c>
      <c r="JE145">
        <v>0.0003746991724086452</v>
      </c>
      <c r="JF145">
        <v>1.563836292469968E-06</v>
      </c>
      <c r="JG145">
        <v>1</v>
      </c>
      <c r="JH145">
        <v>2003</v>
      </c>
      <c r="JI145">
        <v>1</v>
      </c>
      <c r="JJ145">
        <v>24</v>
      </c>
      <c r="JK145">
        <v>202911.8</v>
      </c>
      <c r="JL145">
        <v>202912</v>
      </c>
      <c r="JM145">
        <v>1.3208</v>
      </c>
      <c r="JN145">
        <v>2.63184</v>
      </c>
      <c r="JO145">
        <v>1.49658</v>
      </c>
      <c r="JP145">
        <v>2.34375</v>
      </c>
      <c r="JQ145">
        <v>1.54907</v>
      </c>
      <c r="JR145">
        <v>2.4585</v>
      </c>
      <c r="JS145">
        <v>36.0347</v>
      </c>
      <c r="JT145">
        <v>24.1751</v>
      </c>
      <c r="JU145">
        <v>18</v>
      </c>
      <c r="JV145">
        <v>483.488</v>
      </c>
      <c r="JW145">
        <v>491.495</v>
      </c>
      <c r="JX145">
        <v>28.2955</v>
      </c>
      <c r="JY145">
        <v>28.6364</v>
      </c>
      <c r="JZ145">
        <v>30.0004</v>
      </c>
      <c r="KA145">
        <v>28.8181</v>
      </c>
      <c r="KB145">
        <v>28.8078</v>
      </c>
      <c r="KC145">
        <v>26.6692</v>
      </c>
      <c r="KD145">
        <v>22.2476</v>
      </c>
      <c r="KE145">
        <v>65.07340000000001</v>
      </c>
      <c r="KF145">
        <v>28.3295</v>
      </c>
      <c r="KG145">
        <v>527.276</v>
      </c>
      <c r="KH145">
        <v>17.3386</v>
      </c>
      <c r="KI145">
        <v>101.992</v>
      </c>
      <c r="KJ145">
        <v>91.5395</v>
      </c>
    </row>
    <row r="146" spans="1:296">
      <c r="A146">
        <v>128</v>
      </c>
      <c r="B146">
        <v>1759164318</v>
      </c>
      <c r="C146">
        <v>2944.900000095367</v>
      </c>
      <c r="D146" t="s">
        <v>700</v>
      </c>
      <c r="E146" t="s">
        <v>701</v>
      </c>
      <c r="F146">
        <v>5</v>
      </c>
      <c r="G146" t="s">
        <v>639</v>
      </c>
      <c r="H146">
        <v>1759164310.5</v>
      </c>
      <c r="I146">
        <f>(J146)/1000</f>
        <v>0</v>
      </c>
      <c r="J146">
        <f>IF(DO146, AM146, AG146)</f>
        <v>0</v>
      </c>
      <c r="K146">
        <f>IF(DO146, AH146, AF146)</f>
        <v>0</v>
      </c>
      <c r="L146">
        <f>DQ146 - IF(AT146&gt;1, K146*DK146*100.0/(AV146), 0)</f>
        <v>0</v>
      </c>
      <c r="M146">
        <f>((S146-I146/2)*L146-K146)/(S146+I146/2)</f>
        <v>0</v>
      </c>
      <c r="N146">
        <f>M146*(DX146+DY146)/1000.0</f>
        <v>0</v>
      </c>
      <c r="O146">
        <f>(DQ146 - IF(AT146&gt;1, K146*DK146*100.0/(AV146), 0))*(DX146+DY146)/1000.0</f>
        <v>0</v>
      </c>
      <c r="P146">
        <f>2.0/((1/R146-1/Q146)+SIGN(R146)*SQRT((1/R146-1/Q146)*(1/R146-1/Q146) + 4*DL146/((DL146+1)*(DL146+1))*(2*1/R146*1/Q146-1/Q146*1/Q146)))</f>
        <v>0</v>
      </c>
      <c r="Q146">
        <f>IF(LEFT(DM146,1)&lt;&gt;"0",IF(LEFT(DM146,1)="1",3.0,DN146),$D$5+$E$5*(EE146*DX146/($K$5*1000))+$F$5*(EE146*DX146/($K$5*1000))*MAX(MIN(DK146,$J$5),$I$5)*MAX(MIN(DK146,$J$5),$I$5)+$G$5*MAX(MIN(DK146,$J$5),$I$5)*(EE146*DX146/($K$5*1000))+$H$5*(EE146*DX146/($K$5*1000))*(EE146*DX146/($K$5*1000)))</f>
        <v>0</v>
      </c>
      <c r="R146">
        <f>I146*(1000-(1000*0.61365*exp(17.502*V146/(240.97+V146))/(DX146+DY146)+DS146)/2)/(1000*0.61365*exp(17.502*V146/(240.97+V146))/(DX146+DY146)-DS146)</f>
        <v>0</v>
      </c>
      <c r="S146">
        <f>1/((DL146+1)/(P146/1.6)+1/(Q146/1.37)) + DL146/((DL146+1)/(P146/1.6) + DL146/(Q146/1.37))</f>
        <v>0</v>
      </c>
      <c r="T146">
        <f>(DG146*DJ146)</f>
        <v>0</v>
      </c>
      <c r="U146">
        <f>(DZ146+(T146+2*0.95*5.67E-8*(((DZ146+$B$9)+273)^4-(DZ146+273)^4)-44100*I146)/(1.84*29.3*Q146+8*0.95*5.67E-8*(DZ146+273)^3))</f>
        <v>0</v>
      </c>
      <c r="V146">
        <f>($C$9*EA146+$D$9*EB146+$E$9*U146)</f>
        <v>0</v>
      </c>
      <c r="W146">
        <f>0.61365*exp(17.502*V146/(240.97+V146))</f>
        <v>0</v>
      </c>
      <c r="X146">
        <f>(Y146/Z146*100)</f>
        <v>0</v>
      </c>
      <c r="Y146">
        <f>DS146*(DX146+DY146)/1000</f>
        <v>0</v>
      </c>
      <c r="Z146">
        <f>0.61365*exp(17.502*DZ146/(240.97+DZ146))</f>
        <v>0</v>
      </c>
      <c r="AA146">
        <f>(W146-DS146*(DX146+DY146)/1000)</f>
        <v>0</v>
      </c>
      <c r="AB146">
        <f>(-I146*44100)</f>
        <v>0</v>
      </c>
      <c r="AC146">
        <f>2*29.3*Q146*0.92*(DZ146-V146)</f>
        <v>0</v>
      </c>
      <c r="AD146">
        <f>2*0.95*5.67E-8*(((DZ146+$B$9)+273)^4-(V146+273)^4)</f>
        <v>0</v>
      </c>
      <c r="AE146">
        <f>T146+AD146+AB146+AC146</f>
        <v>0</v>
      </c>
      <c r="AF146">
        <f>DW146*AT146*(DR146-DQ146*(1000-AT146*DT146)/(1000-AT146*DS146))/(100*DK146)</f>
        <v>0</v>
      </c>
      <c r="AG146">
        <f>1000*DW146*AT146*(DS146-DT146)/(100*DK146*(1000-AT146*DS146))</f>
        <v>0</v>
      </c>
      <c r="AH146">
        <f>(AI146 - AJ146 - DX146*1E3/(8.314*(DZ146+273.15)) * AL146/DW146 * AK146) * DW146/(100*DK146) * (1000 - DT146)/1000</f>
        <v>0</v>
      </c>
      <c r="AI146">
        <v>516.8903655893544</v>
      </c>
      <c r="AJ146">
        <v>488.4816909090909</v>
      </c>
      <c r="AK146">
        <v>3.298232103940631</v>
      </c>
      <c r="AL146">
        <v>65.04949438448051</v>
      </c>
      <c r="AM146">
        <f>(AO146 - AN146 + DX146*1E3/(8.314*(DZ146+273.15)) * AQ146/DW146 * AP146) * DW146/(100*DK146) * 1000/(1000 - AO146)</f>
        <v>0</v>
      </c>
      <c r="AN146">
        <v>17.37130739511033</v>
      </c>
      <c r="AO146">
        <v>22.70283818181817</v>
      </c>
      <c r="AP146">
        <v>5.389626653192398E-05</v>
      </c>
      <c r="AQ146">
        <v>105.0563432772272</v>
      </c>
      <c r="AR146">
        <v>0</v>
      </c>
      <c r="AS146">
        <v>0</v>
      </c>
      <c r="AT146">
        <f>IF(AR146*$H$15&gt;=AV146,1.0,(AV146/(AV146-AR146*$H$15)))</f>
        <v>0</v>
      </c>
      <c r="AU146">
        <f>(AT146-1)*100</f>
        <v>0</v>
      </c>
      <c r="AV146">
        <f>MAX(0,($B$15+$C$15*EE146)/(1+$D$15*EE146)*DX146/(DZ146+273)*$E$15)</f>
        <v>0</v>
      </c>
      <c r="AW146" t="s">
        <v>437</v>
      </c>
      <c r="AX146" t="s">
        <v>437</v>
      </c>
      <c r="AY146">
        <v>0</v>
      </c>
      <c r="AZ146">
        <v>0</v>
      </c>
      <c r="BA146">
        <f>1-AY146/AZ146</f>
        <v>0</v>
      </c>
      <c r="BB146">
        <v>0</v>
      </c>
      <c r="BC146" t="s">
        <v>437</v>
      </c>
      <c r="BD146" t="s">
        <v>437</v>
      </c>
      <c r="BE146">
        <v>0</v>
      </c>
      <c r="BF146">
        <v>0</v>
      </c>
      <c r="BG146">
        <f>1-BE146/BF146</f>
        <v>0</v>
      </c>
      <c r="BH146">
        <v>0.5</v>
      </c>
      <c r="BI146">
        <f>DH146</f>
        <v>0</v>
      </c>
      <c r="BJ146">
        <f>K146</f>
        <v>0</v>
      </c>
      <c r="BK146">
        <f>BG146*BH146*BI146</f>
        <v>0</v>
      </c>
      <c r="BL146">
        <f>(BJ146-BB146)/BI146</f>
        <v>0</v>
      </c>
      <c r="BM146">
        <f>(AZ146-BF146)/BF146</f>
        <v>0</v>
      </c>
      <c r="BN146">
        <f>AY146/(BA146+AY146/BF146)</f>
        <v>0</v>
      </c>
      <c r="BO146" t="s">
        <v>437</v>
      </c>
      <c r="BP146">
        <v>0</v>
      </c>
      <c r="BQ146">
        <f>IF(BP146&lt;&gt;0, BP146, BN146)</f>
        <v>0</v>
      </c>
      <c r="BR146">
        <f>1-BQ146/BF146</f>
        <v>0</v>
      </c>
      <c r="BS146">
        <f>(BF146-BE146)/(BF146-BQ146)</f>
        <v>0</v>
      </c>
      <c r="BT146">
        <f>(AZ146-BF146)/(AZ146-BQ146)</f>
        <v>0</v>
      </c>
      <c r="BU146">
        <f>(BF146-BE146)/(BF146-AY146)</f>
        <v>0</v>
      </c>
      <c r="BV146">
        <f>(AZ146-BF146)/(AZ146-AY146)</f>
        <v>0</v>
      </c>
      <c r="BW146">
        <f>(BS146*BQ146/BE146)</f>
        <v>0</v>
      </c>
      <c r="BX146">
        <f>(1-BW146)</f>
        <v>0</v>
      </c>
      <c r="DG146">
        <f>$B$13*EF146+$C$13*EG146+$F$13*ER146*(1-EU146)</f>
        <v>0</v>
      </c>
      <c r="DH146">
        <f>DG146*DI146</f>
        <v>0</v>
      </c>
      <c r="DI146">
        <f>($B$13*$D$11+$C$13*$D$11+$F$13*((FE146+EW146)/MAX(FE146+EW146+FF146, 0.1)*$I$11+FF146/MAX(FE146+EW146+FF146, 0.1)*$J$11))/($B$13+$C$13+$F$13)</f>
        <v>0</v>
      </c>
      <c r="DJ146">
        <f>($B$13*$K$11+$C$13*$K$11+$F$13*((FE146+EW146)/MAX(FE146+EW146+FF146, 0.1)*$P$11+FF146/MAX(FE146+EW146+FF146, 0.1)*$Q$11))/($B$13+$C$13+$F$13)</f>
        <v>0</v>
      </c>
      <c r="DK146">
        <v>5</v>
      </c>
      <c r="DL146">
        <v>0.5</v>
      </c>
      <c r="DM146" t="s">
        <v>438</v>
      </c>
      <c r="DN146">
        <v>2</v>
      </c>
      <c r="DO146" t="b">
        <v>1</v>
      </c>
      <c r="DP146">
        <v>1759164310.5</v>
      </c>
      <c r="DQ146">
        <v>455.2834444444445</v>
      </c>
      <c r="DR146">
        <v>492.873</v>
      </c>
      <c r="DS146">
        <v>22.68506296296296</v>
      </c>
      <c r="DT146">
        <v>17.36834074074074</v>
      </c>
      <c r="DU146">
        <v>456.3826296296297</v>
      </c>
      <c r="DV146">
        <v>22.38465925925926</v>
      </c>
      <c r="DW146">
        <v>500.059037037037</v>
      </c>
      <c r="DX146">
        <v>90.87864444444443</v>
      </c>
      <c r="DY146">
        <v>0.06718327777777777</v>
      </c>
      <c r="DZ146">
        <v>29.42284074074074</v>
      </c>
      <c r="EA146">
        <v>29.96433333333334</v>
      </c>
      <c r="EB146">
        <v>999.9000000000001</v>
      </c>
      <c r="EC146">
        <v>0</v>
      </c>
      <c r="ED146">
        <v>0</v>
      </c>
      <c r="EE146">
        <v>9995.046666666667</v>
      </c>
      <c r="EF146">
        <v>0</v>
      </c>
      <c r="EG146">
        <v>10.7464</v>
      </c>
      <c r="EH146">
        <v>-37.58962222222222</v>
      </c>
      <c r="EI146">
        <v>465.8513703703704</v>
      </c>
      <c r="EJ146">
        <v>501.5847407407407</v>
      </c>
      <c r="EK146">
        <v>5.316738518518519</v>
      </c>
      <c r="EL146">
        <v>492.873</v>
      </c>
      <c r="EM146">
        <v>17.36834074074074</v>
      </c>
      <c r="EN146">
        <v>2.061588888888889</v>
      </c>
      <c r="EO146">
        <v>1.57841</v>
      </c>
      <c r="EP146">
        <v>17.92545555555555</v>
      </c>
      <c r="EQ146">
        <v>13.74962962962963</v>
      </c>
      <c r="ER146">
        <v>1999.992962962963</v>
      </c>
      <c r="ES146">
        <v>0.9800067777777777</v>
      </c>
      <c r="ET146">
        <v>0.01999318518518518</v>
      </c>
      <c r="EU146">
        <v>0</v>
      </c>
      <c r="EV146">
        <v>1024.479259259259</v>
      </c>
      <c r="EW146">
        <v>5.00078</v>
      </c>
      <c r="EX146">
        <v>19890.74444444445</v>
      </c>
      <c r="EY146">
        <v>16379.61111111111</v>
      </c>
      <c r="EZ146">
        <v>39.17548148148148</v>
      </c>
      <c r="FA146">
        <v>39.98114814814814</v>
      </c>
      <c r="FB146">
        <v>39.29603703703703</v>
      </c>
      <c r="FC146">
        <v>39.67114814814815</v>
      </c>
      <c r="FD146">
        <v>40.25444444444444</v>
      </c>
      <c r="FE146">
        <v>1955.108518518519</v>
      </c>
      <c r="FF146">
        <v>39.88444444444445</v>
      </c>
      <c r="FG146">
        <v>0</v>
      </c>
      <c r="FH146">
        <v>1759164309.8</v>
      </c>
      <c r="FI146">
        <v>0</v>
      </c>
      <c r="FJ146">
        <v>1024.5184</v>
      </c>
      <c r="FK146">
        <v>12.62153848587532</v>
      </c>
      <c r="FL146">
        <v>262.8615388645847</v>
      </c>
      <c r="FM146">
        <v>19890.892</v>
      </c>
      <c r="FN146">
        <v>15</v>
      </c>
      <c r="FO146">
        <v>0</v>
      </c>
      <c r="FP146" t="s">
        <v>439</v>
      </c>
      <c r="FQ146">
        <v>1746989605.5</v>
      </c>
      <c r="FR146">
        <v>1746989593.5</v>
      </c>
      <c r="FS146">
        <v>0</v>
      </c>
      <c r="FT146">
        <v>-0.274</v>
      </c>
      <c r="FU146">
        <v>-0.002</v>
      </c>
      <c r="FV146">
        <v>2.549</v>
      </c>
      <c r="FW146">
        <v>0.129</v>
      </c>
      <c r="FX146">
        <v>420</v>
      </c>
      <c r="FY146">
        <v>17</v>
      </c>
      <c r="FZ146">
        <v>0.02</v>
      </c>
      <c r="GA146">
        <v>0.04</v>
      </c>
      <c r="GB146">
        <v>-36.44703999999999</v>
      </c>
      <c r="GC146">
        <v>-21.87588517823637</v>
      </c>
      <c r="GD146">
        <v>2.174901616717409</v>
      </c>
      <c r="GE146">
        <v>0</v>
      </c>
      <c r="GF146">
        <v>1024.065294117647</v>
      </c>
      <c r="GG146">
        <v>10.89197861676504</v>
      </c>
      <c r="GH146">
        <v>1.147957867883659</v>
      </c>
      <c r="GI146">
        <v>0</v>
      </c>
      <c r="GJ146">
        <v>5.311998</v>
      </c>
      <c r="GK146">
        <v>0.1066059287054343</v>
      </c>
      <c r="GL146">
        <v>0.01033722791661289</v>
      </c>
      <c r="GM146">
        <v>0</v>
      </c>
      <c r="GN146">
        <v>0</v>
      </c>
      <c r="GO146">
        <v>3</v>
      </c>
      <c r="GP146" t="s">
        <v>484</v>
      </c>
      <c r="GQ146">
        <v>3.1013</v>
      </c>
      <c r="GR146">
        <v>2.72524</v>
      </c>
      <c r="GS146">
        <v>0.09767729999999999</v>
      </c>
      <c r="GT146">
        <v>0.103285</v>
      </c>
      <c r="GU146">
        <v>0.104162</v>
      </c>
      <c r="GV146">
        <v>0.0873319</v>
      </c>
      <c r="GW146">
        <v>23597.5</v>
      </c>
      <c r="GX146">
        <v>21313.3</v>
      </c>
      <c r="GY146">
        <v>26715.4</v>
      </c>
      <c r="GZ146">
        <v>23989.8</v>
      </c>
      <c r="HA146">
        <v>38289.5</v>
      </c>
      <c r="HB146">
        <v>32375.3</v>
      </c>
      <c r="HC146">
        <v>46645.4</v>
      </c>
      <c r="HD146">
        <v>37959.9</v>
      </c>
      <c r="HE146">
        <v>1.87518</v>
      </c>
      <c r="HF146">
        <v>1.86443</v>
      </c>
      <c r="HG146">
        <v>0.120804</v>
      </c>
      <c r="HH146">
        <v>0</v>
      </c>
      <c r="HI146">
        <v>28.0188</v>
      </c>
      <c r="HJ146">
        <v>999.9</v>
      </c>
      <c r="HK146">
        <v>43.5</v>
      </c>
      <c r="HL146">
        <v>31.5</v>
      </c>
      <c r="HM146">
        <v>22.2175</v>
      </c>
      <c r="HN146">
        <v>61.1439</v>
      </c>
      <c r="HO146">
        <v>22.7885</v>
      </c>
      <c r="HP146">
        <v>1</v>
      </c>
      <c r="HQ146">
        <v>0.105772</v>
      </c>
      <c r="HR146">
        <v>-0.511471</v>
      </c>
      <c r="HS146">
        <v>20.279</v>
      </c>
      <c r="HT146">
        <v>5.21205</v>
      </c>
      <c r="HU146">
        <v>11.98</v>
      </c>
      <c r="HV146">
        <v>4.9634</v>
      </c>
      <c r="HW146">
        <v>3.2744</v>
      </c>
      <c r="HX146">
        <v>9999</v>
      </c>
      <c r="HY146">
        <v>9999</v>
      </c>
      <c r="HZ146">
        <v>9999</v>
      </c>
      <c r="IA146">
        <v>41.2</v>
      </c>
      <c r="IB146">
        <v>1.864</v>
      </c>
      <c r="IC146">
        <v>1.86017</v>
      </c>
      <c r="ID146">
        <v>1.8584</v>
      </c>
      <c r="IE146">
        <v>1.85974</v>
      </c>
      <c r="IF146">
        <v>1.85989</v>
      </c>
      <c r="IG146">
        <v>1.85838</v>
      </c>
      <c r="IH146">
        <v>1.85745</v>
      </c>
      <c r="II146">
        <v>1.85242</v>
      </c>
      <c r="IJ146">
        <v>0</v>
      </c>
      <c r="IK146">
        <v>0</v>
      </c>
      <c r="IL146">
        <v>0</v>
      </c>
      <c r="IM146">
        <v>0</v>
      </c>
      <c r="IN146" t="s">
        <v>441</v>
      </c>
      <c r="IO146" t="s">
        <v>442</v>
      </c>
      <c r="IP146" t="s">
        <v>443</v>
      </c>
      <c r="IQ146" t="s">
        <v>443</v>
      </c>
      <c r="IR146" t="s">
        <v>443</v>
      </c>
      <c r="IS146" t="s">
        <v>443</v>
      </c>
      <c r="IT146">
        <v>0</v>
      </c>
      <c r="IU146">
        <v>100</v>
      </c>
      <c r="IV146">
        <v>100</v>
      </c>
      <c r="IW146">
        <v>-1.093</v>
      </c>
      <c r="IX146">
        <v>0.3009</v>
      </c>
      <c r="IY146">
        <v>-0.9039269621244732</v>
      </c>
      <c r="IZ146">
        <v>-0.001239420960351069</v>
      </c>
      <c r="JA146">
        <v>2.054680153414315E-06</v>
      </c>
      <c r="JB146">
        <v>-6.090169633737798E-10</v>
      </c>
      <c r="JC146">
        <v>0.01286883109493677</v>
      </c>
      <c r="JD146">
        <v>0.003674261220633967</v>
      </c>
      <c r="JE146">
        <v>0.0003746991724086452</v>
      </c>
      <c r="JF146">
        <v>1.563836292469968E-06</v>
      </c>
      <c r="JG146">
        <v>1</v>
      </c>
      <c r="JH146">
        <v>2003</v>
      </c>
      <c r="JI146">
        <v>1</v>
      </c>
      <c r="JJ146">
        <v>24</v>
      </c>
      <c r="JK146">
        <v>202911.9</v>
      </c>
      <c r="JL146">
        <v>202912.1</v>
      </c>
      <c r="JM146">
        <v>1.35742</v>
      </c>
      <c r="JN146">
        <v>2.63306</v>
      </c>
      <c r="JO146">
        <v>1.49658</v>
      </c>
      <c r="JP146">
        <v>2.34375</v>
      </c>
      <c r="JQ146">
        <v>1.54907</v>
      </c>
      <c r="JR146">
        <v>2.3877</v>
      </c>
      <c r="JS146">
        <v>36.0347</v>
      </c>
      <c r="JT146">
        <v>24.1751</v>
      </c>
      <c r="JU146">
        <v>18</v>
      </c>
      <c r="JV146">
        <v>483.623</v>
      </c>
      <c r="JW146">
        <v>491.528</v>
      </c>
      <c r="JX146">
        <v>28.3324</v>
      </c>
      <c r="JY146">
        <v>28.6391</v>
      </c>
      <c r="JZ146">
        <v>30.0002</v>
      </c>
      <c r="KA146">
        <v>28.8205</v>
      </c>
      <c r="KB146">
        <v>28.8098</v>
      </c>
      <c r="KC146">
        <v>27.3401</v>
      </c>
      <c r="KD146">
        <v>22.2476</v>
      </c>
      <c r="KE146">
        <v>65.07340000000001</v>
      </c>
      <c r="KF146">
        <v>28.3479</v>
      </c>
      <c r="KG146">
        <v>540.652</v>
      </c>
      <c r="KH146">
        <v>17.3085</v>
      </c>
      <c r="KI146">
        <v>101.991</v>
      </c>
      <c r="KJ146">
        <v>91.54000000000001</v>
      </c>
    </row>
    <row r="147" spans="1:296">
      <c r="A147">
        <v>129</v>
      </c>
      <c r="B147">
        <v>1759164323</v>
      </c>
      <c r="C147">
        <v>2949.900000095367</v>
      </c>
      <c r="D147" t="s">
        <v>702</v>
      </c>
      <c r="E147" t="s">
        <v>703</v>
      </c>
      <c r="F147">
        <v>5</v>
      </c>
      <c r="G147" t="s">
        <v>639</v>
      </c>
      <c r="H147">
        <v>1759164315.214286</v>
      </c>
      <c r="I147">
        <f>(J147)/1000</f>
        <v>0</v>
      </c>
      <c r="J147">
        <f>IF(DO147, AM147, AG147)</f>
        <v>0</v>
      </c>
      <c r="K147">
        <f>IF(DO147, AH147, AF147)</f>
        <v>0</v>
      </c>
      <c r="L147">
        <f>DQ147 - IF(AT147&gt;1, K147*DK147*100.0/(AV147), 0)</f>
        <v>0</v>
      </c>
      <c r="M147">
        <f>((S147-I147/2)*L147-K147)/(S147+I147/2)</f>
        <v>0</v>
      </c>
      <c r="N147">
        <f>M147*(DX147+DY147)/1000.0</f>
        <v>0</v>
      </c>
      <c r="O147">
        <f>(DQ147 - IF(AT147&gt;1, K147*DK147*100.0/(AV147), 0))*(DX147+DY147)/1000.0</f>
        <v>0</v>
      </c>
      <c r="P147">
        <f>2.0/((1/R147-1/Q147)+SIGN(R147)*SQRT((1/R147-1/Q147)*(1/R147-1/Q147) + 4*DL147/((DL147+1)*(DL147+1))*(2*1/R147*1/Q147-1/Q147*1/Q147)))</f>
        <v>0</v>
      </c>
      <c r="Q147">
        <f>IF(LEFT(DM147,1)&lt;&gt;"0",IF(LEFT(DM147,1)="1",3.0,DN147),$D$5+$E$5*(EE147*DX147/($K$5*1000))+$F$5*(EE147*DX147/($K$5*1000))*MAX(MIN(DK147,$J$5),$I$5)*MAX(MIN(DK147,$J$5),$I$5)+$G$5*MAX(MIN(DK147,$J$5),$I$5)*(EE147*DX147/($K$5*1000))+$H$5*(EE147*DX147/($K$5*1000))*(EE147*DX147/($K$5*1000)))</f>
        <v>0</v>
      </c>
      <c r="R147">
        <f>I147*(1000-(1000*0.61365*exp(17.502*V147/(240.97+V147))/(DX147+DY147)+DS147)/2)/(1000*0.61365*exp(17.502*V147/(240.97+V147))/(DX147+DY147)-DS147)</f>
        <v>0</v>
      </c>
      <c r="S147">
        <f>1/((DL147+1)/(P147/1.6)+1/(Q147/1.37)) + DL147/((DL147+1)/(P147/1.6) + DL147/(Q147/1.37))</f>
        <v>0</v>
      </c>
      <c r="T147">
        <f>(DG147*DJ147)</f>
        <v>0</v>
      </c>
      <c r="U147">
        <f>(DZ147+(T147+2*0.95*5.67E-8*(((DZ147+$B$9)+273)^4-(DZ147+273)^4)-44100*I147)/(1.84*29.3*Q147+8*0.95*5.67E-8*(DZ147+273)^3))</f>
        <v>0</v>
      </c>
      <c r="V147">
        <f>($C$9*EA147+$D$9*EB147+$E$9*U147)</f>
        <v>0</v>
      </c>
      <c r="W147">
        <f>0.61365*exp(17.502*V147/(240.97+V147))</f>
        <v>0</v>
      </c>
      <c r="X147">
        <f>(Y147/Z147*100)</f>
        <v>0</v>
      </c>
      <c r="Y147">
        <f>DS147*(DX147+DY147)/1000</f>
        <v>0</v>
      </c>
      <c r="Z147">
        <f>0.61365*exp(17.502*DZ147/(240.97+DZ147))</f>
        <v>0</v>
      </c>
      <c r="AA147">
        <f>(W147-DS147*(DX147+DY147)/1000)</f>
        <v>0</v>
      </c>
      <c r="AB147">
        <f>(-I147*44100)</f>
        <v>0</v>
      </c>
      <c r="AC147">
        <f>2*29.3*Q147*0.92*(DZ147-V147)</f>
        <v>0</v>
      </c>
      <c r="AD147">
        <f>2*0.95*5.67E-8*(((DZ147+$B$9)+273)^4-(V147+273)^4)</f>
        <v>0</v>
      </c>
      <c r="AE147">
        <f>T147+AD147+AB147+AC147</f>
        <v>0</v>
      </c>
      <c r="AF147">
        <f>DW147*AT147*(DR147-DQ147*(1000-AT147*DT147)/(1000-AT147*DS147))/(100*DK147)</f>
        <v>0</v>
      </c>
      <c r="AG147">
        <f>1000*DW147*AT147*(DS147-DT147)/(100*DK147*(1000-AT147*DS147))</f>
        <v>0</v>
      </c>
      <c r="AH147">
        <f>(AI147 - AJ147 - DX147*1E3/(8.314*(DZ147+273.15)) * AL147/DW147 * AK147) * DW147/(100*DK147) * (1000 - DT147)/1000</f>
        <v>0</v>
      </c>
      <c r="AI147">
        <v>534.1687010406041</v>
      </c>
      <c r="AJ147">
        <v>505.1374484848482</v>
      </c>
      <c r="AK147">
        <v>3.324925651312942</v>
      </c>
      <c r="AL147">
        <v>65.04949438448051</v>
      </c>
      <c r="AM147">
        <f>(AO147 - AN147 + DX147*1E3/(8.314*(DZ147+273.15)) * AQ147/DW147 * AP147) * DW147/(100*DK147) * 1000/(1000 - AO147)</f>
        <v>0</v>
      </c>
      <c r="AN147">
        <v>17.37386531188454</v>
      </c>
      <c r="AO147">
        <v>22.71648848484847</v>
      </c>
      <c r="AP147">
        <v>5.155573564967077E-05</v>
      </c>
      <c r="AQ147">
        <v>105.0563432772272</v>
      </c>
      <c r="AR147">
        <v>0</v>
      </c>
      <c r="AS147">
        <v>0</v>
      </c>
      <c r="AT147">
        <f>IF(AR147*$H$15&gt;=AV147,1.0,(AV147/(AV147-AR147*$H$15)))</f>
        <v>0</v>
      </c>
      <c r="AU147">
        <f>(AT147-1)*100</f>
        <v>0</v>
      </c>
      <c r="AV147">
        <f>MAX(0,($B$15+$C$15*EE147)/(1+$D$15*EE147)*DX147/(DZ147+273)*$E$15)</f>
        <v>0</v>
      </c>
      <c r="AW147" t="s">
        <v>437</v>
      </c>
      <c r="AX147" t="s">
        <v>437</v>
      </c>
      <c r="AY147">
        <v>0</v>
      </c>
      <c r="AZ147">
        <v>0</v>
      </c>
      <c r="BA147">
        <f>1-AY147/AZ147</f>
        <v>0</v>
      </c>
      <c r="BB147">
        <v>0</v>
      </c>
      <c r="BC147" t="s">
        <v>437</v>
      </c>
      <c r="BD147" t="s">
        <v>437</v>
      </c>
      <c r="BE147">
        <v>0</v>
      </c>
      <c r="BF147">
        <v>0</v>
      </c>
      <c r="BG147">
        <f>1-BE147/BF147</f>
        <v>0</v>
      </c>
      <c r="BH147">
        <v>0.5</v>
      </c>
      <c r="BI147">
        <f>DH147</f>
        <v>0</v>
      </c>
      <c r="BJ147">
        <f>K147</f>
        <v>0</v>
      </c>
      <c r="BK147">
        <f>BG147*BH147*BI147</f>
        <v>0</v>
      </c>
      <c r="BL147">
        <f>(BJ147-BB147)/BI147</f>
        <v>0</v>
      </c>
      <c r="BM147">
        <f>(AZ147-BF147)/BF147</f>
        <v>0</v>
      </c>
      <c r="BN147">
        <f>AY147/(BA147+AY147/BF147)</f>
        <v>0</v>
      </c>
      <c r="BO147" t="s">
        <v>437</v>
      </c>
      <c r="BP147">
        <v>0</v>
      </c>
      <c r="BQ147">
        <f>IF(BP147&lt;&gt;0, BP147, BN147)</f>
        <v>0</v>
      </c>
      <c r="BR147">
        <f>1-BQ147/BF147</f>
        <v>0</v>
      </c>
      <c r="BS147">
        <f>(BF147-BE147)/(BF147-BQ147)</f>
        <v>0</v>
      </c>
      <c r="BT147">
        <f>(AZ147-BF147)/(AZ147-BQ147)</f>
        <v>0</v>
      </c>
      <c r="BU147">
        <f>(BF147-BE147)/(BF147-AY147)</f>
        <v>0</v>
      </c>
      <c r="BV147">
        <f>(AZ147-BF147)/(AZ147-AY147)</f>
        <v>0</v>
      </c>
      <c r="BW147">
        <f>(BS147*BQ147/BE147)</f>
        <v>0</v>
      </c>
      <c r="BX147">
        <f>(1-BW147)</f>
        <v>0</v>
      </c>
      <c r="DG147">
        <f>$B$13*EF147+$C$13*EG147+$F$13*ER147*(1-EU147)</f>
        <v>0</v>
      </c>
      <c r="DH147">
        <f>DG147*DI147</f>
        <v>0</v>
      </c>
      <c r="DI147">
        <f>($B$13*$D$11+$C$13*$D$11+$F$13*((FE147+EW147)/MAX(FE147+EW147+FF147, 0.1)*$I$11+FF147/MAX(FE147+EW147+FF147, 0.1)*$J$11))/($B$13+$C$13+$F$13)</f>
        <v>0</v>
      </c>
      <c r="DJ147">
        <f>($B$13*$K$11+$C$13*$K$11+$F$13*((FE147+EW147)/MAX(FE147+EW147+FF147, 0.1)*$P$11+FF147/MAX(FE147+EW147+FF147, 0.1)*$Q$11))/($B$13+$C$13+$F$13)</f>
        <v>0</v>
      </c>
      <c r="DK147">
        <v>5</v>
      </c>
      <c r="DL147">
        <v>0.5</v>
      </c>
      <c r="DM147" t="s">
        <v>438</v>
      </c>
      <c r="DN147">
        <v>2</v>
      </c>
      <c r="DO147" t="b">
        <v>1</v>
      </c>
      <c r="DP147">
        <v>1759164315.214286</v>
      </c>
      <c r="DQ147">
        <v>470.1550714285714</v>
      </c>
      <c r="DR147">
        <v>508.7721785714285</v>
      </c>
      <c r="DS147">
        <v>22.69703571428571</v>
      </c>
      <c r="DT147">
        <v>17.37093928571429</v>
      </c>
      <c r="DU147">
        <v>471.2501785714285</v>
      </c>
      <c r="DV147">
        <v>22.39635357142857</v>
      </c>
      <c r="DW147">
        <v>499.9973571428571</v>
      </c>
      <c r="DX147">
        <v>90.87894642857144</v>
      </c>
      <c r="DY147">
        <v>0.06728367857142857</v>
      </c>
      <c r="DZ147">
        <v>29.42473928571429</v>
      </c>
      <c r="EA147">
        <v>29.96271071428572</v>
      </c>
      <c r="EB147">
        <v>999.9000000000002</v>
      </c>
      <c r="EC147">
        <v>0</v>
      </c>
      <c r="ED147">
        <v>0</v>
      </c>
      <c r="EE147">
        <v>9985.894285714285</v>
      </c>
      <c r="EF147">
        <v>0</v>
      </c>
      <c r="EG147">
        <v>10.7464</v>
      </c>
      <c r="EH147">
        <v>-38.61716428571429</v>
      </c>
      <c r="EI147">
        <v>481.0741428571428</v>
      </c>
      <c r="EJ147">
        <v>517.7662857142857</v>
      </c>
      <c r="EK147">
        <v>5.326099285714286</v>
      </c>
      <c r="EL147">
        <v>508.7721785714285</v>
      </c>
      <c r="EM147">
        <v>17.37093928571429</v>
      </c>
      <c r="EN147">
        <v>2.062682857142857</v>
      </c>
      <c r="EO147">
        <v>1.578651785714286</v>
      </c>
      <c r="EP147">
        <v>17.93388214285714</v>
      </c>
      <c r="EQ147">
        <v>13.75199285714286</v>
      </c>
      <c r="ER147">
        <v>1999.9825</v>
      </c>
      <c r="ES147">
        <v>0.9800054285714285</v>
      </c>
      <c r="ET147">
        <v>0.01999451785714285</v>
      </c>
      <c r="EU147">
        <v>0</v>
      </c>
      <c r="EV147">
        <v>1025.7175</v>
      </c>
      <c r="EW147">
        <v>5.00078</v>
      </c>
      <c r="EX147">
        <v>19914.225</v>
      </c>
      <c r="EY147">
        <v>16379.525</v>
      </c>
      <c r="EZ147">
        <v>39.18267857142857</v>
      </c>
      <c r="FA147">
        <v>39.98399999999999</v>
      </c>
      <c r="FB147">
        <v>39.2855</v>
      </c>
      <c r="FC147">
        <v>39.67389285714285</v>
      </c>
      <c r="FD147">
        <v>40.2832857142857</v>
      </c>
      <c r="FE147">
        <v>1955.095357142857</v>
      </c>
      <c r="FF147">
        <v>39.88714285714287</v>
      </c>
      <c r="FG147">
        <v>0</v>
      </c>
      <c r="FH147">
        <v>1759164315.2</v>
      </c>
      <c r="FI147">
        <v>0</v>
      </c>
      <c r="FJ147">
        <v>1025.858461538462</v>
      </c>
      <c r="FK147">
        <v>18.54905984475675</v>
      </c>
      <c r="FL147">
        <v>334.0136755066571</v>
      </c>
      <c r="FM147">
        <v>19916.57307692308</v>
      </c>
      <c r="FN147">
        <v>15</v>
      </c>
      <c r="FO147">
        <v>0</v>
      </c>
      <c r="FP147" t="s">
        <v>439</v>
      </c>
      <c r="FQ147">
        <v>1746989605.5</v>
      </c>
      <c r="FR147">
        <v>1746989593.5</v>
      </c>
      <c r="FS147">
        <v>0</v>
      </c>
      <c r="FT147">
        <v>-0.274</v>
      </c>
      <c r="FU147">
        <v>-0.002</v>
      </c>
      <c r="FV147">
        <v>2.549</v>
      </c>
      <c r="FW147">
        <v>0.129</v>
      </c>
      <c r="FX147">
        <v>420</v>
      </c>
      <c r="FY147">
        <v>17</v>
      </c>
      <c r="FZ147">
        <v>0.02</v>
      </c>
      <c r="GA147">
        <v>0.04</v>
      </c>
      <c r="GB147">
        <v>-37.80662926829268</v>
      </c>
      <c r="GC147">
        <v>-14.58033867595821</v>
      </c>
      <c r="GD147">
        <v>1.469525493391909</v>
      </c>
      <c r="GE147">
        <v>0</v>
      </c>
      <c r="GF147">
        <v>1024.993823529412</v>
      </c>
      <c r="GG147">
        <v>15.02383499527676</v>
      </c>
      <c r="GH147">
        <v>1.537540080215769</v>
      </c>
      <c r="GI147">
        <v>0</v>
      </c>
      <c r="GJ147">
        <v>5.319913170731707</v>
      </c>
      <c r="GK147">
        <v>0.1185737979094125</v>
      </c>
      <c r="GL147">
        <v>0.0117330509701617</v>
      </c>
      <c r="GM147">
        <v>0</v>
      </c>
      <c r="GN147">
        <v>0</v>
      </c>
      <c r="GO147">
        <v>3</v>
      </c>
      <c r="GP147" t="s">
        <v>484</v>
      </c>
      <c r="GQ147">
        <v>3.10146</v>
      </c>
      <c r="GR147">
        <v>2.72561</v>
      </c>
      <c r="GS147">
        <v>0.100088</v>
      </c>
      <c r="GT147">
        <v>0.105673</v>
      </c>
      <c r="GU147">
        <v>0.104209</v>
      </c>
      <c r="GV147">
        <v>0.0873398</v>
      </c>
      <c r="GW147">
        <v>23534.1</v>
      </c>
      <c r="GX147">
        <v>21256.5</v>
      </c>
      <c r="GY147">
        <v>26715.1</v>
      </c>
      <c r="GZ147">
        <v>23989.7</v>
      </c>
      <c r="HA147">
        <v>38287.7</v>
      </c>
      <c r="HB147">
        <v>32375.2</v>
      </c>
      <c r="HC147">
        <v>46645.3</v>
      </c>
      <c r="HD147">
        <v>37959.9</v>
      </c>
      <c r="HE147">
        <v>1.87523</v>
      </c>
      <c r="HF147">
        <v>1.8643</v>
      </c>
      <c r="HG147">
        <v>0.117347</v>
      </c>
      <c r="HH147">
        <v>0</v>
      </c>
      <c r="HI147">
        <v>28.0227</v>
      </c>
      <c r="HJ147">
        <v>999.9</v>
      </c>
      <c r="HK147">
        <v>43.5</v>
      </c>
      <c r="HL147">
        <v>31.5</v>
      </c>
      <c r="HM147">
        <v>22.2167</v>
      </c>
      <c r="HN147">
        <v>61.1839</v>
      </c>
      <c r="HO147">
        <v>22.7885</v>
      </c>
      <c r="HP147">
        <v>1</v>
      </c>
      <c r="HQ147">
        <v>0.106047</v>
      </c>
      <c r="HR147">
        <v>-0.496893</v>
      </c>
      <c r="HS147">
        <v>20.2791</v>
      </c>
      <c r="HT147">
        <v>5.2122</v>
      </c>
      <c r="HU147">
        <v>11.98</v>
      </c>
      <c r="HV147">
        <v>4.9633</v>
      </c>
      <c r="HW147">
        <v>3.2744</v>
      </c>
      <c r="HX147">
        <v>9999</v>
      </c>
      <c r="HY147">
        <v>9999</v>
      </c>
      <c r="HZ147">
        <v>9999</v>
      </c>
      <c r="IA147">
        <v>41.2</v>
      </c>
      <c r="IB147">
        <v>1.86401</v>
      </c>
      <c r="IC147">
        <v>1.86013</v>
      </c>
      <c r="ID147">
        <v>1.85841</v>
      </c>
      <c r="IE147">
        <v>1.85975</v>
      </c>
      <c r="IF147">
        <v>1.85989</v>
      </c>
      <c r="IG147">
        <v>1.85839</v>
      </c>
      <c r="IH147">
        <v>1.85745</v>
      </c>
      <c r="II147">
        <v>1.85242</v>
      </c>
      <c r="IJ147">
        <v>0</v>
      </c>
      <c r="IK147">
        <v>0</v>
      </c>
      <c r="IL147">
        <v>0</v>
      </c>
      <c r="IM147">
        <v>0</v>
      </c>
      <c r="IN147" t="s">
        <v>441</v>
      </c>
      <c r="IO147" t="s">
        <v>442</v>
      </c>
      <c r="IP147" t="s">
        <v>443</v>
      </c>
      <c r="IQ147" t="s">
        <v>443</v>
      </c>
      <c r="IR147" t="s">
        <v>443</v>
      </c>
      <c r="IS147" t="s">
        <v>443</v>
      </c>
      <c r="IT147">
        <v>0</v>
      </c>
      <c r="IU147">
        <v>100</v>
      </c>
      <c r="IV147">
        <v>100</v>
      </c>
      <c r="IW147">
        <v>-1.087</v>
      </c>
      <c r="IX147">
        <v>0.3012</v>
      </c>
      <c r="IY147">
        <v>-0.9039269621244732</v>
      </c>
      <c r="IZ147">
        <v>-0.001239420960351069</v>
      </c>
      <c r="JA147">
        <v>2.054680153414315E-06</v>
      </c>
      <c r="JB147">
        <v>-6.090169633737798E-10</v>
      </c>
      <c r="JC147">
        <v>0.01286883109493677</v>
      </c>
      <c r="JD147">
        <v>0.003674261220633967</v>
      </c>
      <c r="JE147">
        <v>0.0003746991724086452</v>
      </c>
      <c r="JF147">
        <v>1.563836292469968E-06</v>
      </c>
      <c r="JG147">
        <v>1</v>
      </c>
      <c r="JH147">
        <v>2003</v>
      </c>
      <c r="JI147">
        <v>1</v>
      </c>
      <c r="JJ147">
        <v>24</v>
      </c>
      <c r="JK147">
        <v>202912</v>
      </c>
      <c r="JL147">
        <v>202912.2</v>
      </c>
      <c r="JM147">
        <v>1.3916</v>
      </c>
      <c r="JN147">
        <v>2.6416</v>
      </c>
      <c r="JO147">
        <v>1.49658</v>
      </c>
      <c r="JP147">
        <v>2.34375</v>
      </c>
      <c r="JQ147">
        <v>1.54907</v>
      </c>
      <c r="JR147">
        <v>2.36206</v>
      </c>
      <c r="JS147">
        <v>36.0347</v>
      </c>
      <c r="JT147">
        <v>24.1663</v>
      </c>
      <c r="JU147">
        <v>18</v>
      </c>
      <c r="JV147">
        <v>483.671</v>
      </c>
      <c r="JW147">
        <v>491.465</v>
      </c>
      <c r="JX147">
        <v>28.3548</v>
      </c>
      <c r="JY147">
        <v>28.6414</v>
      </c>
      <c r="JZ147">
        <v>30.0004</v>
      </c>
      <c r="KA147">
        <v>28.823</v>
      </c>
      <c r="KB147">
        <v>28.8121</v>
      </c>
      <c r="KC147">
        <v>28.0792</v>
      </c>
      <c r="KD147">
        <v>22.2476</v>
      </c>
      <c r="KE147">
        <v>65.07340000000001</v>
      </c>
      <c r="KF147">
        <v>28.3649</v>
      </c>
      <c r="KG147">
        <v>560.688</v>
      </c>
      <c r="KH147">
        <v>17.27</v>
      </c>
      <c r="KI147">
        <v>101.99</v>
      </c>
      <c r="KJ147">
        <v>91.5398</v>
      </c>
    </row>
    <row r="148" spans="1:296">
      <c r="A148">
        <v>130</v>
      </c>
      <c r="B148">
        <v>1759164328</v>
      </c>
      <c r="C148">
        <v>2954.900000095367</v>
      </c>
      <c r="D148" t="s">
        <v>704</v>
      </c>
      <c r="E148" t="s">
        <v>705</v>
      </c>
      <c r="F148">
        <v>5</v>
      </c>
      <c r="G148" t="s">
        <v>639</v>
      </c>
      <c r="H148">
        <v>1759164320.5</v>
      </c>
      <c r="I148">
        <f>(J148)/1000</f>
        <v>0</v>
      </c>
      <c r="J148">
        <f>IF(DO148, AM148, AG148)</f>
        <v>0</v>
      </c>
      <c r="K148">
        <f>IF(DO148, AH148, AF148)</f>
        <v>0</v>
      </c>
      <c r="L148">
        <f>DQ148 - IF(AT148&gt;1, K148*DK148*100.0/(AV148), 0)</f>
        <v>0</v>
      </c>
      <c r="M148">
        <f>((S148-I148/2)*L148-K148)/(S148+I148/2)</f>
        <v>0</v>
      </c>
      <c r="N148">
        <f>M148*(DX148+DY148)/1000.0</f>
        <v>0</v>
      </c>
      <c r="O148">
        <f>(DQ148 - IF(AT148&gt;1, K148*DK148*100.0/(AV148), 0))*(DX148+DY148)/1000.0</f>
        <v>0</v>
      </c>
      <c r="P148">
        <f>2.0/((1/R148-1/Q148)+SIGN(R148)*SQRT((1/R148-1/Q148)*(1/R148-1/Q148) + 4*DL148/((DL148+1)*(DL148+1))*(2*1/R148*1/Q148-1/Q148*1/Q148)))</f>
        <v>0</v>
      </c>
      <c r="Q148">
        <f>IF(LEFT(DM148,1)&lt;&gt;"0",IF(LEFT(DM148,1)="1",3.0,DN148),$D$5+$E$5*(EE148*DX148/($K$5*1000))+$F$5*(EE148*DX148/($K$5*1000))*MAX(MIN(DK148,$J$5),$I$5)*MAX(MIN(DK148,$J$5),$I$5)+$G$5*MAX(MIN(DK148,$J$5),$I$5)*(EE148*DX148/($K$5*1000))+$H$5*(EE148*DX148/($K$5*1000))*(EE148*DX148/($K$5*1000)))</f>
        <v>0</v>
      </c>
      <c r="R148">
        <f>I148*(1000-(1000*0.61365*exp(17.502*V148/(240.97+V148))/(DX148+DY148)+DS148)/2)/(1000*0.61365*exp(17.502*V148/(240.97+V148))/(DX148+DY148)-DS148)</f>
        <v>0</v>
      </c>
      <c r="S148">
        <f>1/((DL148+1)/(P148/1.6)+1/(Q148/1.37)) + DL148/((DL148+1)/(P148/1.6) + DL148/(Q148/1.37))</f>
        <v>0</v>
      </c>
      <c r="T148">
        <f>(DG148*DJ148)</f>
        <v>0</v>
      </c>
      <c r="U148">
        <f>(DZ148+(T148+2*0.95*5.67E-8*(((DZ148+$B$9)+273)^4-(DZ148+273)^4)-44100*I148)/(1.84*29.3*Q148+8*0.95*5.67E-8*(DZ148+273)^3))</f>
        <v>0</v>
      </c>
      <c r="V148">
        <f>($C$9*EA148+$D$9*EB148+$E$9*U148)</f>
        <v>0</v>
      </c>
      <c r="W148">
        <f>0.61365*exp(17.502*V148/(240.97+V148))</f>
        <v>0</v>
      </c>
      <c r="X148">
        <f>(Y148/Z148*100)</f>
        <v>0</v>
      </c>
      <c r="Y148">
        <f>DS148*(DX148+DY148)/1000</f>
        <v>0</v>
      </c>
      <c r="Z148">
        <f>0.61365*exp(17.502*DZ148/(240.97+DZ148))</f>
        <v>0</v>
      </c>
      <c r="AA148">
        <f>(W148-DS148*(DX148+DY148)/1000)</f>
        <v>0</v>
      </c>
      <c r="AB148">
        <f>(-I148*44100)</f>
        <v>0</v>
      </c>
      <c r="AC148">
        <f>2*29.3*Q148*0.92*(DZ148-V148)</f>
        <v>0</v>
      </c>
      <c r="AD148">
        <f>2*0.95*5.67E-8*(((DZ148+$B$9)+273)^4-(V148+273)^4)</f>
        <v>0</v>
      </c>
      <c r="AE148">
        <f>T148+AD148+AB148+AC148</f>
        <v>0</v>
      </c>
      <c r="AF148">
        <f>DW148*AT148*(DR148-DQ148*(1000-AT148*DT148)/(1000-AT148*DS148))/(100*DK148)</f>
        <v>0</v>
      </c>
      <c r="AG148">
        <f>1000*DW148*AT148*(DS148-DT148)/(100*DK148*(1000-AT148*DS148))</f>
        <v>0</v>
      </c>
      <c r="AH148">
        <f>(AI148 - AJ148 - DX148*1E3/(8.314*(DZ148+273.15)) * AL148/DW148 * AK148) * DW148/(100*DK148) * (1000 - DT148)/1000</f>
        <v>0</v>
      </c>
      <c r="AI148">
        <v>551.2565932204253</v>
      </c>
      <c r="AJ148">
        <v>521.8605999999999</v>
      </c>
      <c r="AK148">
        <v>3.354991098793256</v>
      </c>
      <c r="AL148">
        <v>65.04949438448051</v>
      </c>
      <c r="AM148">
        <f>(AO148 - AN148 + DX148*1E3/(8.314*(DZ148+273.15)) * AQ148/DW148 * AP148) * DW148/(100*DK148) * 1000/(1000 - AO148)</f>
        <v>0</v>
      </c>
      <c r="AN148">
        <v>17.37571182396746</v>
      </c>
      <c r="AO148">
        <v>22.72792727272727</v>
      </c>
      <c r="AP148">
        <v>3.96114097684109E-05</v>
      </c>
      <c r="AQ148">
        <v>105.0563432772272</v>
      </c>
      <c r="AR148">
        <v>0</v>
      </c>
      <c r="AS148">
        <v>0</v>
      </c>
      <c r="AT148">
        <f>IF(AR148*$H$15&gt;=AV148,1.0,(AV148/(AV148-AR148*$H$15)))</f>
        <v>0</v>
      </c>
      <c r="AU148">
        <f>(AT148-1)*100</f>
        <v>0</v>
      </c>
      <c r="AV148">
        <f>MAX(0,($B$15+$C$15*EE148)/(1+$D$15*EE148)*DX148/(DZ148+273)*$E$15)</f>
        <v>0</v>
      </c>
      <c r="AW148" t="s">
        <v>437</v>
      </c>
      <c r="AX148" t="s">
        <v>437</v>
      </c>
      <c r="AY148">
        <v>0</v>
      </c>
      <c r="AZ148">
        <v>0</v>
      </c>
      <c r="BA148">
        <f>1-AY148/AZ148</f>
        <v>0</v>
      </c>
      <c r="BB148">
        <v>0</v>
      </c>
      <c r="BC148" t="s">
        <v>437</v>
      </c>
      <c r="BD148" t="s">
        <v>437</v>
      </c>
      <c r="BE148">
        <v>0</v>
      </c>
      <c r="BF148">
        <v>0</v>
      </c>
      <c r="BG148">
        <f>1-BE148/BF148</f>
        <v>0</v>
      </c>
      <c r="BH148">
        <v>0.5</v>
      </c>
      <c r="BI148">
        <f>DH148</f>
        <v>0</v>
      </c>
      <c r="BJ148">
        <f>K148</f>
        <v>0</v>
      </c>
      <c r="BK148">
        <f>BG148*BH148*BI148</f>
        <v>0</v>
      </c>
      <c r="BL148">
        <f>(BJ148-BB148)/BI148</f>
        <v>0</v>
      </c>
      <c r="BM148">
        <f>(AZ148-BF148)/BF148</f>
        <v>0</v>
      </c>
      <c r="BN148">
        <f>AY148/(BA148+AY148/BF148)</f>
        <v>0</v>
      </c>
      <c r="BO148" t="s">
        <v>437</v>
      </c>
      <c r="BP148">
        <v>0</v>
      </c>
      <c r="BQ148">
        <f>IF(BP148&lt;&gt;0, BP148, BN148)</f>
        <v>0</v>
      </c>
      <c r="BR148">
        <f>1-BQ148/BF148</f>
        <v>0</v>
      </c>
      <c r="BS148">
        <f>(BF148-BE148)/(BF148-BQ148)</f>
        <v>0</v>
      </c>
      <c r="BT148">
        <f>(AZ148-BF148)/(AZ148-BQ148)</f>
        <v>0</v>
      </c>
      <c r="BU148">
        <f>(BF148-BE148)/(BF148-AY148)</f>
        <v>0</v>
      </c>
      <c r="BV148">
        <f>(AZ148-BF148)/(AZ148-AY148)</f>
        <v>0</v>
      </c>
      <c r="BW148">
        <f>(BS148*BQ148/BE148)</f>
        <v>0</v>
      </c>
      <c r="BX148">
        <f>(1-BW148)</f>
        <v>0</v>
      </c>
      <c r="DG148">
        <f>$B$13*EF148+$C$13*EG148+$F$13*ER148*(1-EU148)</f>
        <v>0</v>
      </c>
      <c r="DH148">
        <f>DG148*DI148</f>
        <v>0</v>
      </c>
      <c r="DI148">
        <f>($B$13*$D$11+$C$13*$D$11+$F$13*((FE148+EW148)/MAX(FE148+EW148+FF148, 0.1)*$I$11+FF148/MAX(FE148+EW148+FF148, 0.1)*$J$11))/($B$13+$C$13+$F$13)</f>
        <v>0</v>
      </c>
      <c r="DJ148">
        <f>($B$13*$K$11+$C$13*$K$11+$F$13*((FE148+EW148)/MAX(FE148+EW148+FF148, 0.1)*$P$11+FF148/MAX(FE148+EW148+FF148, 0.1)*$Q$11))/($B$13+$C$13+$F$13)</f>
        <v>0</v>
      </c>
      <c r="DK148">
        <v>5</v>
      </c>
      <c r="DL148">
        <v>0.5</v>
      </c>
      <c r="DM148" t="s">
        <v>438</v>
      </c>
      <c r="DN148">
        <v>2</v>
      </c>
      <c r="DO148" t="b">
        <v>1</v>
      </c>
      <c r="DP148">
        <v>1759164320.5</v>
      </c>
      <c r="DQ148">
        <v>487.1805185185185</v>
      </c>
      <c r="DR148">
        <v>526.6525185185185</v>
      </c>
      <c r="DS148">
        <v>22.71091481481482</v>
      </c>
      <c r="DT148">
        <v>17.37331111111111</v>
      </c>
      <c r="DU148">
        <v>488.2703333333333</v>
      </c>
      <c r="DV148">
        <v>22.40992222222222</v>
      </c>
      <c r="DW148">
        <v>499.9345555555556</v>
      </c>
      <c r="DX148">
        <v>90.87860370370372</v>
      </c>
      <c r="DY148">
        <v>0.06744674814814815</v>
      </c>
      <c r="DZ148">
        <v>29.42855555555555</v>
      </c>
      <c r="EA148">
        <v>29.96435185185185</v>
      </c>
      <c r="EB148">
        <v>999.9000000000001</v>
      </c>
      <c r="EC148">
        <v>0</v>
      </c>
      <c r="ED148">
        <v>0</v>
      </c>
      <c r="EE148">
        <v>9988.475555555555</v>
      </c>
      <c r="EF148">
        <v>0</v>
      </c>
      <c r="EG148">
        <v>10.7464</v>
      </c>
      <c r="EH148">
        <v>-39.47212592592592</v>
      </c>
      <c r="EI148">
        <v>498.502037037037</v>
      </c>
      <c r="EJ148">
        <v>535.9640370370371</v>
      </c>
      <c r="EK148">
        <v>5.337594444444444</v>
      </c>
      <c r="EL148">
        <v>526.6525185185185</v>
      </c>
      <c r="EM148">
        <v>17.37331111111111</v>
      </c>
      <c r="EN148">
        <v>2.063935185185185</v>
      </c>
      <c r="EO148">
        <v>1.578861851851852</v>
      </c>
      <c r="EP148">
        <v>17.94353333333333</v>
      </c>
      <c r="EQ148">
        <v>13.75403333333333</v>
      </c>
      <c r="ER148">
        <v>1999.965555555555</v>
      </c>
      <c r="ES148">
        <v>0.9800057037037037</v>
      </c>
      <c r="ET148">
        <v>0.01999426666666667</v>
      </c>
      <c r="EU148">
        <v>0</v>
      </c>
      <c r="EV148">
        <v>1027.370740740741</v>
      </c>
      <c r="EW148">
        <v>5.00078</v>
      </c>
      <c r="EX148">
        <v>19946.21481481481</v>
      </c>
      <c r="EY148">
        <v>16379.38518518518</v>
      </c>
      <c r="EZ148">
        <v>39.17792592592593</v>
      </c>
      <c r="FA148">
        <v>39.97188888888889</v>
      </c>
      <c r="FB148">
        <v>39.27537037037037</v>
      </c>
      <c r="FC148">
        <v>39.66414814814814</v>
      </c>
      <c r="FD148">
        <v>40.27985185185184</v>
      </c>
      <c r="FE148">
        <v>1955.07962962963</v>
      </c>
      <c r="FF148">
        <v>39.88592592592594</v>
      </c>
      <c r="FG148">
        <v>0</v>
      </c>
      <c r="FH148">
        <v>1759164320</v>
      </c>
      <c r="FI148">
        <v>0</v>
      </c>
      <c r="FJ148">
        <v>1027.368461538462</v>
      </c>
      <c r="FK148">
        <v>20.851282022345</v>
      </c>
      <c r="FL148">
        <v>391.8290593432978</v>
      </c>
      <c r="FM148">
        <v>19945.88461538462</v>
      </c>
      <c r="FN148">
        <v>15</v>
      </c>
      <c r="FO148">
        <v>0</v>
      </c>
      <c r="FP148" t="s">
        <v>439</v>
      </c>
      <c r="FQ148">
        <v>1746989605.5</v>
      </c>
      <c r="FR148">
        <v>1746989593.5</v>
      </c>
      <c r="FS148">
        <v>0</v>
      </c>
      <c r="FT148">
        <v>-0.274</v>
      </c>
      <c r="FU148">
        <v>-0.002</v>
      </c>
      <c r="FV148">
        <v>2.549</v>
      </c>
      <c r="FW148">
        <v>0.129</v>
      </c>
      <c r="FX148">
        <v>420</v>
      </c>
      <c r="FY148">
        <v>17</v>
      </c>
      <c r="FZ148">
        <v>0.02</v>
      </c>
      <c r="GA148">
        <v>0.04</v>
      </c>
      <c r="GB148">
        <v>-38.84815609756097</v>
      </c>
      <c r="GC148">
        <v>-10.0279567944251</v>
      </c>
      <c r="GD148">
        <v>1.010924042657902</v>
      </c>
      <c r="GE148">
        <v>0</v>
      </c>
      <c r="GF148">
        <v>1026.472352941177</v>
      </c>
      <c r="GG148">
        <v>18.75569135048514</v>
      </c>
      <c r="GH148">
        <v>1.868873612985881</v>
      </c>
      <c r="GI148">
        <v>0</v>
      </c>
      <c r="GJ148">
        <v>5.329939512195121</v>
      </c>
      <c r="GK148">
        <v>0.1246852264808432</v>
      </c>
      <c r="GL148">
        <v>0.01233542666394471</v>
      </c>
      <c r="GM148">
        <v>0</v>
      </c>
      <c r="GN148">
        <v>0</v>
      </c>
      <c r="GO148">
        <v>3</v>
      </c>
      <c r="GP148" t="s">
        <v>484</v>
      </c>
      <c r="GQ148">
        <v>3.10127</v>
      </c>
      <c r="GR148">
        <v>2.72588</v>
      </c>
      <c r="GS148">
        <v>0.102473</v>
      </c>
      <c r="GT148">
        <v>0.108038</v>
      </c>
      <c r="GU148">
        <v>0.104242</v>
      </c>
      <c r="GV148">
        <v>0.08727799999999999</v>
      </c>
      <c r="GW148">
        <v>23471.6</v>
      </c>
      <c r="GX148">
        <v>21200.2</v>
      </c>
      <c r="GY148">
        <v>26714.8</v>
      </c>
      <c r="GZ148">
        <v>23989.5</v>
      </c>
      <c r="HA148">
        <v>38286.4</v>
      </c>
      <c r="HB148">
        <v>32377.5</v>
      </c>
      <c r="HC148">
        <v>46645.1</v>
      </c>
      <c r="HD148">
        <v>37959.6</v>
      </c>
      <c r="HE148">
        <v>1.87495</v>
      </c>
      <c r="HF148">
        <v>1.8644</v>
      </c>
      <c r="HG148">
        <v>0.116847</v>
      </c>
      <c r="HH148">
        <v>0</v>
      </c>
      <c r="HI148">
        <v>28.0278</v>
      </c>
      <c r="HJ148">
        <v>999.9</v>
      </c>
      <c r="HK148">
        <v>43.5</v>
      </c>
      <c r="HL148">
        <v>31.5</v>
      </c>
      <c r="HM148">
        <v>22.2169</v>
      </c>
      <c r="HN148">
        <v>61.1639</v>
      </c>
      <c r="HO148">
        <v>22.6282</v>
      </c>
      <c r="HP148">
        <v>1</v>
      </c>
      <c r="HQ148">
        <v>0.106374</v>
      </c>
      <c r="HR148">
        <v>-0.55222</v>
      </c>
      <c r="HS148">
        <v>20.279</v>
      </c>
      <c r="HT148">
        <v>5.2113</v>
      </c>
      <c r="HU148">
        <v>11.98</v>
      </c>
      <c r="HV148">
        <v>4.96315</v>
      </c>
      <c r="HW148">
        <v>3.27448</v>
      </c>
      <c r="HX148">
        <v>9999</v>
      </c>
      <c r="HY148">
        <v>9999</v>
      </c>
      <c r="HZ148">
        <v>9999</v>
      </c>
      <c r="IA148">
        <v>41.2</v>
      </c>
      <c r="IB148">
        <v>1.86401</v>
      </c>
      <c r="IC148">
        <v>1.86013</v>
      </c>
      <c r="ID148">
        <v>1.85843</v>
      </c>
      <c r="IE148">
        <v>1.85975</v>
      </c>
      <c r="IF148">
        <v>1.85989</v>
      </c>
      <c r="IG148">
        <v>1.85839</v>
      </c>
      <c r="IH148">
        <v>1.85745</v>
      </c>
      <c r="II148">
        <v>1.85242</v>
      </c>
      <c r="IJ148">
        <v>0</v>
      </c>
      <c r="IK148">
        <v>0</v>
      </c>
      <c r="IL148">
        <v>0</v>
      </c>
      <c r="IM148">
        <v>0</v>
      </c>
      <c r="IN148" t="s">
        <v>441</v>
      </c>
      <c r="IO148" t="s">
        <v>442</v>
      </c>
      <c r="IP148" t="s">
        <v>443</v>
      </c>
      <c r="IQ148" t="s">
        <v>443</v>
      </c>
      <c r="IR148" t="s">
        <v>443</v>
      </c>
      <c r="IS148" t="s">
        <v>443</v>
      </c>
      <c r="IT148">
        <v>0</v>
      </c>
      <c r="IU148">
        <v>100</v>
      </c>
      <c r="IV148">
        <v>100</v>
      </c>
      <c r="IW148">
        <v>-1.081</v>
      </c>
      <c r="IX148">
        <v>0.3014</v>
      </c>
      <c r="IY148">
        <v>-0.9039269621244732</v>
      </c>
      <c r="IZ148">
        <v>-0.001239420960351069</v>
      </c>
      <c r="JA148">
        <v>2.054680153414315E-06</v>
      </c>
      <c r="JB148">
        <v>-6.090169633737798E-10</v>
      </c>
      <c r="JC148">
        <v>0.01286883109493677</v>
      </c>
      <c r="JD148">
        <v>0.003674261220633967</v>
      </c>
      <c r="JE148">
        <v>0.0003746991724086452</v>
      </c>
      <c r="JF148">
        <v>1.563836292469968E-06</v>
      </c>
      <c r="JG148">
        <v>1</v>
      </c>
      <c r="JH148">
        <v>2003</v>
      </c>
      <c r="JI148">
        <v>1</v>
      </c>
      <c r="JJ148">
        <v>24</v>
      </c>
      <c r="JK148">
        <v>202912</v>
      </c>
      <c r="JL148">
        <v>202912.2</v>
      </c>
      <c r="JM148">
        <v>1.42822</v>
      </c>
      <c r="JN148">
        <v>2.63306</v>
      </c>
      <c r="JO148">
        <v>1.49658</v>
      </c>
      <c r="JP148">
        <v>2.34375</v>
      </c>
      <c r="JQ148">
        <v>1.54907</v>
      </c>
      <c r="JR148">
        <v>2.44141</v>
      </c>
      <c r="JS148">
        <v>36.0347</v>
      </c>
      <c r="JT148">
        <v>24.1663</v>
      </c>
      <c r="JU148">
        <v>18</v>
      </c>
      <c r="JV148">
        <v>483.529</v>
      </c>
      <c r="JW148">
        <v>491.552</v>
      </c>
      <c r="JX148">
        <v>28.374</v>
      </c>
      <c r="JY148">
        <v>28.6446</v>
      </c>
      <c r="JZ148">
        <v>30.0003</v>
      </c>
      <c r="KA148">
        <v>28.8254</v>
      </c>
      <c r="KB148">
        <v>28.8146</v>
      </c>
      <c r="KC148">
        <v>28.7444</v>
      </c>
      <c r="KD148">
        <v>22.5511</v>
      </c>
      <c r="KE148">
        <v>64.6983</v>
      </c>
      <c r="KF148">
        <v>28.404</v>
      </c>
      <c r="KG148">
        <v>574.082</v>
      </c>
      <c r="KH148">
        <v>17.2318</v>
      </c>
      <c r="KI148">
        <v>101.99</v>
      </c>
      <c r="KJ148">
        <v>91.53919999999999</v>
      </c>
    </row>
    <row r="149" spans="1:296">
      <c r="A149">
        <v>131</v>
      </c>
      <c r="B149">
        <v>1759164333</v>
      </c>
      <c r="C149">
        <v>2959.900000095367</v>
      </c>
      <c r="D149" t="s">
        <v>706</v>
      </c>
      <c r="E149" t="s">
        <v>707</v>
      </c>
      <c r="F149">
        <v>5</v>
      </c>
      <c r="G149" t="s">
        <v>639</v>
      </c>
      <c r="H149">
        <v>1759164325.214286</v>
      </c>
      <c r="I149">
        <f>(J149)/1000</f>
        <v>0</v>
      </c>
      <c r="J149">
        <f>IF(DO149, AM149, AG149)</f>
        <v>0</v>
      </c>
      <c r="K149">
        <f>IF(DO149, AH149, AF149)</f>
        <v>0</v>
      </c>
      <c r="L149">
        <f>DQ149 - IF(AT149&gt;1, K149*DK149*100.0/(AV149), 0)</f>
        <v>0</v>
      </c>
      <c r="M149">
        <f>((S149-I149/2)*L149-K149)/(S149+I149/2)</f>
        <v>0</v>
      </c>
      <c r="N149">
        <f>M149*(DX149+DY149)/1000.0</f>
        <v>0</v>
      </c>
      <c r="O149">
        <f>(DQ149 - IF(AT149&gt;1, K149*DK149*100.0/(AV149), 0))*(DX149+DY149)/1000.0</f>
        <v>0</v>
      </c>
      <c r="P149">
        <f>2.0/((1/R149-1/Q149)+SIGN(R149)*SQRT((1/R149-1/Q149)*(1/R149-1/Q149) + 4*DL149/((DL149+1)*(DL149+1))*(2*1/R149*1/Q149-1/Q149*1/Q149)))</f>
        <v>0</v>
      </c>
      <c r="Q149">
        <f>IF(LEFT(DM149,1)&lt;&gt;"0",IF(LEFT(DM149,1)="1",3.0,DN149),$D$5+$E$5*(EE149*DX149/($K$5*1000))+$F$5*(EE149*DX149/($K$5*1000))*MAX(MIN(DK149,$J$5),$I$5)*MAX(MIN(DK149,$J$5),$I$5)+$G$5*MAX(MIN(DK149,$J$5),$I$5)*(EE149*DX149/($K$5*1000))+$H$5*(EE149*DX149/($K$5*1000))*(EE149*DX149/($K$5*1000)))</f>
        <v>0</v>
      </c>
      <c r="R149">
        <f>I149*(1000-(1000*0.61365*exp(17.502*V149/(240.97+V149))/(DX149+DY149)+DS149)/2)/(1000*0.61365*exp(17.502*V149/(240.97+V149))/(DX149+DY149)-DS149)</f>
        <v>0</v>
      </c>
      <c r="S149">
        <f>1/((DL149+1)/(P149/1.6)+1/(Q149/1.37)) + DL149/((DL149+1)/(P149/1.6) + DL149/(Q149/1.37))</f>
        <v>0</v>
      </c>
      <c r="T149">
        <f>(DG149*DJ149)</f>
        <v>0</v>
      </c>
      <c r="U149">
        <f>(DZ149+(T149+2*0.95*5.67E-8*(((DZ149+$B$9)+273)^4-(DZ149+273)^4)-44100*I149)/(1.84*29.3*Q149+8*0.95*5.67E-8*(DZ149+273)^3))</f>
        <v>0</v>
      </c>
      <c r="V149">
        <f>($C$9*EA149+$D$9*EB149+$E$9*U149)</f>
        <v>0</v>
      </c>
      <c r="W149">
        <f>0.61365*exp(17.502*V149/(240.97+V149))</f>
        <v>0</v>
      </c>
      <c r="X149">
        <f>(Y149/Z149*100)</f>
        <v>0</v>
      </c>
      <c r="Y149">
        <f>DS149*(DX149+DY149)/1000</f>
        <v>0</v>
      </c>
      <c r="Z149">
        <f>0.61365*exp(17.502*DZ149/(240.97+DZ149))</f>
        <v>0</v>
      </c>
      <c r="AA149">
        <f>(W149-DS149*(DX149+DY149)/1000)</f>
        <v>0</v>
      </c>
      <c r="AB149">
        <f>(-I149*44100)</f>
        <v>0</v>
      </c>
      <c r="AC149">
        <f>2*29.3*Q149*0.92*(DZ149-V149)</f>
        <v>0</v>
      </c>
      <c r="AD149">
        <f>2*0.95*5.67E-8*(((DZ149+$B$9)+273)^4-(V149+273)^4)</f>
        <v>0</v>
      </c>
      <c r="AE149">
        <f>T149+AD149+AB149+AC149</f>
        <v>0</v>
      </c>
      <c r="AF149">
        <f>DW149*AT149*(DR149-DQ149*(1000-AT149*DT149)/(1000-AT149*DS149))/(100*DK149)</f>
        <v>0</v>
      </c>
      <c r="AG149">
        <f>1000*DW149*AT149*(DS149-DT149)/(100*DK149*(1000-AT149*DS149))</f>
        <v>0</v>
      </c>
      <c r="AH149">
        <f>(AI149 - AJ149 - DX149*1E3/(8.314*(DZ149+273.15)) * AL149/DW149 * AK149) * DW149/(100*DK149) * (1000 - DT149)/1000</f>
        <v>0</v>
      </c>
      <c r="AI149">
        <v>568.8995945868198</v>
      </c>
      <c r="AJ149">
        <v>538.7198060606058</v>
      </c>
      <c r="AK149">
        <v>3.386686756882079</v>
      </c>
      <c r="AL149">
        <v>65.04949438448051</v>
      </c>
      <c r="AM149">
        <f>(AO149 - AN149 + DX149*1E3/(8.314*(DZ149+273.15)) * AQ149/DW149 * AP149) * DW149/(100*DK149) * 1000/(1000 - AO149)</f>
        <v>0</v>
      </c>
      <c r="AN149">
        <v>17.28335143800532</v>
      </c>
      <c r="AO149">
        <v>22.7138606060606</v>
      </c>
      <c r="AP149">
        <v>-0.006389751873940508</v>
      </c>
      <c r="AQ149">
        <v>105.0563432772272</v>
      </c>
      <c r="AR149">
        <v>0</v>
      </c>
      <c r="AS149">
        <v>0</v>
      </c>
      <c r="AT149">
        <f>IF(AR149*$H$15&gt;=AV149,1.0,(AV149/(AV149-AR149*$H$15)))</f>
        <v>0</v>
      </c>
      <c r="AU149">
        <f>(AT149-1)*100</f>
        <v>0</v>
      </c>
      <c r="AV149">
        <f>MAX(0,($B$15+$C$15*EE149)/(1+$D$15*EE149)*DX149/(DZ149+273)*$E$15)</f>
        <v>0</v>
      </c>
      <c r="AW149" t="s">
        <v>437</v>
      </c>
      <c r="AX149" t="s">
        <v>437</v>
      </c>
      <c r="AY149">
        <v>0</v>
      </c>
      <c r="AZ149">
        <v>0</v>
      </c>
      <c r="BA149">
        <f>1-AY149/AZ149</f>
        <v>0</v>
      </c>
      <c r="BB149">
        <v>0</v>
      </c>
      <c r="BC149" t="s">
        <v>437</v>
      </c>
      <c r="BD149" t="s">
        <v>437</v>
      </c>
      <c r="BE149">
        <v>0</v>
      </c>
      <c r="BF149">
        <v>0</v>
      </c>
      <c r="BG149">
        <f>1-BE149/BF149</f>
        <v>0</v>
      </c>
      <c r="BH149">
        <v>0.5</v>
      </c>
      <c r="BI149">
        <f>DH149</f>
        <v>0</v>
      </c>
      <c r="BJ149">
        <f>K149</f>
        <v>0</v>
      </c>
      <c r="BK149">
        <f>BG149*BH149*BI149</f>
        <v>0</v>
      </c>
      <c r="BL149">
        <f>(BJ149-BB149)/BI149</f>
        <v>0</v>
      </c>
      <c r="BM149">
        <f>(AZ149-BF149)/BF149</f>
        <v>0</v>
      </c>
      <c r="BN149">
        <f>AY149/(BA149+AY149/BF149)</f>
        <v>0</v>
      </c>
      <c r="BO149" t="s">
        <v>437</v>
      </c>
      <c r="BP149">
        <v>0</v>
      </c>
      <c r="BQ149">
        <f>IF(BP149&lt;&gt;0, BP149, BN149)</f>
        <v>0</v>
      </c>
      <c r="BR149">
        <f>1-BQ149/BF149</f>
        <v>0</v>
      </c>
      <c r="BS149">
        <f>(BF149-BE149)/(BF149-BQ149)</f>
        <v>0</v>
      </c>
      <c r="BT149">
        <f>(AZ149-BF149)/(AZ149-BQ149)</f>
        <v>0</v>
      </c>
      <c r="BU149">
        <f>(BF149-BE149)/(BF149-AY149)</f>
        <v>0</v>
      </c>
      <c r="BV149">
        <f>(AZ149-BF149)/(AZ149-AY149)</f>
        <v>0</v>
      </c>
      <c r="BW149">
        <f>(BS149*BQ149/BE149)</f>
        <v>0</v>
      </c>
      <c r="BX149">
        <f>(1-BW149)</f>
        <v>0</v>
      </c>
      <c r="DG149">
        <f>$B$13*EF149+$C$13*EG149+$F$13*ER149*(1-EU149)</f>
        <v>0</v>
      </c>
      <c r="DH149">
        <f>DG149*DI149</f>
        <v>0</v>
      </c>
      <c r="DI149">
        <f>($B$13*$D$11+$C$13*$D$11+$F$13*((FE149+EW149)/MAX(FE149+EW149+FF149, 0.1)*$I$11+FF149/MAX(FE149+EW149+FF149, 0.1)*$J$11))/($B$13+$C$13+$F$13)</f>
        <v>0</v>
      </c>
      <c r="DJ149">
        <f>($B$13*$K$11+$C$13*$K$11+$F$13*((FE149+EW149)/MAX(FE149+EW149+FF149, 0.1)*$P$11+FF149/MAX(FE149+EW149+FF149, 0.1)*$Q$11))/($B$13+$C$13+$F$13)</f>
        <v>0</v>
      </c>
      <c r="DK149">
        <v>5</v>
      </c>
      <c r="DL149">
        <v>0.5</v>
      </c>
      <c r="DM149" t="s">
        <v>438</v>
      </c>
      <c r="DN149">
        <v>2</v>
      </c>
      <c r="DO149" t="b">
        <v>1</v>
      </c>
      <c r="DP149">
        <v>1759164325.214286</v>
      </c>
      <c r="DQ149">
        <v>502.54</v>
      </c>
      <c r="DR149">
        <v>542.7599285714285</v>
      </c>
      <c r="DS149">
        <v>22.71951785714285</v>
      </c>
      <c r="DT149">
        <v>17.35113571428571</v>
      </c>
      <c r="DU149">
        <v>503.6245</v>
      </c>
      <c r="DV149">
        <v>22.41833214285715</v>
      </c>
      <c r="DW149">
        <v>499.9384285714286</v>
      </c>
      <c r="DX149">
        <v>90.87817857142856</v>
      </c>
      <c r="DY149">
        <v>0.06756643571428571</v>
      </c>
      <c r="DZ149">
        <v>29.42640714285715</v>
      </c>
      <c r="EA149">
        <v>29.9442</v>
      </c>
      <c r="EB149">
        <v>999.9000000000002</v>
      </c>
      <c r="EC149">
        <v>0</v>
      </c>
      <c r="ED149">
        <v>0</v>
      </c>
      <c r="EE149">
        <v>9995.402142857143</v>
      </c>
      <c r="EF149">
        <v>0</v>
      </c>
      <c r="EG149">
        <v>10.7464</v>
      </c>
      <c r="EH149">
        <v>-40.21998928571428</v>
      </c>
      <c r="EI149">
        <v>514.2229285714286</v>
      </c>
      <c r="EJ149">
        <v>552.34325</v>
      </c>
      <c r="EK149">
        <v>5.36836</v>
      </c>
      <c r="EL149">
        <v>542.7599285714285</v>
      </c>
      <c r="EM149">
        <v>17.35113571428571</v>
      </c>
      <c r="EN149">
        <v>2.0647075</v>
      </c>
      <c r="EO149">
        <v>1.57684</v>
      </c>
      <c r="EP149">
        <v>17.94947857142857</v>
      </c>
      <c r="EQ149">
        <v>13.73428928571429</v>
      </c>
      <c r="ER149">
        <v>1999.9475</v>
      </c>
      <c r="ES149">
        <v>0.9800056071428571</v>
      </c>
      <c r="ET149">
        <v>0.01999437142857143</v>
      </c>
      <c r="EU149">
        <v>0</v>
      </c>
      <c r="EV149">
        <v>1029.04</v>
      </c>
      <c r="EW149">
        <v>5.00078</v>
      </c>
      <c r="EX149">
        <v>19978.075</v>
      </c>
      <c r="EY149">
        <v>16379.24642857143</v>
      </c>
      <c r="EZ149">
        <v>39.15821428571428</v>
      </c>
      <c r="FA149">
        <v>39.97289285714286</v>
      </c>
      <c r="FB149">
        <v>39.29007142857142</v>
      </c>
      <c r="FC149">
        <v>39.66271428571428</v>
      </c>
      <c r="FD149">
        <v>40.29428571428571</v>
      </c>
      <c r="FE149">
        <v>1955.061785714286</v>
      </c>
      <c r="FF149">
        <v>39.8857142857143</v>
      </c>
      <c r="FG149">
        <v>0</v>
      </c>
      <c r="FH149">
        <v>1759164325.4</v>
      </c>
      <c r="FI149">
        <v>0</v>
      </c>
      <c r="FJ149">
        <v>1029.3536</v>
      </c>
      <c r="FK149">
        <v>20.67769227151073</v>
      </c>
      <c r="FL149">
        <v>426.5615378564485</v>
      </c>
      <c r="FM149">
        <v>19984.636</v>
      </c>
      <c r="FN149">
        <v>15</v>
      </c>
      <c r="FO149">
        <v>0</v>
      </c>
      <c r="FP149" t="s">
        <v>439</v>
      </c>
      <c r="FQ149">
        <v>1746989605.5</v>
      </c>
      <c r="FR149">
        <v>1746989593.5</v>
      </c>
      <c r="FS149">
        <v>0</v>
      </c>
      <c r="FT149">
        <v>-0.274</v>
      </c>
      <c r="FU149">
        <v>-0.002</v>
      </c>
      <c r="FV149">
        <v>2.549</v>
      </c>
      <c r="FW149">
        <v>0.129</v>
      </c>
      <c r="FX149">
        <v>420</v>
      </c>
      <c r="FY149">
        <v>17</v>
      </c>
      <c r="FZ149">
        <v>0.02</v>
      </c>
      <c r="GA149">
        <v>0.04</v>
      </c>
      <c r="GB149">
        <v>-39.8545725</v>
      </c>
      <c r="GC149">
        <v>-9.080835647279567</v>
      </c>
      <c r="GD149">
        <v>0.9058765304906348</v>
      </c>
      <c r="GE149">
        <v>0</v>
      </c>
      <c r="GF149">
        <v>1027.995588235294</v>
      </c>
      <c r="GG149">
        <v>20.7494270507516</v>
      </c>
      <c r="GH149">
        <v>2.050739021994806</v>
      </c>
      <c r="GI149">
        <v>0</v>
      </c>
      <c r="GJ149">
        <v>5.3573085</v>
      </c>
      <c r="GK149">
        <v>0.345342439024394</v>
      </c>
      <c r="GL149">
        <v>0.03831554909889721</v>
      </c>
      <c r="GM149">
        <v>0</v>
      </c>
      <c r="GN149">
        <v>0</v>
      </c>
      <c r="GO149">
        <v>3</v>
      </c>
      <c r="GP149" t="s">
        <v>484</v>
      </c>
      <c r="GQ149">
        <v>3.10155</v>
      </c>
      <c r="GR149">
        <v>2.72572</v>
      </c>
      <c r="GS149">
        <v>0.104854</v>
      </c>
      <c r="GT149">
        <v>0.11052</v>
      </c>
      <c r="GU149">
        <v>0.104182</v>
      </c>
      <c r="GV149">
        <v>0.0869544</v>
      </c>
      <c r="GW149">
        <v>23409.3</v>
      </c>
      <c r="GX149">
        <v>21141.2</v>
      </c>
      <c r="GY149">
        <v>26714.8</v>
      </c>
      <c r="GZ149">
        <v>23989.6</v>
      </c>
      <c r="HA149">
        <v>38289.2</v>
      </c>
      <c r="HB149">
        <v>32389.3</v>
      </c>
      <c r="HC149">
        <v>46645.1</v>
      </c>
      <c r="HD149">
        <v>37959.6</v>
      </c>
      <c r="HE149">
        <v>1.87532</v>
      </c>
      <c r="HF149">
        <v>1.86372</v>
      </c>
      <c r="HG149">
        <v>0.116885</v>
      </c>
      <c r="HH149">
        <v>0</v>
      </c>
      <c r="HI149">
        <v>28.0323</v>
      </c>
      <c r="HJ149">
        <v>999.9</v>
      </c>
      <c r="HK149">
        <v>43.4</v>
      </c>
      <c r="HL149">
        <v>31.5</v>
      </c>
      <c r="HM149">
        <v>22.166</v>
      </c>
      <c r="HN149">
        <v>61.0239</v>
      </c>
      <c r="HO149">
        <v>22.6002</v>
      </c>
      <c r="HP149">
        <v>1</v>
      </c>
      <c r="HQ149">
        <v>0.106466</v>
      </c>
      <c r="HR149">
        <v>-0.620433</v>
      </c>
      <c r="HS149">
        <v>20.2785</v>
      </c>
      <c r="HT149">
        <v>5.2128</v>
      </c>
      <c r="HU149">
        <v>11.98</v>
      </c>
      <c r="HV149">
        <v>4.96305</v>
      </c>
      <c r="HW149">
        <v>3.2744</v>
      </c>
      <c r="HX149">
        <v>9999</v>
      </c>
      <c r="HY149">
        <v>9999</v>
      </c>
      <c r="HZ149">
        <v>9999</v>
      </c>
      <c r="IA149">
        <v>41.2</v>
      </c>
      <c r="IB149">
        <v>1.86401</v>
      </c>
      <c r="IC149">
        <v>1.86016</v>
      </c>
      <c r="ID149">
        <v>1.85841</v>
      </c>
      <c r="IE149">
        <v>1.85974</v>
      </c>
      <c r="IF149">
        <v>1.85989</v>
      </c>
      <c r="IG149">
        <v>1.85838</v>
      </c>
      <c r="IH149">
        <v>1.85745</v>
      </c>
      <c r="II149">
        <v>1.85242</v>
      </c>
      <c r="IJ149">
        <v>0</v>
      </c>
      <c r="IK149">
        <v>0</v>
      </c>
      <c r="IL149">
        <v>0</v>
      </c>
      <c r="IM149">
        <v>0</v>
      </c>
      <c r="IN149" t="s">
        <v>441</v>
      </c>
      <c r="IO149" t="s">
        <v>442</v>
      </c>
      <c r="IP149" t="s">
        <v>443</v>
      </c>
      <c r="IQ149" t="s">
        <v>443</v>
      </c>
      <c r="IR149" t="s">
        <v>443</v>
      </c>
      <c r="IS149" t="s">
        <v>443</v>
      </c>
      <c r="IT149">
        <v>0</v>
      </c>
      <c r="IU149">
        <v>100</v>
      </c>
      <c r="IV149">
        <v>100</v>
      </c>
      <c r="IW149">
        <v>-1.074</v>
      </c>
      <c r="IX149">
        <v>0.301</v>
      </c>
      <c r="IY149">
        <v>-0.9039269621244732</v>
      </c>
      <c r="IZ149">
        <v>-0.001239420960351069</v>
      </c>
      <c r="JA149">
        <v>2.054680153414315E-06</v>
      </c>
      <c r="JB149">
        <v>-6.090169633737798E-10</v>
      </c>
      <c r="JC149">
        <v>0.01286883109493677</v>
      </c>
      <c r="JD149">
        <v>0.003674261220633967</v>
      </c>
      <c r="JE149">
        <v>0.0003746991724086452</v>
      </c>
      <c r="JF149">
        <v>1.563836292469968E-06</v>
      </c>
      <c r="JG149">
        <v>1</v>
      </c>
      <c r="JH149">
        <v>2003</v>
      </c>
      <c r="JI149">
        <v>1</v>
      </c>
      <c r="JJ149">
        <v>24</v>
      </c>
      <c r="JK149">
        <v>202912.1</v>
      </c>
      <c r="JL149">
        <v>202912.3</v>
      </c>
      <c r="JM149">
        <v>1.45874</v>
      </c>
      <c r="JN149">
        <v>2.64038</v>
      </c>
      <c r="JO149">
        <v>1.49658</v>
      </c>
      <c r="JP149">
        <v>2.34375</v>
      </c>
      <c r="JQ149">
        <v>1.54907</v>
      </c>
      <c r="JR149">
        <v>2.35596</v>
      </c>
      <c r="JS149">
        <v>36.0347</v>
      </c>
      <c r="JT149">
        <v>24.1751</v>
      </c>
      <c r="JU149">
        <v>18</v>
      </c>
      <c r="JV149">
        <v>483.762</v>
      </c>
      <c r="JW149">
        <v>491.123</v>
      </c>
      <c r="JX149">
        <v>28.4104</v>
      </c>
      <c r="JY149">
        <v>28.6469</v>
      </c>
      <c r="JZ149">
        <v>30.0003</v>
      </c>
      <c r="KA149">
        <v>28.8274</v>
      </c>
      <c r="KB149">
        <v>28.8164</v>
      </c>
      <c r="KC149">
        <v>29.4299</v>
      </c>
      <c r="KD149">
        <v>22.5511</v>
      </c>
      <c r="KE149">
        <v>64.6983</v>
      </c>
      <c r="KF149">
        <v>28.4519</v>
      </c>
      <c r="KG149">
        <v>594.12</v>
      </c>
      <c r="KH149">
        <v>17.231</v>
      </c>
      <c r="KI149">
        <v>101.99</v>
      </c>
      <c r="KJ149">
        <v>91.5393</v>
      </c>
    </row>
    <row r="150" spans="1:296">
      <c r="A150">
        <v>132</v>
      </c>
      <c r="B150">
        <v>1759164338</v>
      </c>
      <c r="C150">
        <v>2964.900000095367</v>
      </c>
      <c r="D150" t="s">
        <v>708</v>
      </c>
      <c r="E150" t="s">
        <v>709</v>
      </c>
      <c r="F150">
        <v>5</v>
      </c>
      <c r="G150" t="s">
        <v>639</v>
      </c>
      <c r="H150">
        <v>1759164330.5</v>
      </c>
      <c r="I150">
        <f>(J150)/1000</f>
        <v>0</v>
      </c>
      <c r="J150">
        <f>IF(DO150, AM150, AG150)</f>
        <v>0</v>
      </c>
      <c r="K150">
        <f>IF(DO150, AH150, AF150)</f>
        <v>0</v>
      </c>
      <c r="L150">
        <f>DQ150 - IF(AT150&gt;1, K150*DK150*100.0/(AV150), 0)</f>
        <v>0</v>
      </c>
      <c r="M150">
        <f>((S150-I150/2)*L150-K150)/(S150+I150/2)</f>
        <v>0</v>
      </c>
      <c r="N150">
        <f>M150*(DX150+DY150)/1000.0</f>
        <v>0</v>
      </c>
      <c r="O150">
        <f>(DQ150 - IF(AT150&gt;1, K150*DK150*100.0/(AV150), 0))*(DX150+DY150)/1000.0</f>
        <v>0</v>
      </c>
      <c r="P150">
        <f>2.0/((1/R150-1/Q150)+SIGN(R150)*SQRT((1/R150-1/Q150)*(1/R150-1/Q150) + 4*DL150/((DL150+1)*(DL150+1))*(2*1/R150*1/Q150-1/Q150*1/Q150)))</f>
        <v>0</v>
      </c>
      <c r="Q150">
        <f>IF(LEFT(DM150,1)&lt;&gt;"0",IF(LEFT(DM150,1)="1",3.0,DN150),$D$5+$E$5*(EE150*DX150/($K$5*1000))+$F$5*(EE150*DX150/($K$5*1000))*MAX(MIN(DK150,$J$5),$I$5)*MAX(MIN(DK150,$J$5),$I$5)+$G$5*MAX(MIN(DK150,$J$5),$I$5)*(EE150*DX150/($K$5*1000))+$H$5*(EE150*DX150/($K$5*1000))*(EE150*DX150/($K$5*1000)))</f>
        <v>0</v>
      </c>
      <c r="R150">
        <f>I150*(1000-(1000*0.61365*exp(17.502*V150/(240.97+V150))/(DX150+DY150)+DS150)/2)/(1000*0.61365*exp(17.502*V150/(240.97+V150))/(DX150+DY150)-DS150)</f>
        <v>0</v>
      </c>
      <c r="S150">
        <f>1/((DL150+1)/(P150/1.6)+1/(Q150/1.37)) + DL150/((DL150+1)/(P150/1.6) + DL150/(Q150/1.37))</f>
        <v>0</v>
      </c>
      <c r="T150">
        <f>(DG150*DJ150)</f>
        <v>0</v>
      </c>
      <c r="U150">
        <f>(DZ150+(T150+2*0.95*5.67E-8*(((DZ150+$B$9)+273)^4-(DZ150+273)^4)-44100*I150)/(1.84*29.3*Q150+8*0.95*5.67E-8*(DZ150+273)^3))</f>
        <v>0</v>
      </c>
      <c r="V150">
        <f>($C$9*EA150+$D$9*EB150+$E$9*U150)</f>
        <v>0</v>
      </c>
      <c r="W150">
        <f>0.61365*exp(17.502*V150/(240.97+V150))</f>
        <v>0</v>
      </c>
      <c r="X150">
        <f>(Y150/Z150*100)</f>
        <v>0</v>
      </c>
      <c r="Y150">
        <f>DS150*(DX150+DY150)/1000</f>
        <v>0</v>
      </c>
      <c r="Z150">
        <f>0.61365*exp(17.502*DZ150/(240.97+DZ150))</f>
        <v>0</v>
      </c>
      <c r="AA150">
        <f>(W150-DS150*(DX150+DY150)/1000)</f>
        <v>0</v>
      </c>
      <c r="AB150">
        <f>(-I150*44100)</f>
        <v>0</v>
      </c>
      <c r="AC150">
        <f>2*29.3*Q150*0.92*(DZ150-V150)</f>
        <v>0</v>
      </c>
      <c r="AD150">
        <f>2*0.95*5.67E-8*(((DZ150+$B$9)+273)^4-(V150+273)^4)</f>
        <v>0</v>
      </c>
      <c r="AE150">
        <f>T150+AD150+AB150+AC150</f>
        <v>0</v>
      </c>
      <c r="AF150">
        <f>DW150*AT150*(DR150-DQ150*(1000-AT150*DT150)/(1000-AT150*DS150))/(100*DK150)</f>
        <v>0</v>
      </c>
      <c r="AG150">
        <f>1000*DW150*AT150*(DS150-DT150)/(100*DK150*(1000-AT150*DS150))</f>
        <v>0</v>
      </c>
      <c r="AH150">
        <f>(AI150 - AJ150 - DX150*1E3/(8.314*(DZ150+273.15)) * AL150/DW150 * AK150) * DW150/(100*DK150) * (1000 - DT150)/1000</f>
        <v>0</v>
      </c>
      <c r="AI150">
        <v>585.5656619478458</v>
      </c>
      <c r="AJ150">
        <v>555.6581575757574</v>
      </c>
      <c r="AK150">
        <v>3.346836211105688</v>
      </c>
      <c r="AL150">
        <v>65.04949438448051</v>
      </c>
      <c r="AM150">
        <f>(AO150 - AN150 + DX150*1E3/(8.314*(DZ150+273.15)) * AQ150/DW150 * AP150) * DW150/(100*DK150) * 1000/(1000 - AO150)</f>
        <v>0</v>
      </c>
      <c r="AN150">
        <v>17.26380415926831</v>
      </c>
      <c r="AO150">
        <v>22.68166727272726</v>
      </c>
      <c r="AP150">
        <v>-0.005766419410954323</v>
      </c>
      <c r="AQ150">
        <v>105.0563432772272</v>
      </c>
      <c r="AR150">
        <v>0</v>
      </c>
      <c r="AS150">
        <v>0</v>
      </c>
      <c r="AT150">
        <f>IF(AR150*$H$15&gt;=AV150,1.0,(AV150/(AV150-AR150*$H$15)))</f>
        <v>0</v>
      </c>
      <c r="AU150">
        <f>(AT150-1)*100</f>
        <v>0</v>
      </c>
      <c r="AV150">
        <f>MAX(0,($B$15+$C$15*EE150)/(1+$D$15*EE150)*DX150/(DZ150+273)*$E$15)</f>
        <v>0</v>
      </c>
      <c r="AW150" t="s">
        <v>437</v>
      </c>
      <c r="AX150" t="s">
        <v>437</v>
      </c>
      <c r="AY150">
        <v>0</v>
      </c>
      <c r="AZ150">
        <v>0</v>
      </c>
      <c r="BA150">
        <f>1-AY150/AZ150</f>
        <v>0</v>
      </c>
      <c r="BB150">
        <v>0</v>
      </c>
      <c r="BC150" t="s">
        <v>437</v>
      </c>
      <c r="BD150" t="s">
        <v>437</v>
      </c>
      <c r="BE150">
        <v>0</v>
      </c>
      <c r="BF150">
        <v>0</v>
      </c>
      <c r="BG150">
        <f>1-BE150/BF150</f>
        <v>0</v>
      </c>
      <c r="BH150">
        <v>0.5</v>
      </c>
      <c r="BI150">
        <f>DH150</f>
        <v>0</v>
      </c>
      <c r="BJ150">
        <f>K150</f>
        <v>0</v>
      </c>
      <c r="BK150">
        <f>BG150*BH150*BI150</f>
        <v>0</v>
      </c>
      <c r="BL150">
        <f>(BJ150-BB150)/BI150</f>
        <v>0</v>
      </c>
      <c r="BM150">
        <f>(AZ150-BF150)/BF150</f>
        <v>0</v>
      </c>
      <c r="BN150">
        <f>AY150/(BA150+AY150/BF150)</f>
        <v>0</v>
      </c>
      <c r="BO150" t="s">
        <v>437</v>
      </c>
      <c r="BP150">
        <v>0</v>
      </c>
      <c r="BQ150">
        <f>IF(BP150&lt;&gt;0, BP150, BN150)</f>
        <v>0</v>
      </c>
      <c r="BR150">
        <f>1-BQ150/BF150</f>
        <v>0</v>
      </c>
      <c r="BS150">
        <f>(BF150-BE150)/(BF150-BQ150)</f>
        <v>0</v>
      </c>
      <c r="BT150">
        <f>(AZ150-BF150)/(AZ150-BQ150)</f>
        <v>0</v>
      </c>
      <c r="BU150">
        <f>(BF150-BE150)/(BF150-AY150)</f>
        <v>0</v>
      </c>
      <c r="BV150">
        <f>(AZ150-BF150)/(AZ150-AY150)</f>
        <v>0</v>
      </c>
      <c r="BW150">
        <f>(BS150*BQ150/BE150)</f>
        <v>0</v>
      </c>
      <c r="BX150">
        <f>(1-BW150)</f>
        <v>0</v>
      </c>
      <c r="DG150">
        <f>$B$13*EF150+$C$13*EG150+$F$13*ER150*(1-EU150)</f>
        <v>0</v>
      </c>
      <c r="DH150">
        <f>DG150*DI150</f>
        <v>0</v>
      </c>
      <c r="DI150">
        <f>($B$13*$D$11+$C$13*$D$11+$F$13*((FE150+EW150)/MAX(FE150+EW150+FF150, 0.1)*$I$11+FF150/MAX(FE150+EW150+FF150, 0.1)*$J$11))/($B$13+$C$13+$F$13)</f>
        <v>0</v>
      </c>
      <c r="DJ150">
        <f>($B$13*$K$11+$C$13*$K$11+$F$13*((FE150+EW150)/MAX(FE150+EW150+FF150, 0.1)*$P$11+FF150/MAX(FE150+EW150+FF150, 0.1)*$Q$11))/($B$13+$C$13+$F$13)</f>
        <v>0</v>
      </c>
      <c r="DK150">
        <v>5</v>
      </c>
      <c r="DL150">
        <v>0.5</v>
      </c>
      <c r="DM150" t="s">
        <v>438</v>
      </c>
      <c r="DN150">
        <v>2</v>
      </c>
      <c r="DO150" t="b">
        <v>1</v>
      </c>
      <c r="DP150">
        <v>1759164330.5</v>
      </c>
      <c r="DQ150">
        <v>519.9348518518518</v>
      </c>
      <c r="DR150">
        <v>560.5512592592594</v>
      </c>
      <c r="DS150">
        <v>22.71423333333333</v>
      </c>
      <c r="DT150">
        <v>17.31407037037037</v>
      </c>
      <c r="DU150">
        <v>521.0126666666666</v>
      </c>
      <c r="DV150">
        <v>22.41317037037037</v>
      </c>
      <c r="DW150">
        <v>500.0051111111111</v>
      </c>
      <c r="DX150">
        <v>90.87813703703705</v>
      </c>
      <c r="DY150">
        <v>0.06752143703703704</v>
      </c>
      <c r="DZ150">
        <v>29.43672592592593</v>
      </c>
      <c r="EA150">
        <v>29.95488518518518</v>
      </c>
      <c r="EB150">
        <v>999.9000000000001</v>
      </c>
      <c r="EC150">
        <v>0</v>
      </c>
      <c r="ED150">
        <v>0</v>
      </c>
      <c r="EE150">
        <v>10002.80074074074</v>
      </c>
      <c r="EF150">
        <v>0</v>
      </c>
      <c r="EG150">
        <v>10.7464</v>
      </c>
      <c r="EH150">
        <v>-40.61648148148148</v>
      </c>
      <c r="EI150">
        <v>532.019</v>
      </c>
      <c r="EJ150">
        <v>570.4269629629629</v>
      </c>
      <c r="EK150">
        <v>5.400142592592592</v>
      </c>
      <c r="EL150">
        <v>560.5512592592594</v>
      </c>
      <c r="EM150">
        <v>17.31407037037037</v>
      </c>
      <c r="EN150">
        <v>2.064225925925926</v>
      </c>
      <c r="EO150">
        <v>1.573471481481482</v>
      </c>
      <c r="EP150">
        <v>17.94577407407407</v>
      </c>
      <c r="EQ150">
        <v>13.70136666666667</v>
      </c>
      <c r="ER150">
        <v>1999.957037037037</v>
      </c>
      <c r="ES150">
        <v>0.9800055925925926</v>
      </c>
      <c r="ET150">
        <v>0.01999438888888889</v>
      </c>
      <c r="EU150">
        <v>0</v>
      </c>
      <c r="EV150">
        <v>1030.867037037037</v>
      </c>
      <c r="EW150">
        <v>5.00078</v>
      </c>
      <c r="EX150">
        <v>20016</v>
      </c>
      <c r="EY150">
        <v>16379.31481481482</v>
      </c>
      <c r="EZ150">
        <v>39.14548148148148</v>
      </c>
      <c r="FA150">
        <v>39.97422222222222</v>
      </c>
      <c r="FB150">
        <v>39.32170370370371</v>
      </c>
      <c r="FC150">
        <v>39.66177777777778</v>
      </c>
      <c r="FD150">
        <v>40.28674074074074</v>
      </c>
      <c r="FE150">
        <v>1955.071111111111</v>
      </c>
      <c r="FF150">
        <v>39.88592592592594</v>
      </c>
      <c r="FG150">
        <v>0</v>
      </c>
      <c r="FH150">
        <v>1759164330.2</v>
      </c>
      <c r="FI150">
        <v>0</v>
      </c>
      <c r="FJ150">
        <v>1031.0484</v>
      </c>
      <c r="FK150">
        <v>21.57846152874301</v>
      </c>
      <c r="FL150">
        <v>439.2384615005951</v>
      </c>
      <c r="FM150">
        <v>20019.652</v>
      </c>
      <c r="FN150">
        <v>15</v>
      </c>
      <c r="FO150">
        <v>0</v>
      </c>
      <c r="FP150" t="s">
        <v>439</v>
      </c>
      <c r="FQ150">
        <v>1746989605.5</v>
      </c>
      <c r="FR150">
        <v>1746989593.5</v>
      </c>
      <c r="FS150">
        <v>0</v>
      </c>
      <c r="FT150">
        <v>-0.274</v>
      </c>
      <c r="FU150">
        <v>-0.002</v>
      </c>
      <c r="FV150">
        <v>2.549</v>
      </c>
      <c r="FW150">
        <v>0.129</v>
      </c>
      <c r="FX150">
        <v>420</v>
      </c>
      <c r="FY150">
        <v>17</v>
      </c>
      <c r="FZ150">
        <v>0.02</v>
      </c>
      <c r="GA150">
        <v>0.04</v>
      </c>
      <c r="GB150">
        <v>-40.278295</v>
      </c>
      <c r="GC150">
        <v>-6.565819136960523</v>
      </c>
      <c r="GD150">
        <v>0.7659800532487777</v>
      </c>
      <c r="GE150">
        <v>0</v>
      </c>
      <c r="GF150">
        <v>1029.475294117647</v>
      </c>
      <c r="GG150">
        <v>20.49809012256978</v>
      </c>
      <c r="GH150">
        <v>2.02225447181827</v>
      </c>
      <c r="GI150">
        <v>0</v>
      </c>
      <c r="GJ150">
        <v>5.378729</v>
      </c>
      <c r="GK150">
        <v>0.4211268292682823</v>
      </c>
      <c r="GL150">
        <v>0.04410007504528767</v>
      </c>
      <c r="GM150">
        <v>0</v>
      </c>
      <c r="GN150">
        <v>0</v>
      </c>
      <c r="GO150">
        <v>3</v>
      </c>
      <c r="GP150" t="s">
        <v>484</v>
      </c>
      <c r="GQ150">
        <v>3.10121</v>
      </c>
      <c r="GR150">
        <v>2.72567</v>
      </c>
      <c r="GS150">
        <v>0.107181</v>
      </c>
      <c r="GT150">
        <v>0.112597</v>
      </c>
      <c r="GU150">
        <v>0.104086</v>
      </c>
      <c r="GV150">
        <v>0.08693679999999999</v>
      </c>
      <c r="GW150">
        <v>23348.4</v>
      </c>
      <c r="GX150">
        <v>21091.7</v>
      </c>
      <c r="GY150">
        <v>26714.8</v>
      </c>
      <c r="GZ150">
        <v>23989.5</v>
      </c>
      <c r="HA150">
        <v>38293.4</v>
      </c>
      <c r="HB150">
        <v>32389.9</v>
      </c>
      <c r="HC150">
        <v>46644.7</v>
      </c>
      <c r="HD150">
        <v>37959.5</v>
      </c>
      <c r="HE150">
        <v>1.8748</v>
      </c>
      <c r="HF150">
        <v>1.86432</v>
      </c>
      <c r="HG150">
        <v>0.121899</v>
      </c>
      <c r="HH150">
        <v>0</v>
      </c>
      <c r="HI150">
        <v>28.0385</v>
      </c>
      <c r="HJ150">
        <v>999.9</v>
      </c>
      <c r="HK150">
        <v>43.4</v>
      </c>
      <c r="HL150">
        <v>31.5</v>
      </c>
      <c r="HM150">
        <v>22.1685</v>
      </c>
      <c r="HN150">
        <v>61.2739</v>
      </c>
      <c r="HO150">
        <v>22.8446</v>
      </c>
      <c r="HP150">
        <v>1</v>
      </c>
      <c r="HQ150">
        <v>0.106766</v>
      </c>
      <c r="HR150">
        <v>-0.64967</v>
      </c>
      <c r="HS150">
        <v>20.2783</v>
      </c>
      <c r="HT150">
        <v>5.21205</v>
      </c>
      <c r="HU150">
        <v>11.98</v>
      </c>
      <c r="HV150">
        <v>4.9626</v>
      </c>
      <c r="HW150">
        <v>3.27438</v>
      </c>
      <c r="HX150">
        <v>9999</v>
      </c>
      <c r="HY150">
        <v>9999</v>
      </c>
      <c r="HZ150">
        <v>9999</v>
      </c>
      <c r="IA150">
        <v>41.2</v>
      </c>
      <c r="IB150">
        <v>1.86401</v>
      </c>
      <c r="IC150">
        <v>1.86014</v>
      </c>
      <c r="ID150">
        <v>1.85839</v>
      </c>
      <c r="IE150">
        <v>1.85974</v>
      </c>
      <c r="IF150">
        <v>1.85989</v>
      </c>
      <c r="IG150">
        <v>1.85838</v>
      </c>
      <c r="IH150">
        <v>1.85745</v>
      </c>
      <c r="II150">
        <v>1.85242</v>
      </c>
      <c r="IJ150">
        <v>0</v>
      </c>
      <c r="IK150">
        <v>0</v>
      </c>
      <c r="IL150">
        <v>0</v>
      </c>
      <c r="IM150">
        <v>0</v>
      </c>
      <c r="IN150" t="s">
        <v>441</v>
      </c>
      <c r="IO150" t="s">
        <v>442</v>
      </c>
      <c r="IP150" t="s">
        <v>443</v>
      </c>
      <c r="IQ150" t="s">
        <v>443</v>
      </c>
      <c r="IR150" t="s">
        <v>443</v>
      </c>
      <c r="IS150" t="s">
        <v>443</v>
      </c>
      <c r="IT150">
        <v>0</v>
      </c>
      <c r="IU150">
        <v>100</v>
      </c>
      <c r="IV150">
        <v>100</v>
      </c>
      <c r="IW150">
        <v>-1.068</v>
      </c>
      <c r="IX150">
        <v>0.3003</v>
      </c>
      <c r="IY150">
        <v>-0.9039269621244732</v>
      </c>
      <c r="IZ150">
        <v>-0.001239420960351069</v>
      </c>
      <c r="JA150">
        <v>2.054680153414315E-06</v>
      </c>
      <c r="JB150">
        <v>-6.090169633737798E-10</v>
      </c>
      <c r="JC150">
        <v>0.01286883109493677</v>
      </c>
      <c r="JD150">
        <v>0.003674261220633967</v>
      </c>
      <c r="JE150">
        <v>0.0003746991724086452</v>
      </c>
      <c r="JF150">
        <v>1.563836292469968E-06</v>
      </c>
      <c r="JG150">
        <v>1</v>
      </c>
      <c r="JH150">
        <v>2003</v>
      </c>
      <c r="JI150">
        <v>1</v>
      </c>
      <c r="JJ150">
        <v>24</v>
      </c>
      <c r="JK150">
        <v>202912.2</v>
      </c>
      <c r="JL150">
        <v>202912.4</v>
      </c>
      <c r="JM150">
        <v>1.49658</v>
      </c>
      <c r="JN150">
        <v>2.62939</v>
      </c>
      <c r="JO150">
        <v>1.49658</v>
      </c>
      <c r="JP150">
        <v>2.34253</v>
      </c>
      <c r="JQ150">
        <v>1.54907</v>
      </c>
      <c r="JR150">
        <v>2.39746</v>
      </c>
      <c r="JS150">
        <v>36.0347</v>
      </c>
      <c r="JT150">
        <v>24.1663</v>
      </c>
      <c r="JU150">
        <v>18</v>
      </c>
      <c r="JV150">
        <v>483.472</v>
      </c>
      <c r="JW150">
        <v>491.539</v>
      </c>
      <c r="JX150">
        <v>28.4592</v>
      </c>
      <c r="JY150">
        <v>28.6501</v>
      </c>
      <c r="JZ150">
        <v>30.0003</v>
      </c>
      <c r="KA150">
        <v>28.8294</v>
      </c>
      <c r="KB150">
        <v>28.819</v>
      </c>
      <c r="KC150">
        <v>30.1177</v>
      </c>
      <c r="KD150">
        <v>22.5511</v>
      </c>
      <c r="KE150">
        <v>64.6983</v>
      </c>
      <c r="KF150">
        <v>28.4813</v>
      </c>
      <c r="KG150">
        <v>607.495</v>
      </c>
      <c r="KH150">
        <v>17.2319</v>
      </c>
      <c r="KI150">
        <v>101.989</v>
      </c>
      <c r="KJ150">
        <v>91.5389</v>
      </c>
    </row>
    <row r="151" spans="1:296">
      <c r="A151">
        <v>133</v>
      </c>
      <c r="B151">
        <v>1759164343</v>
      </c>
      <c r="C151">
        <v>2969.900000095367</v>
      </c>
      <c r="D151" t="s">
        <v>710</v>
      </c>
      <c r="E151" t="s">
        <v>711</v>
      </c>
      <c r="F151">
        <v>5</v>
      </c>
      <c r="G151" t="s">
        <v>639</v>
      </c>
      <c r="H151">
        <v>1759164335.214286</v>
      </c>
      <c r="I151">
        <f>(J151)/1000</f>
        <v>0</v>
      </c>
      <c r="J151">
        <f>IF(DO151, AM151, AG151)</f>
        <v>0</v>
      </c>
      <c r="K151">
        <f>IF(DO151, AH151, AF151)</f>
        <v>0</v>
      </c>
      <c r="L151">
        <f>DQ151 - IF(AT151&gt;1, K151*DK151*100.0/(AV151), 0)</f>
        <v>0</v>
      </c>
      <c r="M151">
        <f>((S151-I151/2)*L151-K151)/(S151+I151/2)</f>
        <v>0</v>
      </c>
      <c r="N151">
        <f>M151*(DX151+DY151)/1000.0</f>
        <v>0</v>
      </c>
      <c r="O151">
        <f>(DQ151 - IF(AT151&gt;1, K151*DK151*100.0/(AV151), 0))*(DX151+DY151)/1000.0</f>
        <v>0</v>
      </c>
      <c r="P151">
        <f>2.0/((1/R151-1/Q151)+SIGN(R151)*SQRT((1/R151-1/Q151)*(1/R151-1/Q151) + 4*DL151/((DL151+1)*(DL151+1))*(2*1/R151*1/Q151-1/Q151*1/Q151)))</f>
        <v>0</v>
      </c>
      <c r="Q151">
        <f>IF(LEFT(DM151,1)&lt;&gt;"0",IF(LEFT(DM151,1)="1",3.0,DN151),$D$5+$E$5*(EE151*DX151/($K$5*1000))+$F$5*(EE151*DX151/($K$5*1000))*MAX(MIN(DK151,$J$5),$I$5)*MAX(MIN(DK151,$J$5),$I$5)+$G$5*MAX(MIN(DK151,$J$5),$I$5)*(EE151*DX151/($K$5*1000))+$H$5*(EE151*DX151/($K$5*1000))*(EE151*DX151/($K$5*1000)))</f>
        <v>0</v>
      </c>
      <c r="R151">
        <f>I151*(1000-(1000*0.61365*exp(17.502*V151/(240.97+V151))/(DX151+DY151)+DS151)/2)/(1000*0.61365*exp(17.502*V151/(240.97+V151))/(DX151+DY151)-DS151)</f>
        <v>0</v>
      </c>
      <c r="S151">
        <f>1/((DL151+1)/(P151/1.6)+1/(Q151/1.37)) + DL151/((DL151+1)/(P151/1.6) + DL151/(Q151/1.37))</f>
        <v>0</v>
      </c>
      <c r="T151">
        <f>(DG151*DJ151)</f>
        <v>0</v>
      </c>
      <c r="U151">
        <f>(DZ151+(T151+2*0.95*5.67E-8*(((DZ151+$B$9)+273)^4-(DZ151+273)^4)-44100*I151)/(1.84*29.3*Q151+8*0.95*5.67E-8*(DZ151+273)^3))</f>
        <v>0</v>
      </c>
      <c r="V151">
        <f>($C$9*EA151+$D$9*EB151+$E$9*U151)</f>
        <v>0</v>
      </c>
      <c r="W151">
        <f>0.61365*exp(17.502*V151/(240.97+V151))</f>
        <v>0</v>
      </c>
      <c r="X151">
        <f>(Y151/Z151*100)</f>
        <v>0</v>
      </c>
      <c r="Y151">
        <f>DS151*(DX151+DY151)/1000</f>
        <v>0</v>
      </c>
      <c r="Z151">
        <f>0.61365*exp(17.502*DZ151/(240.97+DZ151))</f>
        <v>0</v>
      </c>
      <c r="AA151">
        <f>(W151-DS151*(DX151+DY151)/1000)</f>
        <v>0</v>
      </c>
      <c r="AB151">
        <f>(-I151*44100)</f>
        <v>0</v>
      </c>
      <c r="AC151">
        <f>2*29.3*Q151*0.92*(DZ151-V151)</f>
        <v>0</v>
      </c>
      <c r="AD151">
        <f>2*0.95*5.67E-8*(((DZ151+$B$9)+273)^4-(V151+273)^4)</f>
        <v>0</v>
      </c>
      <c r="AE151">
        <f>T151+AD151+AB151+AC151</f>
        <v>0</v>
      </c>
      <c r="AF151">
        <f>DW151*AT151*(DR151-DQ151*(1000-AT151*DT151)/(1000-AT151*DS151))/(100*DK151)</f>
        <v>0</v>
      </c>
      <c r="AG151">
        <f>1000*DW151*AT151*(DS151-DT151)/(100*DK151*(1000-AT151*DS151))</f>
        <v>0</v>
      </c>
      <c r="AH151">
        <f>(AI151 - AJ151 - DX151*1E3/(8.314*(DZ151+273.15)) * AL151/DW151 * AK151) * DW151/(100*DK151) * (1000 - DT151)/1000</f>
        <v>0</v>
      </c>
      <c r="AI151">
        <v>601.988059611659</v>
      </c>
      <c r="AJ151">
        <v>572.0135030303028</v>
      </c>
      <c r="AK151">
        <v>3.283058357954843</v>
      </c>
      <c r="AL151">
        <v>65.04949438448051</v>
      </c>
      <c r="AM151">
        <f>(AO151 - AN151 + DX151*1E3/(8.314*(DZ151+273.15)) * AQ151/DW151 * AP151) * DW151/(100*DK151) * 1000/(1000 - AO151)</f>
        <v>0</v>
      </c>
      <c r="AN151">
        <v>17.26574299458277</v>
      </c>
      <c r="AO151">
        <v>22.66932424242424</v>
      </c>
      <c r="AP151">
        <v>-0.0007061549584478842</v>
      </c>
      <c r="AQ151">
        <v>105.0563432772272</v>
      </c>
      <c r="AR151">
        <v>0</v>
      </c>
      <c r="AS151">
        <v>0</v>
      </c>
      <c r="AT151">
        <f>IF(AR151*$H$15&gt;=AV151,1.0,(AV151/(AV151-AR151*$H$15)))</f>
        <v>0</v>
      </c>
      <c r="AU151">
        <f>(AT151-1)*100</f>
        <v>0</v>
      </c>
      <c r="AV151">
        <f>MAX(0,($B$15+$C$15*EE151)/(1+$D$15*EE151)*DX151/(DZ151+273)*$E$15)</f>
        <v>0</v>
      </c>
      <c r="AW151" t="s">
        <v>437</v>
      </c>
      <c r="AX151" t="s">
        <v>437</v>
      </c>
      <c r="AY151">
        <v>0</v>
      </c>
      <c r="AZ151">
        <v>0</v>
      </c>
      <c r="BA151">
        <f>1-AY151/AZ151</f>
        <v>0</v>
      </c>
      <c r="BB151">
        <v>0</v>
      </c>
      <c r="BC151" t="s">
        <v>437</v>
      </c>
      <c r="BD151" t="s">
        <v>437</v>
      </c>
      <c r="BE151">
        <v>0</v>
      </c>
      <c r="BF151">
        <v>0</v>
      </c>
      <c r="BG151">
        <f>1-BE151/BF151</f>
        <v>0</v>
      </c>
      <c r="BH151">
        <v>0.5</v>
      </c>
      <c r="BI151">
        <f>DH151</f>
        <v>0</v>
      </c>
      <c r="BJ151">
        <f>K151</f>
        <v>0</v>
      </c>
      <c r="BK151">
        <f>BG151*BH151*BI151</f>
        <v>0</v>
      </c>
      <c r="BL151">
        <f>(BJ151-BB151)/BI151</f>
        <v>0</v>
      </c>
      <c r="BM151">
        <f>(AZ151-BF151)/BF151</f>
        <v>0</v>
      </c>
      <c r="BN151">
        <f>AY151/(BA151+AY151/BF151)</f>
        <v>0</v>
      </c>
      <c r="BO151" t="s">
        <v>437</v>
      </c>
      <c r="BP151">
        <v>0</v>
      </c>
      <c r="BQ151">
        <f>IF(BP151&lt;&gt;0, BP151, BN151)</f>
        <v>0</v>
      </c>
      <c r="BR151">
        <f>1-BQ151/BF151</f>
        <v>0</v>
      </c>
      <c r="BS151">
        <f>(BF151-BE151)/(BF151-BQ151)</f>
        <v>0</v>
      </c>
      <c r="BT151">
        <f>(AZ151-BF151)/(AZ151-BQ151)</f>
        <v>0</v>
      </c>
      <c r="BU151">
        <f>(BF151-BE151)/(BF151-AY151)</f>
        <v>0</v>
      </c>
      <c r="BV151">
        <f>(AZ151-BF151)/(AZ151-AY151)</f>
        <v>0</v>
      </c>
      <c r="BW151">
        <f>(BS151*BQ151/BE151)</f>
        <v>0</v>
      </c>
      <c r="BX151">
        <f>(1-BW151)</f>
        <v>0</v>
      </c>
      <c r="DG151">
        <f>$B$13*EF151+$C$13*EG151+$F$13*ER151*(1-EU151)</f>
        <v>0</v>
      </c>
      <c r="DH151">
        <f>DG151*DI151</f>
        <v>0</v>
      </c>
      <c r="DI151">
        <f>($B$13*$D$11+$C$13*$D$11+$F$13*((FE151+EW151)/MAX(FE151+EW151+FF151, 0.1)*$I$11+FF151/MAX(FE151+EW151+FF151, 0.1)*$J$11))/($B$13+$C$13+$F$13)</f>
        <v>0</v>
      </c>
      <c r="DJ151">
        <f>($B$13*$K$11+$C$13*$K$11+$F$13*((FE151+EW151)/MAX(FE151+EW151+FF151, 0.1)*$P$11+FF151/MAX(FE151+EW151+FF151, 0.1)*$Q$11))/($B$13+$C$13+$F$13)</f>
        <v>0</v>
      </c>
      <c r="DK151">
        <v>5</v>
      </c>
      <c r="DL151">
        <v>0.5</v>
      </c>
      <c r="DM151" t="s">
        <v>438</v>
      </c>
      <c r="DN151">
        <v>2</v>
      </c>
      <c r="DO151" t="b">
        <v>1</v>
      </c>
      <c r="DP151">
        <v>1759164335.214286</v>
      </c>
      <c r="DQ151">
        <v>535.3878214285713</v>
      </c>
      <c r="DR151">
        <v>576.2517142857143</v>
      </c>
      <c r="DS151">
        <v>22.698725</v>
      </c>
      <c r="DT151">
        <v>17.28066428571428</v>
      </c>
      <c r="DU151">
        <v>536.4589999999999</v>
      </c>
      <c r="DV151">
        <v>22.39801071428571</v>
      </c>
      <c r="DW151">
        <v>500.0355357142857</v>
      </c>
      <c r="DX151">
        <v>90.87822500000003</v>
      </c>
      <c r="DY151">
        <v>0.06751544642857142</v>
      </c>
      <c r="DZ151">
        <v>29.44496428571428</v>
      </c>
      <c r="EA151">
        <v>29.97532142857143</v>
      </c>
      <c r="EB151">
        <v>999.9000000000002</v>
      </c>
      <c r="EC151">
        <v>0</v>
      </c>
      <c r="ED151">
        <v>0</v>
      </c>
      <c r="EE151">
        <v>10001.75785714286</v>
      </c>
      <c r="EF151">
        <v>0</v>
      </c>
      <c r="EG151">
        <v>10.7464</v>
      </c>
      <c r="EH151">
        <v>-40.86403571428572</v>
      </c>
      <c r="EI151">
        <v>547.8222142857142</v>
      </c>
      <c r="EJ151">
        <v>586.3845</v>
      </c>
      <c r="EK151">
        <v>5.418054285714286</v>
      </c>
      <c r="EL151">
        <v>576.2517142857143</v>
      </c>
      <c r="EM151">
        <v>17.28066428571428</v>
      </c>
      <c r="EN151">
        <v>2.06282</v>
      </c>
      <c r="EO151">
        <v>1.570437142857143</v>
      </c>
      <c r="EP151">
        <v>17.93493214285714</v>
      </c>
      <c r="EQ151">
        <v>13.67171785714286</v>
      </c>
      <c r="ER151">
        <v>1999.946785714286</v>
      </c>
      <c r="ES151">
        <v>0.9800062142857142</v>
      </c>
      <c r="ET151">
        <v>0.01999378571428572</v>
      </c>
      <c r="EU151">
        <v>0</v>
      </c>
      <c r="EV151">
        <v>1032.697857142857</v>
      </c>
      <c r="EW151">
        <v>5.00078</v>
      </c>
      <c r="EX151">
        <v>20050.88928571429</v>
      </c>
      <c r="EY151">
        <v>16379.22857142857</v>
      </c>
      <c r="EZ151">
        <v>39.17153571428571</v>
      </c>
      <c r="FA151">
        <v>39.98407142857143</v>
      </c>
      <c r="FB151">
        <v>39.33910714285714</v>
      </c>
      <c r="FC151">
        <v>39.68278571428571</v>
      </c>
      <c r="FD151">
        <v>40.29221428571428</v>
      </c>
      <c r="FE151">
        <v>1955.0625</v>
      </c>
      <c r="FF151">
        <v>39.88428571428572</v>
      </c>
      <c r="FG151">
        <v>0</v>
      </c>
      <c r="FH151">
        <v>1759164335</v>
      </c>
      <c r="FI151">
        <v>0</v>
      </c>
      <c r="FJ151">
        <v>1032.8844</v>
      </c>
      <c r="FK151">
        <v>23.33846148906695</v>
      </c>
      <c r="FL151">
        <v>446.0230761984848</v>
      </c>
      <c r="FM151">
        <v>20055.156</v>
      </c>
      <c r="FN151">
        <v>15</v>
      </c>
      <c r="FO151">
        <v>0</v>
      </c>
      <c r="FP151" t="s">
        <v>439</v>
      </c>
      <c r="FQ151">
        <v>1746989605.5</v>
      </c>
      <c r="FR151">
        <v>1746989593.5</v>
      </c>
      <c r="FS151">
        <v>0</v>
      </c>
      <c r="FT151">
        <v>-0.274</v>
      </c>
      <c r="FU151">
        <v>-0.002</v>
      </c>
      <c r="FV151">
        <v>2.549</v>
      </c>
      <c r="FW151">
        <v>0.129</v>
      </c>
      <c r="FX151">
        <v>420</v>
      </c>
      <c r="FY151">
        <v>17</v>
      </c>
      <c r="FZ151">
        <v>0.02</v>
      </c>
      <c r="GA151">
        <v>0.04</v>
      </c>
      <c r="GB151">
        <v>-40.6575325</v>
      </c>
      <c r="GC151">
        <v>-2.572733583489621</v>
      </c>
      <c r="GD151">
        <v>0.5692136252706447</v>
      </c>
      <c r="GE151">
        <v>0</v>
      </c>
      <c r="GF151">
        <v>1031.666176470588</v>
      </c>
      <c r="GG151">
        <v>22.6250572710052</v>
      </c>
      <c r="GH151">
        <v>2.23128558921148</v>
      </c>
      <c r="GI151">
        <v>0</v>
      </c>
      <c r="GJ151">
        <v>5.401354</v>
      </c>
      <c r="GK151">
        <v>0.2317420637898429</v>
      </c>
      <c r="GL151">
        <v>0.03450980844629544</v>
      </c>
      <c r="GM151">
        <v>0</v>
      </c>
      <c r="GN151">
        <v>0</v>
      </c>
      <c r="GO151">
        <v>3</v>
      </c>
      <c r="GP151" t="s">
        <v>484</v>
      </c>
      <c r="GQ151">
        <v>3.10143</v>
      </c>
      <c r="GR151">
        <v>2.72555</v>
      </c>
      <c r="GS151">
        <v>0.10942</v>
      </c>
      <c r="GT151">
        <v>0.114901</v>
      </c>
      <c r="GU151">
        <v>0.104044</v>
      </c>
      <c r="GV151">
        <v>0.08694209999999999</v>
      </c>
      <c r="GW151">
        <v>23290</v>
      </c>
      <c r="GX151">
        <v>21037</v>
      </c>
      <c r="GY151">
        <v>26714.9</v>
      </c>
      <c r="GZ151">
        <v>23989.5</v>
      </c>
      <c r="HA151">
        <v>38295.6</v>
      </c>
      <c r="HB151">
        <v>32390.3</v>
      </c>
      <c r="HC151">
        <v>46644.9</v>
      </c>
      <c r="HD151">
        <v>37959.8</v>
      </c>
      <c r="HE151">
        <v>1.87468</v>
      </c>
      <c r="HF151">
        <v>1.8642</v>
      </c>
      <c r="HG151">
        <v>0.120305</v>
      </c>
      <c r="HH151">
        <v>0</v>
      </c>
      <c r="HI151">
        <v>28.0454</v>
      </c>
      <c r="HJ151">
        <v>999.9</v>
      </c>
      <c r="HK151">
        <v>43.4</v>
      </c>
      <c r="HL151">
        <v>31.5</v>
      </c>
      <c r="HM151">
        <v>22.167</v>
      </c>
      <c r="HN151">
        <v>61.1939</v>
      </c>
      <c r="HO151">
        <v>22.6963</v>
      </c>
      <c r="HP151">
        <v>1</v>
      </c>
      <c r="HQ151">
        <v>0.107027</v>
      </c>
      <c r="HR151">
        <v>-0.359071</v>
      </c>
      <c r="HS151">
        <v>20.279</v>
      </c>
      <c r="HT151">
        <v>5.21175</v>
      </c>
      <c r="HU151">
        <v>11.98</v>
      </c>
      <c r="HV151">
        <v>4.9628</v>
      </c>
      <c r="HW151">
        <v>3.27433</v>
      </c>
      <c r="HX151">
        <v>9999</v>
      </c>
      <c r="HY151">
        <v>9999</v>
      </c>
      <c r="HZ151">
        <v>9999</v>
      </c>
      <c r="IA151">
        <v>41.2</v>
      </c>
      <c r="IB151">
        <v>1.86401</v>
      </c>
      <c r="IC151">
        <v>1.86015</v>
      </c>
      <c r="ID151">
        <v>1.8584</v>
      </c>
      <c r="IE151">
        <v>1.85974</v>
      </c>
      <c r="IF151">
        <v>1.85989</v>
      </c>
      <c r="IG151">
        <v>1.85838</v>
      </c>
      <c r="IH151">
        <v>1.85745</v>
      </c>
      <c r="II151">
        <v>1.85242</v>
      </c>
      <c r="IJ151">
        <v>0</v>
      </c>
      <c r="IK151">
        <v>0</v>
      </c>
      <c r="IL151">
        <v>0</v>
      </c>
      <c r="IM151">
        <v>0</v>
      </c>
      <c r="IN151" t="s">
        <v>441</v>
      </c>
      <c r="IO151" t="s">
        <v>442</v>
      </c>
      <c r="IP151" t="s">
        <v>443</v>
      </c>
      <c r="IQ151" t="s">
        <v>443</v>
      </c>
      <c r="IR151" t="s">
        <v>443</v>
      </c>
      <c r="IS151" t="s">
        <v>443</v>
      </c>
      <c r="IT151">
        <v>0</v>
      </c>
      <c r="IU151">
        <v>100</v>
      </c>
      <c r="IV151">
        <v>100</v>
      </c>
      <c r="IW151">
        <v>-1.06</v>
      </c>
      <c r="IX151">
        <v>0.3</v>
      </c>
      <c r="IY151">
        <v>-0.9039269621244732</v>
      </c>
      <c r="IZ151">
        <v>-0.001239420960351069</v>
      </c>
      <c r="JA151">
        <v>2.054680153414315E-06</v>
      </c>
      <c r="JB151">
        <v>-6.090169633737798E-10</v>
      </c>
      <c r="JC151">
        <v>0.01286883109493677</v>
      </c>
      <c r="JD151">
        <v>0.003674261220633967</v>
      </c>
      <c r="JE151">
        <v>0.0003746991724086452</v>
      </c>
      <c r="JF151">
        <v>1.563836292469968E-06</v>
      </c>
      <c r="JG151">
        <v>1</v>
      </c>
      <c r="JH151">
        <v>2003</v>
      </c>
      <c r="JI151">
        <v>1</v>
      </c>
      <c r="JJ151">
        <v>24</v>
      </c>
      <c r="JK151">
        <v>202912.3</v>
      </c>
      <c r="JL151">
        <v>202912.5</v>
      </c>
      <c r="JM151">
        <v>1.52954</v>
      </c>
      <c r="JN151">
        <v>2.62085</v>
      </c>
      <c r="JO151">
        <v>1.49658</v>
      </c>
      <c r="JP151">
        <v>2.34375</v>
      </c>
      <c r="JQ151">
        <v>1.54907</v>
      </c>
      <c r="JR151">
        <v>2.44629</v>
      </c>
      <c r="JS151">
        <v>36.0347</v>
      </c>
      <c r="JT151">
        <v>24.1838</v>
      </c>
      <c r="JU151">
        <v>18</v>
      </c>
      <c r="JV151">
        <v>483.416</v>
      </c>
      <c r="JW151">
        <v>491.476</v>
      </c>
      <c r="JX151">
        <v>28.4844</v>
      </c>
      <c r="JY151">
        <v>28.6524</v>
      </c>
      <c r="JZ151">
        <v>30.0003</v>
      </c>
      <c r="KA151">
        <v>28.8317</v>
      </c>
      <c r="KB151">
        <v>28.8213</v>
      </c>
      <c r="KC151">
        <v>30.8471</v>
      </c>
      <c r="KD151">
        <v>22.5511</v>
      </c>
      <c r="KE151">
        <v>64.6983</v>
      </c>
      <c r="KF151">
        <v>28.3729</v>
      </c>
      <c r="KG151">
        <v>627.5309999999999</v>
      </c>
      <c r="KH151">
        <v>17.2294</v>
      </c>
      <c r="KI151">
        <v>101.989</v>
      </c>
      <c r="KJ151">
        <v>91.5394</v>
      </c>
    </row>
    <row r="152" spans="1:296">
      <c r="A152">
        <v>134</v>
      </c>
      <c r="B152">
        <v>1759164348</v>
      </c>
      <c r="C152">
        <v>2974.900000095367</v>
      </c>
      <c r="D152" t="s">
        <v>712</v>
      </c>
      <c r="E152" t="s">
        <v>713</v>
      </c>
      <c r="F152">
        <v>5</v>
      </c>
      <c r="G152" t="s">
        <v>639</v>
      </c>
      <c r="H152">
        <v>1759164340.5</v>
      </c>
      <c r="I152">
        <f>(J152)/1000</f>
        <v>0</v>
      </c>
      <c r="J152">
        <f>IF(DO152, AM152, AG152)</f>
        <v>0</v>
      </c>
      <c r="K152">
        <f>IF(DO152, AH152, AF152)</f>
        <v>0</v>
      </c>
      <c r="L152">
        <f>DQ152 - IF(AT152&gt;1, K152*DK152*100.0/(AV152), 0)</f>
        <v>0</v>
      </c>
      <c r="M152">
        <f>((S152-I152/2)*L152-K152)/(S152+I152/2)</f>
        <v>0</v>
      </c>
      <c r="N152">
        <f>M152*(DX152+DY152)/1000.0</f>
        <v>0</v>
      </c>
      <c r="O152">
        <f>(DQ152 - IF(AT152&gt;1, K152*DK152*100.0/(AV152), 0))*(DX152+DY152)/1000.0</f>
        <v>0</v>
      </c>
      <c r="P152">
        <f>2.0/((1/R152-1/Q152)+SIGN(R152)*SQRT((1/R152-1/Q152)*(1/R152-1/Q152) + 4*DL152/((DL152+1)*(DL152+1))*(2*1/R152*1/Q152-1/Q152*1/Q152)))</f>
        <v>0</v>
      </c>
      <c r="Q152">
        <f>IF(LEFT(DM152,1)&lt;&gt;"0",IF(LEFT(DM152,1)="1",3.0,DN152),$D$5+$E$5*(EE152*DX152/($K$5*1000))+$F$5*(EE152*DX152/($K$5*1000))*MAX(MIN(DK152,$J$5),$I$5)*MAX(MIN(DK152,$J$5),$I$5)+$G$5*MAX(MIN(DK152,$J$5),$I$5)*(EE152*DX152/($K$5*1000))+$H$5*(EE152*DX152/($K$5*1000))*(EE152*DX152/($K$5*1000)))</f>
        <v>0</v>
      </c>
      <c r="R152">
        <f>I152*(1000-(1000*0.61365*exp(17.502*V152/(240.97+V152))/(DX152+DY152)+DS152)/2)/(1000*0.61365*exp(17.502*V152/(240.97+V152))/(DX152+DY152)-DS152)</f>
        <v>0</v>
      </c>
      <c r="S152">
        <f>1/((DL152+1)/(P152/1.6)+1/(Q152/1.37)) + DL152/((DL152+1)/(P152/1.6) + DL152/(Q152/1.37))</f>
        <v>0</v>
      </c>
      <c r="T152">
        <f>(DG152*DJ152)</f>
        <v>0</v>
      </c>
      <c r="U152">
        <f>(DZ152+(T152+2*0.95*5.67E-8*(((DZ152+$B$9)+273)^4-(DZ152+273)^4)-44100*I152)/(1.84*29.3*Q152+8*0.95*5.67E-8*(DZ152+273)^3))</f>
        <v>0</v>
      </c>
      <c r="V152">
        <f>($C$9*EA152+$D$9*EB152+$E$9*U152)</f>
        <v>0</v>
      </c>
      <c r="W152">
        <f>0.61365*exp(17.502*V152/(240.97+V152))</f>
        <v>0</v>
      </c>
      <c r="X152">
        <f>(Y152/Z152*100)</f>
        <v>0</v>
      </c>
      <c r="Y152">
        <f>DS152*(DX152+DY152)/1000</f>
        <v>0</v>
      </c>
      <c r="Z152">
        <f>0.61365*exp(17.502*DZ152/(240.97+DZ152))</f>
        <v>0</v>
      </c>
      <c r="AA152">
        <f>(W152-DS152*(DX152+DY152)/1000)</f>
        <v>0</v>
      </c>
      <c r="AB152">
        <f>(-I152*44100)</f>
        <v>0</v>
      </c>
      <c r="AC152">
        <f>2*29.3*Q152*0.92*(DZ152-V152)</f>
        <v>0</v>
      </c>
      <c r="AD152">
        <f>2*0.95*5.67E-8*(((DZ152+$B$9)+273)^4-(V152+273)^4)</f>
        <v>0</v>
      </c>
      <c r="AE152">
        <f>T152+AD152+AB152+AC152</f>
        <v>0</v>
      </c>
      <c r="AF152">
        <f>DW152*AT152*(DR152-DQ152*(1000-AT152*DT152)/(1000-AT152*DS152))/(100*DK152)</f>
        <v>0</v>
      </c>
      <c r="AG152">
        <f>1000*DW152*AT152*(DS152-DT152)/(100*DK152*(1000-AT152*DS152))</f>
        <v>0</v>
      </c>
      <c r="AH152">
        <f>(AI152 - AJ152 - DX152*1E3/(8.314*(DZ152+273.15)) * AL152/DW152 * AK152) * DW152/(100*DK152) * (1000 - DT152)/1000</f>
        <v>0</v>
      </c>
      <c r="AI152">
        <v>619.4123508244118</v>
      </c>
      <c r="AJ152">
        <v>588.7837454545453</v>
      </c>
      <c r="AK152">
        <v>3.361841679292998</v>
      </c>
      <c r="AL152">
        <v>65.04949438448051</v>
      </c>
      <c r="AM152">
        <f>(AO152 - AN152 + DX152*1E3/(8.314*(DZ152+273.15)) * AQ152/DW152 * AP152) * DW152/(100*DK152) * 1000/(1000 - AO152)</f>
        <v>0</v>
      </c>
      <c r="AN152">
        <v>17.26624352602035</v>
      </c>
      <c r="AO152">
        <v>22.64992848484847</v>
      </c>
      <c r="AP152">
        <v>-0.000681493395480609</v>
      </c>
      <c r="AQ152">
        <v>105.0563432772272</v>
      </c>
      <c r="AR152">
        <v>0</v>
      </c>
      <c r="AS152">
        <v>0</v>
      </c>
      <c r="AT152">
        <f>IF(AR152*$H$15&gt;=AV152,1.0,(AV152/(AV152-AR152*$H$15)))</f>
        <v>0</v>
      </c>
      <c r="AU152">
        <f>(AT152-1)*100</f>
        <v>0</v>
      </c>
      <c r="AV152">
        <f>MAX(0,($B$15+$C$15*EE152)/(1+$D$15*EE152)*DX152/(DZ152+273)*$E$15)</f>
        <v>0</v>
      </c>
      <c r="AW152" t="s">
        <v>437</v>
      </c>
      <c r="AX152" t="s">
        <v>437</v>
      </c>
      <c r="AY152">
        <v>0</v>
      </c>
      <c r="AZ152">
        <v>0</v>
      </c>
      <c r="BA152">
        <f>1-AY152/AZ152</f>
        <v>0</v>
      </c>
      <c r="BB152">
        <v>0</v>
      </c>
      <c r="BC152" t="s">
        <v>437</v>
      </c>
      <c r="BD152" t="s">
        <v>437</v>
      </c>
      <c r="BE152">
        <v>0</v>
      </c>
      <c r="BF152">
        <v>0</v>
      </c>
      <c r="BG152">
        <f>1-BE152/BF152</f>
        <v>0</v>
      </c>
      <c r="BH152">
        <v>0.5</v>
      </c>
      <c r="BI152">
        <f>DH152</f>
        <v>0</v>
      </c>
      <c r="BJ152">
        <f>K152</f>
        <v>0</v>
      </c>
      <c r="BK152">
        <f>BG152*BH152*BI152</f>
        <v>0</v>
      </c>
      <c r="BL152">
        <f>(BJ152-BB152)/BI152</f>
        <v>0</v>
      </c>
      <c r="BM152">
        <f>(AZ152-BF152)/BF152</f>
        <v>0</v>
      </c>
      <c r="BN152">
        <f>AY152/(BA152+AY152/BF152)</f>
        <v>0</v>
      </c>
      <c r="BO152" t="s">
        <v>437</v>
      </c>
      <c r="BP152">
        <v>0</v>
      </c>
      <c r="BQ152">
        <f>IF(BP152&lt;&gt;0, BP152, BN152)</f>
        <v>0</v>
      </c>
      <c r="BR152">
        <f>1-BQ152/BF152</f>
        <v>0</v>
      </c>
      <c r="BS152">
        <f>(BF152-BE152)/(BF152-BQ152)</f>
        <v>0</v>
      </c>
      <c r="BT152">
        <f>(AZ152-BF152)/(AZ152-BQ152)</f>
        <v>0</v>
      </c>
      <c r="BU152">
        <f>(BF152-BE152)/(BF152-AY152)</f>
        <v>0</v>
      </c>
      <c r="BV152">
        <f>(AZ152-BF152)/(AZ152-AY152)</f>
        <v>0</v>
      </c>
      <c r="BW152">
        <f>(BS152*BQ152/BE152)</f>
        <v>0</v>
      </c>
      <c r="BX152">
        <f>(1-BW152)</f>
        <v>0</v>
      </c>
      <c r="DG152">
        <f>$B$13*EF152+$C$13*EG152+$F$13*ER152*(1-EU152)</f>
        <v>0</v>
      </c>
      <c r="DH152">
        <f>DG152*DI152</f>
        <v>0</v>
      </c>
      <c r="DI152">
        <f>($B$13*$D$11+$C$13*$D$11+$F$13*((FE152+EW152)/MAX(FE152+EW152+FF152, 0.1)*$I$11+FF152/MAX(FE152+EW152+FF152, 0.1)*$J$11))/($B$13+$C$13+$F$13)</f>
        <v>0</v>
      </c>
      <c r="DJ152">
        <f>($B$13*$K$11+$C$13*$K$11+$F$13*((FE152+EW152)/MAX(FE152+EW152+FF152, 0.1)*$P$11+FF152/MAX(FE152+EW152+FF152, 0.1)*$Q$11))/($B$13+$C$13+$F$13)</f>
        <v>0</v>
      </c>
      <c r="DK152">
        <v>5</v>
      </c>
      <c r="DL152">
        <v>0.5</v>
      </c>
      <c r="DM152" t="s">
        <v>438</v>
      </c>
      <c r="DN152">
        <v>2</v>
      </c>
      <c r="DO152" t="b">
        <v>1</v>
      </c>
      <c r="DP152">
        <v>1759164340.5</v>
      </c>
      <c r="DQ152">
        <v>552.678</v>
      </c>
      <c r="DR152">
        <v>593.7364444444445</v>
      </c>
      <c r="DS152">
        <v>22.67507407407407</v>
      </c>
      <c r="DT152">
        <v>17.26548148148148</v>
      </c>
      <c r="DU152">
        <v>553.7412592592592</v>
      </c>
      <c r="DV152">
        <v>22.37488888888889</v>
      </c>
      <c r="DW152">
        <v>500.0475925925926</v>
      </c>
      <c r="DX152">
        <v>90.87833703703703</v>
      </c>
      <c r="DY152">
        <v>0.06744673333333333</v>
      </c>
      <c r="DZ152">
        <v>29.45794814814815</v>
      </c>
      <c r="EA152">
        <v>30.00540740740741</v>
      </c>
      <c r="EB152">
        <v>999.9000000000001</v>
      </c>
      <c r="EC152">
        <v>0</v>
      </c>
      <c r="ED152">
        <v>0</v>
      </c>
      <c r="EE152">
        <v>9997.80074074074</v>
      </c>
      <c r="EF152">
        <v>0</v>
      </c>
      <c r="EG152">
        <v>10.7464</v>
      </c>
      <c r="EH152">
        <v>-41.05863703703704</v>
      </c>
      <c r="EI152">
        <v>565.5003703703704</v>
      </c>
      <c r="EJ152">
        <v>604.1677777777778</v>
      </c>
      <c r="EK152">
        <v>5.409587777777777</v>
      </c>
      <c r="EL152">
        <v>593.7364444444445</v>
      </c>
      <c r="EM152">
        <v>17.26548148148148</v>
      </c>
      <c r="EN152">
        <v>2.060672592592593</v>
      </c>
      <c r="EO152">
        <v>1.569059259259259</v>
      </c>
      <c r="EP152">
        <v>17.91838888888889</v>
      </c>
      <c r="EQ152">
        <v>13.65824444444444</v>
      </c>
      <c r="ER152">
        <v>1999.977777777778</v>
      </c>
      <c r="ES152">
        <v>0.9800058148148147</v>
      </c>
      <c r="ET152">
        <v>0.01999416296296297</v>
      </c>
      <c r="EU152">
        <v>0</v>
      </c>
      <c r="EV152">
        <v>1034.733703703704</v>
      </c>
      <c r="EW152">
        <v>5.00078</v>
      </c>
      <c r="EX152">
        <v>20091.22592592593</v>
      </c>
      <c r="EY152">
        <v>16379.48148148148</v>
      </c>
      <c r="EZ152">
        <v>39.20566666666667</v>
      </c>
      <c r="FA152">
        <v>40.0042962962963</v>
      </c>
      <c r="FB152">
        <v>39.32851851851851</v>
      </c>
      <c r="FC152">
        <v>39.70344444444444</v>
      </c>
      <c r="FD152">
        <v>40.31003703703703</v>
      </c>
      <c r="FE152">
        <v>1955.091851851852</v>
      </c>
      <c r="FF152">
        <v>39.88592592592594</v>
      </c>
      <c r="FG152">
        <v>0</v>
      </c>
      <c r="FH152">
        <v>1759164339.8</v>
      </c>
      <c r="FI152">
        <v>0</v>
      </c>
      <c r="FJ152">
        <v>1034.7208</v>
      </c>
      <c r="FK152">
        <v>23.2330769451843</v>
      </c>
      <c r="FL152">
        <v>454.4692313893206</v>
      </c>
      <c r="FM152">
        <v>20091.332</v>
      </c>
      <c r="FN152">
        <v>15</v>
      </c>
      <c r="FO152">
        <v>0</v>
      </c>
      <c r="FP152" t="s">
        <v>439</v>
      </c>
      <c r="FQ152">
        <v>1746989605.5</v>
      </c>
      <c r="FR152">
        <v>1746989593.5</v>
      </c>
      <c r="FS152">
        <v>0</v>
      </c>
      <c r="FT152">
        <v>-0.274</v>
      </c>
      <c r="FU152">
        <v>-0.002</v>
      </c>
      <c r="FV152">
        <v>2.549</v>
      </c>
      <c r="FW152">
        <v>0.129</v>
      </c>
      <c r="FX152">
        <v>420</v>
      </c>
      <c r="FY152">
        <v>17</v>
      </c>
      <c r="FZ152">
        <v>0.02</v>
      </c>
      <c r="GA152">
        <v>0.04</v>
      </c>
      <c r="GB152">
        <v>-40.9850375</v>
      </c>
      <c r="GC152">
        <v>-2.488078424014898</v>
      </c>
      <c r="GD152">
        <v>0.562951135396093</v>
      </c>
      <c r="GE152">
        <v>0</v>
      </c>
      <c r="GF152">
        <v>1033.215294117647</v>
      </c>
      <c r="GG152">
        <v>23.28036669499985</v>
      </c>
      <c r="GH152">
        <v>2.294566773532773</v>
      </c>
      <c r="GI152">
        <v>0</v>
      </c>
      <c r="GJ152">
        <v>5.4110875</v>
      </c>
      <c r="GK152">
        <v>-0.03026318949344071</v>
      </c>
      <c r="GL152">
        <v>0.02221608356011476</v>
      </c>
      <c r="GM152">
        <v>1</v>
      </c>
      <c r="GN152">
        <v>1</v>
      </c>
      <c r="GO152">
        <v>3</v>
      </c>
      <c r="GP152" t="s">
        <v>459</v>
      </c>
      <c r="GQ152">
        <v>3.10148</v>
      </c>
      <c r="GR152">
        <v>2.72536</v>
      </c>
      <c r="GS152">
        <v>0.111676</v>
      </c>
      <c r="GT152">
        <v>0.117158</v>
      </c>
      <c r="GU152">
        <v>0.103978</v>
      </c>
      <c r="GV152">
        <v>0.0869402</v>
      </c>
      <c r="GW152">
        <v>23230.8</v>
      </c>
      <c r="GX152">
        <v>20983.3</v>
      </c>
      <c r="GY152">
        <v>26714.7</v>
      </c>
      <c r="GZ152">
        <v>23989.4</v>
      </c>
      <c r="HA152">
        <v>38298.3</v>
      </c>
      <c r="HB152">
        <v>32390.2</v>
      </c>
      <c r="HC152">
        <v>46644.4</v>
      </c>
      <c r="HD152">
        <v>37959.4</v>
      </c>
      <c r="HE152">
        <v>1.87518</v>
      </c>
      <c r="HF152">
        <v>1.86408</v>
      </c>
      <c r="HG152">
        <v>0.118546</v>
      </c>
      <c r="HH152">
        <v>0</v>
      </c>
      <c r="HI152">
        <v>28.0517</v>
      </c>
      <c r="HJ152">
        <v>999.9</v>
      </c>
      <c r="HK152">
        <v>43.4</v>
      </c>
      <c r="HL152">
        <v>31.5</v>
      </c>
      <c r="HM152">
        <v>22.1657</v>
      </c>
      <c r="HN152">
        <v>61.3839</v>
      </c>
      <c r="HO152">
        <v>22.5561</v>
      </c>
      <c r="HP152">
        <v>1</v>
      </c>
      <c r="HQ152">
        <v>0.107188</v>
      </c>
      <c r="HR152">
        <v>-0.228464</v>
      </c>
      <c r="HS152">
        <v>20.2797</v>
      </c>
      <c r="HT152">
        <v>5.21265</v>
      </c>
      <c r="HU152">
        <v>11.9798</v>
      </c>
      <c r="HV152">
        <v>4.96285</v>
      </c>
      <c r="HW152">
        <v>3.27453</v>
      </c>
      <c r="HX152">
        <v>9999</v>
      </c>
      <c r="HY152">
        <v>9999</v>
      </c>
      <c r="HZ152">
        <v>9999</v>
      </c>
      <c r="IA152">
        <v>41.2</v>
      </c>
      <c r="IB152">
        <v>1.86401</v>
      </c>
      <c r="IC152">
        <v>1.86014</v>
      </c>
      <c r="ID152">
        <v>1.85839</v>
      </c>
      <c r="IE152">
        <v>1.85974</v>
      </c>
      <c r="IF152">
        <v>1.85989</v>
      </c>
      <c r="IG152">
        <v>1.85839</v>
      </c>
      <c r="IH152">
        <v>1.85745</v>
      </c>
      <c r="II152">
        <v>1.85241</v>
      </c>
      <c r="IJ152">
        <v>0</v>
      </c>
      <c r="IK152">
        <v>0</v>
      </c>
      <c r="IL152">
        <v>0</v>
      </c>
      <c r="IM152">
        <v>0</v>
      </c>
      <c r="IN152" t="s">
        <v>441</v>
      </c>
      <c r="IO152" t="s">
        <v>442</v>
      </c>
      <c r="IP152" t="s">
        <v>443</v>
      </c>
      <c r="IQ152" t="s">
        <v>443</v>
      </c>
      <c r="IR152" t="s">
        <v>443</v>
      </c>
      <c r="IS152" t="s">
        <v>443</v>
      </c>
      <c r="IT152">
        <v>0</v>
      </c>
      <c r="IU152">
        <v>100</v>
      </c>
      <c r="IV152">
        <v>100</v>
      </c>
      <c r="IW152">
        <v>-1.052</v>
      </c>
      <c r="IX152">
        <v>0.2996</v>
      </c>
      <c r="IY152">
        <v>-0.9039269621244732</v>
      </c>
      <c r="IZ152">
        <v>-0.001239420960351069</v>
      </c>
      <c r="JA152">
        <v>2.054680153414315E-06</v>
      </c>
      <c r="JB152">
        <v>-6.090169633737798E-10</v>
      </c>
      <c r="JC152">
        <v>0.01286883109493677</v>
      </c>
      <c r="JD152">
        <v>0.003674261220633967</v>
      </c>
      <c r="JE152">
        <v>0.0003746991724086452</v>
      </c>
      <c r="JF152">
        <v>1.563836292469968E-06</v>
      </c>
      <c r="JG152">
        <v>1</v>
      </c>
      <c r="JH152">
        <v>2003</v>
      </c>
      <c r="JI152">
        <v>1</v>
      </c>
      <c r="JJ152">
        <v>24</v>
      </c>
      <c r="JK152">
        <v>202912.4</v>
      </c>
      <c r="JL152">
        <v>202912.6</v>
      </c>
      <c r="JM152">
        <v>1.56616</v>
      </c>
      <c r="JN152">
        <v>2.63062</v>
      </c>
      <c r="JO152">
        <v>1.49658</v>
      </c>
      <c r="JP152">
        <v>2.34375</v>
      </c>
      <c r="JQ152">
        <v>1.54907</v>
      </c>
      <c r="JR152">
        <v>2.41577</v>
      </c>
      <c r="JS152">
        <v>36.0347</v>
      </c>
      <c r="JT152">
        <v>24.1663</v>
      </c>
      <c r="JU152">
        <v>18</v>
      </c>
      <c r="JV152">
        <v>483.727</v>
      </c>
      <c r="JW152">
        <v>491.41</v>
      </c>
      <c r="JX152">
        <v>28.3909</v>
      </c>
      <c r="JY152">
        <v>28.6556</v>
      </c>
      <c r="JZ152">
        <v>30.0003</v>
      </c>
      <c r="KA152">
        <v>28.8343</v>
      </c>
      <c r="KB152">
        <v>28.8233</v>
      </c>
      <c r="KC152">
        <v>31.5031</v>
      </c>
      <c r="KD152">
        <v>22.5511</v>
      </c>
      <c r="KE152">
        <v>64.6983</v>
      </c>
      <c r="KF152">
        <v>28.3605</v>
      </c>
      <c r="KG152">
        <v>640.8869999999999</v>
      </c>
      <c r="KH152">
        <v>17.2429</v>
      </c>
      <c r="KI152">
        <v>101.988</v>
      </c>
      <c r="KJ152">
        <v>91.53870000000001</v>
      </c>
    </row>
    <row r="153" spans="1:296">
      <c r="A153">
        <v>135</v>
      </c>
      <c r="B153">
        <v>1759164353</v>
      </c>
      <c r="C153">
        <v>2979.900000095367</v>
      </c>
      <c r="D153" t="s">
        <v>714</v>
      </c>
      <c r="E153" t="s">
        <v>715</v>
      </c>
      <c r="F153">
        <v>5</v>
      </c>
      <c r="G153" t="s">
        <v>639</v>
      </c>
      <c r="H153">
        <v>1759164345.214286</v>
      </c>
      <c r="I153">
        <f>(J153)/1000</f>
        <v>0</v>
      </c>
      <c r="J153">
        <f>IF(DO153, AM153, AG153)</f>
        <v>0</v>
      </c>
      <c r="K153">
        <f>IF(DO153, AH153, AF153)</f>
        <v>0</v>
      </c>
      <c r="L153">
        <f>DQ153 - IF(AT153&gt;1, K153*DK153*100.0/(AV153), 0)</f>
        <v>0</v>
      </c>
      <c r="M153">
        <f>((S153-I153/2)*L153-K153)/(S153+I153/2)</f>
        <v>0</v>
      </c>
      <c r="N153">
        <f>M153*(DX153+DY153)/1000.0</f>
        <v>0</v>
      </c>
      <c r="O153">
        <f>(DQ153 - IF(AT153&gt;1, K153*DK153*100.0/(AV153), 0))*(DX153+DY153)/1000.0</f>
        <v>0</v>
      </c>
      <c r="P153">
        <f>2.0/((1/R153-1/Q153)+SIGN(R153)*SQRT((1/R153-1/Q153)*(1/R153-1/Q153) + 4*DL153/((DL153+1)*(DL153+1))*(2*1/R153*1/Q153-1/Q153*1/Q153)))</f>
        <v>0</v>
      </c>
      <c r="Q153">
        <f>IF(LEFT(DM153,1)&lt;&gt;"0",IF(LEFT(DM153,1)="1",3.0,DN153),$D$5+$E$5*(EE153*DX153/($K$5*1000))+$F$5*(EE153*DX153/($K$5*1000))*MAX(MIN(DK153,$J$5),$I$5)*MAX(MIN(DK153,$J$5),$I$5)+$G$5*MAX(MIN(DK153,$J$5),$I$5)*(EE153*DX153/($K$5*1000))+$H$5*(EE153*DX153/($K$5*1000))*(EE153*DX153/($K$5*1000)))</f>
        <v>0</v>
      </c>
      <c r="R153">
        <f>I153*(1000-(1000*0.61365*exp(17.502*V153/(240.97+V153))/(DX153+DY153)+DS153)/2)/(1000*0.61365*exp(17.502*V153/(240.97+V153))/(DX153+DY153)-DS153)</f>
        <v>0</v>
      </c>
      <c r="S153">
        <f>1/((DL153+1)/(P153/1.6)+1/(Q153/1.37)) + DL153/((DL153+1)/(P153/1.6) + DL153/(Q153/1.37))</f>
        <v>0</v>
      </c>
      <c r="T153">
        <f>(DG153*DJ153)</f>
        <v>0</v>
      </c>
      <c r="U153">
        <f>(DZ153+(T153+2*0.95*5.67E-8*(((DZ153+$B$9)+273)^4-(DZ153+273)^4)-44100*I153)/(1.84*29.3*Q153+8*0.95*5.67E-8*(DZ153+273)^3))</f>
        <v>0</v>
      </c>
      <c r="V153">
        <f>($C$9*EA153+$D$9*EB153+$E$9*U153)</f>
        <v>0</v>
      </c>
      <c r="W153">
        <f>0.61365*exp(17.502*V153/(240.97+V153))</f>
        <v>0</v>
      </c>
      <c r="X153">
        <f>(Y153/Z153*100)</f>
        <v>0</v>
      </c>
      <c r="Y153">
        <f>DS153*(DX153+DY153)/1000</f>
        <v>0</v>
      </c>
      <c r="Z153">
        <f>0.61365*exp(17.502*DZ153/(240.97+DZ153))</f>
        <v>0</v>
      </c>
      <c r="AA153">
        <f>(W153-DS153*(DX153+DY153)/1000)</f>
        <v>0</v>
      </c>
      <c r="AB153">
        <f>(-I153*44100)</f>
        <v>0</v>
      </c>
      <c r="AC153">
        <f>2*29.3*Q153*0.92*(DZ153-V153)</f>
        <v>0</v>
      </c>
      <c r="AD153">
        <f>2*0.95*5.67E-8*(((DZ153+$B$9)+273)^4-(V153+273)^4)</f>
        <v>0</v>
      </c>
      <c r="AE153">
        <f>T153+AD153+AB153+AC153</f>
        <v>0</v>
      </c>
      <c r="AF153">
        <f>DW153*AT153*(DR153-DQ153*(1000-AT153*DT153)/(1000-AT153*DS153))/(100*DK153)</f>
        <v>0</v>
      </c>
      <c r="AG153">
        <f>1000*DW153*AT153*(DS153-DT153)/(100*DK153*(1000-AT153*DS153))</f>
        <v>0</v>
      </c>
      <c r="AH153">
        <f>(AI153 - AJ153 - DX153*1E3/(8.314*(DZ153+273.15)) * AL153/DW153 * AK153) * DW153/(100*DK153) * (1000 - DT153)/1000</f>
        <v>0</v>
      </c>
      <c r="AI153">
        <v>636.5375788343372</v>
      </c>
      <c r="AJ153">
        <v>605.6476060606059</v>
      </c>
      <c r="AK153">
        <v>3.370665679175219</v>
      </c>
      <c r="AL153">
        <v>65.04949438448051</v>
      </c>
      <c r="AM153">
        <f>(AO153 - AN153 + DX153*1E3/(8.314*(DZ153+273.15)) * AQ153/DW153 * AP153) * DW153/(100*DK153) * 1000/(1000 - AO153)</f>
        <v>0</v>
      </c>
      <c r="AN153">
        <v>17.26624191918903</v>
      </c>
      <c r="AO153">
        <v>22.62822303030304</v>
      </c>
      <c r="AP153">
        <v>-0.0005531355457841029</v>
      </c>
      <c r="AQ153">
        <v>105.0563432772272</v>
      </c>
      <c r="AR153">
        <v>0</v>
      </c>
      <c r="AS153">
        <v>0</v>
      </c>
      <c r="AT153">
        <f>IF(AR153*$H$15&gt;=AV153,1.0,(AV153/(AV153-AR153*$H$15)))</f>
        <v>0</v>
      </c>
      <c r="AU153">
        <f>(AT153-1)*100</f>
        <v>0</v>
      </c>
      <c r="AV153">
        <f>MAX(0,($B$15+$C$15*EE153)/(1+$D$15*EE153)*DX153/(DZ153+273)*$E$15)</f>
        <v>0</v>
      </c>
      <c r="AW153" t="s">
        <v>437</v>
      </c>
      <c r="AX153" t="s">
        <v>437</v>
      </c>
      <c r="AY153">
        <v>0</v>
      </c>
      <c r="AZ153">
        <v>0</v>
      </c>
      <c r="BA153">
        <f>1-AY153/AZ153</f>
        <v>0</v>
      </c>
      <c r="BB153">
        <v>0</v>
      </c>
      <c r="BC153" t="s">
        <v>437</v>
      </c>
      <c r="BD153" t="s">
        <v>437</v>
      </c>
      <c r="BE153">
        <v>0</v>
      </c>
      <c r="BF153">
        <v>0</v>
      </c>
      <c r="BG153">
        <f>1-BE153/BF153</f>
        <v>0</v>
      </c>
      <c r="BH153">
        <v>0.5</v>
      </c>
      <c r="BI153">
        <f>DH153</f>
        <v>0</v>
      </c>
      <c r="BJ153">
        <f>K153</f>
        <v>0</v>
      </c>
      <c r="BK153">
        <f>BG153*BH153*BI153</f>
        <v>0</v>
      </c>
      <c r="BL153">
        <f>(BJ153-BB153)/BI153</f>
        <v>0</v>
      </c>
      <c r="BM153">
        <f>(AZ153-BF153)/BF153</f>
        <v>0</v>
      </c>
      <c r="BN153">
        <f>AY153/(BA153+AY153/BF153)</f>
        <v>0</v>
      </c>
      <c r="BO153" t="s">
        <v>437</v>
      </c>
      <c r="BP153">
        <v>0</v>
      </c>
      <c r="BQ153">
        <f>IF(BP153&lt;&gt;0, BP153, BN153)</f>
        <v>0</v>
      </c>
      <c r="BR153">
        <f>1-BQ153/BF153</f>
        <v>0</v>
      </c>
      <c r="BS153">
        <f>(BF153-BE153)/(BF153-BQ153)</f>
        <v>0</v>
      </c>
      <c r="BT153">
        <f>(AZ153-BF153)/(AZ153-BQ153)</f>
        <v>0</v>
      </c>
      <c r="BU153">
        <f>(BF153-BE153)/(BF153-AY153)</f>
        <v>0</v>
      </c>
      <c r="BV153">
        <f>(AZ153-BF153)/(AZ153-AY153)</f>
        <v>0</v>
      </c>
      <c r="BW153">
        <f>(BS153*BQ153/BE153)</f>
        <v>0</v>
      </c>
      <c r="BX153">
        <f>(1-BW153)</f>
        <v>0</v>
      </c>
      <c r="DG153">
        <f>$B$13*EF153+$C$13*EG153+$F$13*ER153*(1-EU153)</f>
        <v>0</v>
      </c>
      <c r="DH153">
        <f>DG153*DI153</f>
        <v>0</v>
      </c>
      <c r="DI153">
        <f>($B$13*$D$11+$C$13*$D$11+$F$13*((FE153+EW153)/MAX(FE153+EW153+FF153, 0.1)*$I$11+FF153/MAX(FE153+EW153+FF153, 0.1)*$J$11))/($B$13+$C$13+$F$13)</f>
        <v>0</v>
      </c>
      <c r="DJ153">
        <f>($B$13*$K$11+$C$13*$K$11+$F$13*((FE153+EW153)/MAX(FE153+EW153+FF153, 0.1)*$P$11+FF153/MAX(FE153+EW153+FF153, 0.1)*$Q$11))/($B$13+$C$13+$F$13)</f>
        <v>0</v>
      </c>
      <c r="DK153">
        <v>5</v>
      </c>
      <c r="DL153">
        <v>0.5</v>
      </c>
      <c r="DM153" t="s">
        <v>438</v>
      </c>
      <c r="DN153">
        <v>2</v>
      </c>
      <c r="DO153" t="b">
        <v>1</v>
      </c>
      <c r="DP153">
        <v>1759164345.214286</v>
      </c>
      <c r="DQ153">
        <v>568.0147857142857</v>
      </c>
      <c r="DR153">
        <v>609.4976785714287</v>
      </c>
      <c r="DS153">
        <v>22.65722142857143</v>
      </c>
      <c r="DT153">
        <v>17.265825</v>
      </c>
      <c r="DU153">
        <v>569.0705714285715</v>
      </c>
      <c r="DV153">
        <v>22.35743928571429</v>
      </c>
      <c r="DW153">
        <v>500.0262142857143</v>
      </c>
      <c r="DX153">
        <v>90.87849642857144</v>
      </c>
      <c r="DY153">
        <v>0.06738661071428571</v>
      </c>
      <c r="DZ153">
        <v>29.46155</v>
      </c>
      <c r="EA153">
        <v>30.00971428571429</v>
      </c>
      <c r="EB153">
        <v>999.9000000000002</v>
      </c>
      <c r="EC153">
        <v>0</v>
      </c>
      <c r="ED153">
        <v>0</v>
      </c>
      <c r="EE153">
        <v>10003.05678571429</v>
      </c>
      <c r="EF153">
        <v>0</v>
      </c>
      <c r="EG153">
        <v>10.7464</v>
      </c>
      <c r="EH153">
        <v>-41.48298214285713</v>
      </c>
      <c r="EI153">
        <v>581.1824285714287</v>
      </c>
      <c r="EJ153">
        <v>620.2061071428571</v>
      </c>
      <c r="EK153">
        <v>5.391399999999998</v>
      </c>
      <c r="EL153">
        <v>609.4976785714287</v>
      </c>
      <c r="EM153">
        <v>17.265825</v>
      </c>
      <c r="EN153">
        <v>2.059054285714286</v>
      </c>
      <c r="EO153">
        <v>1.569093214285715</v>
      </c>
      <c r="EP153">
        <v>17.90590714285714</v>
      </c>
      <c r="EQ153">
        <v>13.65857857142857</v>
      </c>
      <c r="ER153">
        <v>1999.974285714286</v>
      </c>
      <c r="ES153">
        <v>0.9800058214285714</v>
      </c>
      <c r="ET153">
        <v>0.01999415357142857</v>
      </c>
      <c r="EU153">
        <v>0</v>
      </c>
      <c r="EV153">
        <v>1036.5575</v>
      </c>
      <c r="EW153">
        <v>5.00078</v>
      </c>
      <c r="EX153">
        <v>20125.31785714286</v>
      </c>
      <c r="EY153">
        <v>16379.45357142857</v>
      </c>
      <c r="EZ153">
        <v>39.23635714285714</v>
      </c>
      <c r="FA153">
        <v>40.01757142857142</v>
      </c>
      <c r="FB153">
        <v>39.30546428571428</v>
      </c>
      <c r="FC153">
        <v>39.72292857142857</v>
      </c>
      <c r="FD153">
        <v>40.31232142857142</v>
      </c>
      <c r="FE153">
        <v>1955.088571428572</v>
      </c>
      <c r="FF153">
        <v>39.8857142857143</v>
      </c>
      <c r="FG153">
        <v>0</v>
      </c>
      <c r="FH153">
        <v>1759164345.2</v>
      </c>
      <c r="FI153">
        <v>0</v>
      </c>
      <c r="FJ153">
        <v>1036.664230769231</v>
      </c>
      <c r="FK153">
        <v>21.55384615788751</v>
      </c>
      <c r="FL153">
        <v>414.2393164853289</v>
      </c>
      <c r="FM153">
        <v>20127.98846153846</v>
      </c>
      <c r="FN153">
        <v>15</v>
      </c>
      <c r="FO153">
        <v>0</v>
      </c>
      <c r="FP153" t="s">
        <v>439</v>
      </c>
      <c r="FQ153">
        <v>1746989605.5</v>
      </c>
      <c r="FR153">
        <v>1746989593.5</v>
      </c>
      <c r="FS153">
        <v>0</v>
      </c>
      <c r="FT153">
        <v>-0.274</v>
      </c>
      <c r="FU153">
        <v>-0.002</v>
      </c>
      <c r="FV153">
        <v>2.549</v>
      </c>
      <c r="FW153">
        <v>0.129</v>
      </c>
      <c r="FX153">
        <v>420</v>
      </c>
      <c r="FY153">
        <v>17</v>
      </c>
      <c r="FZ153">
        <v>0.02</v>
      </c>
      <c r="GA153">
        <v>0.04</v>
      </c>
      <c r="GB153">
        <v>-41.296915</v>
      </c>
      <c r="GC153">
        <v>-5.431918198874264</v>
      </c>
      <c r="GD153">
        <v>0.6296534799197098</v>
      </c>
      <c r="GE153">
        <v>0</v>
      </c>
      <c r="GF153">
        <v>1035.501176470588</v>
      </c>
      <c r="GG153">
        <v>22.68357525177624</v>
      </c>
      <c r="GH153">
        <v>2.235962438790394</v>
      </c>
      <c r="GI153">
        <v>0</v>
      </c>
      <c r="GJ153">
        <v>5.4010015</v>
      </c>
      <c r="GK153">
        <v>-0.2292902814258914</v>
      </c>
      <c r="GL153">
        <v>0.02211919952778583</v>
      </c>
      <c r="GM153">
        <v>0</v>
      </c>
      <c r="GN153">
        <v>0</v>
      </c>
      <c r="GO153">
        <v>3</v>
      </c>
      <c r="GP153" t="s">
        <v>484</v>
      </c>
      <c r="GQ153">
        <v>3.10168</v>
      </c>
      <c r="GR153">
        <v>2.72494</v>
      </c>
      <c r="GS153">
        <v>0.113917</v>
      </c>
      <c r="GT153">
        <v>0.119348</v>
      </c>
      <c r="GU153">
        <v>0.103907</v>
      </c>
      <c r="GV153">
        <v>0.0869489</v>
      </c>
      <c r="GW153">
        <v>23172</v>
      </c>
      <c r="GX153">
        <v>20931.2</v>
      </c>
      <c r="GY153">
        <v>26714.5</v>
      </c>
      <c r="GZ153">
        <v>23989.4</v>
      </c>
      <c r="HA153">
        <v>38301.4</v>
      </c>
      <c r="HB153">
        <v>32390.4</v>
      </c>
      <c r="HC153">
        <v>46644</v>
      </c>
      <c r="HD153">
        <v>37959.6</v>
      </c>
      <c r="HE153">
        <v>1.8754</v>
      </c>
      <c r="HF153">
        <v>1.86385</v>
      </c>
      <c r="HG153">
        <v>0.122279</v>
      </c>
      <c r="HH153">
        <v>0</v>
      </c>
      <c r="HI153">
        <v>28.058</v>
      </c>
      <c r="HJ153">
        <v>999.9</v>
      </c>
      <c r="HK153">
        <v>43.4</v>
      </c>
      <c r="HL153">
        <v>31.5</v>
      </c>
      <c r="HM153">
        <v>22.1691</v>
      </c>
      <c r="HN153">
        <v>61.3039</v>
      </c>
      <c r="HO153">
        <v>22.5801</v>
      </c>
      <c r="HP153">
        <v>1</v>
      </c>
      <c r="HQ153">
        <v>0.107342</v>
      </c>
      <c r="HR153">
        <v>-0.324232</v>
      </c>
      <c r="HS153">
        <v>20.279</v>
      </c>
      <c r="HT153">
        <v>5.21055</v>
      </c>
      <c r="HU153">
        <v>11.9797</v>
      </c>
      <c r="HV153">
        <v>4.96265</v>
      </c>
      <c r="HW153">
        <v>3.27408</v>
      </c>
      <c r="HX153">
        <v>9999</v>
      </c>
      <c r="HY153">
        <v>9999</v>
      </c>
      <c r="HZ153">
        <v>9999</v>
      </c>
      <c r="IA153">
        <v>41.2</v>
      </c>
      <c r="IB153">
        <v>1.86401</v>
      </c>
      <c r="IC153">
        <v>1.86016</v>
      </c>
      <c r="ID153">
        <v>1.85839</v>
      </c>
      <c r="IE153">
        <v>1.85974</v>
      </c>
      <c r="IF153">
        <v>1.85989</v>
      </c>
      <c r="IG153">
        <v>1.85839</v>
      </c>
      <c r="IH153">
        <v>1.85745</v>
      </c>
      <c r="II153">
        <v>1.85242</v>
      </c>
      <c r="IJ153">
        <v>0</v>
      </c>
      <c r="IK153">
        <v>0</v>
      </c>
      <c r="IL153">
        <v>0</v>
      </c>
      <c r="IM153">
        <v>0</v>
      </c>
      <c r="IN153" t="s">
        <v>441</v>
      </c>
      <c r="IO153" t="s">
        <v>442</v>
      </c>
      <c r="IP153" t="s">
        <v>443</v>
      </c>
      <c r="IQ153" t="s">
        <v>443</v>
      </c>
      <c r="IR153" t="s">
        <v>443</v>
      </c>
      <c r="IS153" t="s">
        <v>443</v>
      </c>
      <c r="IT153">
        <v>0</v>
      </c>
      <c r="IU153">
        <v>100</v>
      </c>
      <c r="IV153">
        <v>100</v>
      </c>
      <c r="IW153">
        <v>-1.043</v>
      </c>
      <c r="IX153">
        <v>0.299</v>
      </c>
      <c r="IY153">
        <v>-0.9039269621244732</v>
      </c>
      <c r="IZ153">
        <v>-0.001239420960351069</v>
      </c>
      <c r="JA153">
        <v>2.054680153414315E-06</v>
      </c>
      <c r="JB153">
        <v>-6.090169633737798E-10</v>
      </c>
      <c r="JC153">
        <v>0.01286883109493677</v>
      </c>
      <c r="JD153">
        <v>0.003674261220633967</v>
      </c>
      <c r="JE153">
        <v>0.0003746991724086452</v>
      </c>
      <c r="JF153">
        <v>1.563836292469968E-06</v>
      </c>
      <c r="JG153">
        <v>1</v>
      </c>
      <c r="JH153">
        <v>2003</v>
      </c>
      <c r="JI153">
        <v>1</v>
      </c>
      <c r="JJ153">
        <v>24</v>
      </c>
      <c r="JK153">
        <v>202912.5</v>
      </c>
      <c r="JL153">
        <v>202912.7</v>
      </c>
      <c r="JM153">
        <v>1.5979</v>
      </c>
      <c r="JN153">
        <v>2.63306</v>
      </c>
      <c r="JO153">
        <v>1.49658</v>
      </c>
      <c r="JP153">
        <v>2.34253</v>
      </c>
      <c r="JQ153">
        <v>1.54907</v>
      </c>
      <c r="JR153">
        <v>2.36694</v>
      </c>
      <c r="JS153">
        <v>36.0113</v>
      </c>
      <c r="JT153">
        <v>24.1751</v>
      </c>
      <c r="JU153">
        <v>18</v>
      </c>
      <c r="JV153">
        <v>483.876</v>
      </c>
      <c r="JW153">
        <v>491.282</v>
      </c>
      <c r="JX153">
        <v>28.3586</v>
      </c>
      <c r="JY153">
        <v>28.6584</v>
      </c>
      <c r="JZ153">
        <v>30.0003</v>
      </c>
      <c r="KA153">
        <v>28.8366</v>
      </c>
      <c r="KB153">
        <v>28.8256</v>
      </c>
      <c r="KC153">
        <v>32.2232</v>
      </c>
      <c r="KD153">
        <v>22.5511</v>
      </c>
      <c r="KE153">
        <v>64.6983</v>
      </c>
      <c r="KF153">
        <v>28.3695</v>
      </c>
      <c r="KG153">
        <v>660.923</v>
      </c>
      <c r="KH153">
        <v>17.3022</v>
      </c>
      <c r="KI153">
        <v>101.988</v>
      </c>
      <c r="KJ153">
        <v>91.539</v>
      </c>
    </row>
    <row r="154" spans="1:296">
      <c r="A154">
        <v>136</v>
      </c>
      <c r="B154">
        <v>1759164358</v>
      </c>
      <c r="C154">
        <v>2984.900000095367</v>
      </c>
      <c r="D154" t="s">
        <v>716</v>
      </c>
      <c r="E154" t="s">
        <v>717</v>
      </c>
      <c r="F154">
        <v>5</v>
      </c>
      <c r="G154" t="s">
        <v>639</v>
      </c>
      <c r="H154">
        <v>1759164350.5</v>
      </c>
      <c r="I154">
        <f>(J154)/1000</f>
        <v>0</v>
      </c>
      <c r="J154">
        <f>IF(DO154, AM154, AG154)</f>
        <v>0</v>
      </c>
      <c r="K154">
        <f>IF(DO154, AH154, AF154)</f>
        <v>0</v>
      </c>
      <c r="L154">
        <f>DQ154 - IF(AT154&gt;1, K154*DK154*100.0/(AV154), 0)</f>
        <v>0</v>
      </c>
      <c r="M154">
        <f>((S154-I154/2)*L154-K154)/(S154+I154/2)</f>
        <v>0</v>
      </c>
      <c r="N154">
        <f>M154*(DX154+DY154)/1000.0</f>
        <v>0</v>
      </c>
      <c r="O154">
        <f>(DQ154 - IF(AT154&gt;1, K154*DK154*100.0/(AV154), 0))*(DX154+DY154)/1000.0</f>
        <v>0</v>
      </c>
      <c r="P154">
        <f>2.0/((1/R154-1/Q154)+SIGN(R154)*SQRT((1/R154-1/Q154)*(1/R154-1/Q154) + 4*DL154/((DL154+1)*(DL154+1))*(2*1/R154*1/Q154-1/Q154*1/Q154)))</f>
        <v>0</v>
      </c>
      <c r="Q154">
        <f>IF(LEFT(DM154,1)&lt;&gt;"0",IF(LEFT(DM154,1)="1",3.0,DN154),$D$5+$E$5*(EE154*DX154/($K$5*1000))+$F$5*(EE154*DX154/($K$5*1000))*MAX(MIN(DK154,$J$5),$I$5)*MAX(MIN(DK154,$J$5),$I$5)+$G$5*MAX(MIN(DK154,$J$5),$I$5)*(EE154*DX154/($K$5*1000))+$H$5*(EE154*DX154/($K$5*1000))*(EE154*DX154/($K$5*1000)))</f>
        <v>0</v>
      </c>
      <c r="R154">
        <f>I154*(1000-(1000*0.61365*exp(17.502*V154/(240.97+V154))/(DX154+DY154)+DS154)/2)/(1000*0.61365*exp(17.502*V154/(240.97+V154))/(DX154+DY154)-DS154)</f>
        <v>0</v>
      </c>
      <c r="S154">
        <f>1/((DL154+1)/(P154/1.6)+1/(Q154/1.37)) + DL154/((DL154+1)/(P154/1.6) + DL154/(Q154/1.37))</f>
        <v>0</v>
      </c>
      <c r="T154">
        <f>(DG154*DJ154)</f>
        <v>0</v>
      </c>
      <c r="U154">
        <f>(DZ154+(T154+2*0.95*5.67E-8*(((DZ154+$B$9)+273)^4-(DZ154+273)^4)-44100*I154)/(1.84*29.3*Q154+8*0.95*5.67E-8*(DZ154+273)^3))</f>
        <v>0</v>
      </c>
      <c r="V154">
        <f>($C$9*EA154+$D$9*EB154+$E$9*U154)</f>
        <v>0</v>
      </c>
      <c r="W154">
        <f>0.61365*exp(17.502*V154/(240.97+V154))</f>
        <v>0</v>
      </c>
      <c r="X154">
        <f>(Y154/Z154*100)</f>
        <v>0</v>
      </c>
      <c r="Y154">
        <f>DS154*(DX154+DY154)/1000</f>
        <v>0</v>
      </c>
      <c r="Z154">
        <f>0.61365*exp(17.502*DZ154/(240.97+DZ154))</f>
        <v>0</v>
      </c>
      <c r="AA154">
        <f>(W154-DS154*(DX154+DY154)/1000)</f>
        <v>0</v>
      </c>
      <c r="AB154">
        <f>(-I154*44100)</f>
        <v>0</v>
      </c>
      <c r="AC154">
        <f>2*29.3*Q154*0.92*(DZ154-V154)</f>
        <v>0</v>
      </c>
      <c r="AD154">
        <f>2*0.95*5.67E-8*(((DZ154+$B$9)+273)^4-(V154+273)^4)</f>
        <v>0</v>
      </c>
      <c r="AE154">
        <f>T154+AD154+AB154+AC154</f>
        <v>0</v>
      </c>
      <c r="AF154">
        <f>DW154*AT154*(DR154-DQ154*(1000-AT154*DT154)/(1000-AT154*DS154))/(100*DK154)</f>
        <v>0</v>
      </c>
      <c r="AG154">
        <f>1000*DW154*AT154*(DS154-DT154)/(100*DK154*(1000-AT154*DS154))</f>
        <v>0</v>
      </c>
      <c r="AH154">
        <f>(AI154 - AJ154 - DX154*1E3/(8.314*(DZ154+273.15)) * AL154/DW154 * AK154) * DW154/(100*DK154) * (1000 - DT154)/1000</f>
        <v>0</v>
      </c>
      <c r="AI154">
        <v>653.5065783069351</v>
      </c>
      <c r="AJ154">
        <v>622.4223757575755</v>
      </c>
      <c r="AK154">
        <v>3.35507799909083</v>
      </c>
      <c r="AL154">
        <v>65.04949438448051</v>
      </c>
      <c r="AM154">
        <f>(AO154 - AN154 + DX154*1E3/(8.314*(DZ154+273.15)) * AQ154/DW154 * AP154) * DW154/(100*DK154) * 1000/(1000 - AO154)</f>
        <v>0</v>
      </c>
      <c r="AN154">
        <v>17.26922114168578</v>
      </c>
      <c r="AO154">
        <v>22.60488787878788</v>
      </c>
      <c r="AP154">
        <v>-0.00042496198680771</v>
      </c>
      <c r="AQ154">
        <v>105.0563432772272</v>
      </c>
      <c r="AR154">
        <v>0</v>
      </c>
      <c r="AS154">
        <v>0</v>
      </c>
      <c r="AT154">
        <f>IF(AR154*$H$15&gt;=AV154,1.0,(AV154/(AV154-AR154*$H$15)))</f>
        <v>0</v>
      </c>
      <c r="AU154">
        <f>(AT154-1)*100</f>
        <v>0</v>
      </c>
      <c r="AV154">
        <f>MAX(0,($B$15+$C$15*EE154)/(1+$D$15*EE154)*DX154/(DZ154+273)*$E$15)</f>
        <v>0</v>
      </c>
      <c r="AW154" t="s">
        <v>437</v>
      </c>
      <c r="AX154" t="s">
        <v>437</v>
      </c>
      <c r="AY154">
        <v>0</v>
      </c>
      <c r="AZ154">
        <v>0</v>
      </c>
      <c r="BA154">
        <f>1-AY154/AZ154</f>
        <v>0</v>
      </c>
      <c r="BB154">
        <v>0</v>
      </c>
      <c r="BC154" t="s">
        <v>437</v>
      </c>
      <c r="BD154" t="s">
        <v>437</v>
      </c>
      <c r="BE154">
        <v>0</v>
      </c>
      <c r="BF154">
        <v>0</v>
      </c>
      <c r="BG154">
        <f>1-BE154/BF154</f>
        <v>0</v>
      </c>
      <c r="BH154">
        <v>0.5</v>
      </c>
      <c r="BI154">
        <f>DH154</f>
        <v>0</v>
      </c>
      <c r="BJ154">
        <f>K154</f>
        <v>0</v>
      </c>
      <c r="BK154">
        <f>BG154*BH154*BI154</f>
        <v>0</v>
      </c>
      <c r="BL154">
        <f>(BJ154-BB154)/BI154</f>
        <v>0</v>
      </c>
      <c r="BM154">
        <f>(AZ154-BF154)/BF154</f>
        <v>0</v>
      </c>
      <c r="BN154">
        <f>AY154/(BA154+AY154/BF154)</f>
        <v>0</v>
      </c>
      <c r="BO154" t="s">
        <v>437</v>
      </c>
      <c r="BP154">
        <v>0</v>
      </c>
      <c r="BQ154">
        <f>IF(BP154&lt;&gt;0, BP154, BN154)</f>
        <v>0</v>
      </c>
      <c r="BR154">
        <f>1-BQ154/BF154</f>
        <v>0</v>
      </c>
      <c r="BS154">
        <f>(BF154-BE154)/(BF154-BQ154)</f>
        <v>0</v>
      </c>
      <c r="BT154">
        <f>(AZ154-BF154)/(AZ154-BQ154)</f>
        <v>0</v>
      </c>
      <c r="BU154">
        <f>(BF154-BE154)/(BF154-AY154)</f>
        <v>0</v>
      </c>
      <c r="BV154">
        <f>(AZ154-BF154)/(AZ154-AY154)</f>
        <v>0</v>
      </c>
      <c r="BW154">
        <f>(BS154*BQ154/BE154)</f>
        <v>0</v>
      </c>
      <c r="BX154">
        <f>(1-BW154)</f>
        <v>0</v>
      </c>
      <c r="DG154">
        <f>$B$13*EF154+$C$13*EG154+$F$13*ER154*(1-EU154)</f>
        <v>0</v>
      </c>
      <c r="DH154">
        <f>DG154*DI154</f>
        <v>0</v>
      </c>
      <c r="DI154">
        <f>($B$13*$D$11+$C$13*$D$11+$F$13*((FE154+EW154)/MAX(FE154+EW154+FF154, 0.1)*$I$11+FF154/MAX(FE154+EW154+FF154, 0.1)*$J$11))/($B$13+$C$13+$F$13)</f>
        <v>0</v>
      </c>
      <c r="DJ154">
        <f>($B$13*$K$11+$C$13*$K$11+$F$13*((FE154+EW154)/MAX(FE154+EW154+FF154, 0.1)*$P$11+FF154/MAX(FE154+EW154+FF154, 0.1)*$Q$11))/($B$13+$C$13+$F$13)</f>
        <v>0</v>
      </c>
      <c r="DK154">
        <v>5</v>
      </c>
      <c r="DL154">
        <v>0.5</v>
      </c>
      <c r="DM154" t="s">
        <v>438</v>
      </c>
      <c r="DN154">
        <v>2</v>
      </c>
      <c r="DO154" t="b">
        <v>1</v>
      </c>
      <c r="DP154">
        <v>1759164350.5</v>
      </c>
      <c r="DQ154">
        <v>585.3283703703704</v>
      </c>
      <c r="DR154">
        <v>627.3303333333332</v>
      </c>
      <c r="DS154">
        <v>22.63630740740741</v>
      </c>
      <c r="DT154">
        <v>17.26708888888889</v>
      </c>
      <c r="DU154">
        <v>586.3751851851852</v>
      </c>
      <c r="DV154">
        <v>22.33698518518518</v>
      </c>
      <c r="DW154">
        <v>500.0308888888889</v>
      </c>
      <c r="DX154">
        <v>90.87878888888889</v>
      </c>
      <c r="DY154">
        <v>0.06719441481481481</v>
      </c>
      <c r="DZ154">
        <v>29.47125925925926</v>
      </c>
      <c r="EA154">
        <v>30.03227037037037</v>
      </c>
      <c r="EB154">
        <v>999.9000000000001</v>
      </c>
      <c r="EC154">
        <v>0</v>
      </c>
      <c r="ED154">
        <v>0</v>
      </c>
      <c r="EE154">
        <v>10003.10333333333</v>
      </c>
      <c r="EF154">
        <v>0</v>
      </c>
      <c r="EG154">
        <v>10.7464</v>
      </c>
      <c r="EH154">
        <v>-42.00193333333335</v>
      </c>
      <c r="EI154">
        <v>598.8846296296297</v>
      </c>
      <c r="EJ154">
        <v>638.3528518518518</v>
      </c>
      <c r="EK154">
        <v>5.369221851851853</v>
      </c>
      <c r="EL154">
        <v>627.3303333333332</v>
      </c>
      <c r="EM154">
        <v>17.26708888888889</v>
      </c>
      <c r="EN154">
        <v>2.057159259259259</v>
      </c>
      <c r="EO154">
        <v>1.569212962962963</v>
      </c>
      <c r="EP154">
        <v>17.89128518518518</v>
      </c>
      <c r="EQ154">
        <v>13.65975185185185</v>
      </c>
      <c r="ER154">
        <v>1999.995555555555</v>
      </c>
      <c r="ES154">
        <v>0.9800059629629628</v>
      </c>
      <c r="ET154">
        <v>0.01999402962962963</v>
      </c>
      <c r="EU154">
        <v>0</v>
      </c>
      <c r="EV154">
        <v>1038.327777777778</v>
      </c>
      <c r="EW154">
        <v>5.00078</v>
      </c>
      <c r="EX154">
        <v>20161.71481481482</v>
      </c>
      <c r="EY154">
        <v>16379.63333333333</v>
      </c>
      <c r="EZ154">
        <v>39.23585185185185</v>
      </c>
      <c r="FA154">
        <v>40.02755555555555</v>
      </c>
      <c r="FB154">
        <v>39.29137037037037</v>
      </c>
      <c r="FC154">
        <v>39.72192592592592</v>
      </c>
      <c r="FD154">
        <v>40.33540740740741</v>
      </c>
      <c r="FE154">
        <v>1955.10962962963</v>
      </c>
      <c r="FF154">
        <v>39.88592592592594</v>
      </c>
      <c r="FG154">
        <v>0</v>
      </c>
      <c r="FH154">
        <v>1759164350</v>
      </c>
      <c r="FI154">
        <v>0</v>
      </c>
      <c r="FJ154">
        <v>1038.278846153846</v>
      </c>
      <c r="FK154">
        <v>20.0680341544867</v>
      </c>
      <c r="FL154">
        <v>394.2393156953319</v>
      </c>
      <c r="FM154">
        <v>20160.83461538461</v>
      </c>
      <c r="FN154">
        <v>15</v>
      </c>
      <c r="FO154">
        <v>0</v>
      </c>
      <c r="FP154" t="s">
        <v>439</v>
      </c>
      <c r="FQ154">
        <v>1746989605.5</v>
      </c>
      <c r="FR154">
        <v>1746989593.5</v>
      </c>
      <c r="FS154">
        <v>0</v>
      </c>
      <c r="FT154">
        <v>-0.274</v>
      </c>
      <c r="FU154">
        <v>-0.002</v>
      </c>
      <c r="FV154">
        <v>2.549</v>
      </c>
      <c r="FW154">
        <v>0.129</v>
      </c>
      <c r="FX154">
        <v>420</v>
      </c>
      <c r="FY154">
        <v>17</v>
      </c>
      <c r="FZ154">
        <v>0.02</v>
      </c>
      <c r="GA154">
        <v>0.04</v>
      </c>
      <c r="GB154">
        <v>-41.57815</v>
      </c>
      <c r="GC154">
        <v>-6.252144090056188</v>
      </c>
      <c r="GD154">
        <v>0.6356225420798103</v>
      </c>
      <c r="GE154">
        <v>0</v>
      </c>
      <c r="GF154">
        <v>1037.024117647059</v>
      </c>
      <c r="GG154">
        <v>20.79877768891008</v>
      </c>
      <c r="GH154">
        <v>2.05395904313232</v>
      </c>
      <c r="GI154">
        <v>0</v>
      </c>
      <c r="GJ154">
        <v>5.384168499999999</v>
      </c>
      <c r="GK154">
        <v>-0.244359174484065</v>
      </c>
      <c r="GL154">
        <v>0.02365464991814503</v>
      </c>
      <c r="GM154">
        <v>0</v>
      </c>
      <c r="GN154">
        <v>0</v>
      </c>
      <c r="GO154">
        <v>3</v>
      </c>
      <c r="GP154" t="s">
        <v>484</v>
      </c>
      <c r="GQ154">
        <v>3.10142</v>
      </c>
      <c r="GR154">
        <v>2.72539</v>
      </c>
      <c r="GS154">
        <v>0.116115</v>
      </c>
      <c r="GT154">
        <v>0.121517</v>
      </c>
      <c r="GU154">
        <v>0.103831</v>
      </c>
      <c r="GV154">
        <v>0.0869475</v>
      </c>
      <c r="GW154">
        <v>23114.7</v>
      </c>
      <c r="GX154">
        <v>20879.5</v>
      </c>
      <c r="GY154">
        <v>26714.6</v>
      </c>
      <c r="GZ154">
        <v>23989.2</v>
      </c>
      <c r="HA154">
        <v>38304.9</v>
      </c>
      <c r="HB154">
        <v>32390.6</v>
      </c>
      <c r="HC154">
        <v>46643.9</v>
      </c>
      <c r="HD154">
        <v>37959.5</v>
      </c>
      <c r="HE154">
        <v>1.87485</v>
      </c>
      <c r="HF154">
        <v>1.8641</v>
      </c>
      <c r="HG154">
        <v>0.125535</v>
      </c>
      <c r="HH154">
        <v>0</v>
      </c>
      <c r="HI154">
        <v>28.0649</v>
      </c>
      <c r="HJ154">
        <v>999.9</v>
      </c>
      <c r="HK154">
        <v>43.4</v>
      </c>
      <c r="HL154">
        <v>31.5</v>
      </c>
      <c r="HM154">
        <v>22.1669</v>
      </c>
      <c r="HN154">
        <v>61.0739</v>
      </c>
      <c r="HO154">
        <v>22.8005</v>
      </c>
      <c r="HP154">
        <v>1</v>
      </c>
      <c r="HQ154">
        <v>0.107561</v>
      </c>
      <c r="HR154">
        <v>-0.376846</v>
      </c>
      <c r="HS154">
        <v>20.2794</v>
      </c>
      <c r="HT154">
        <v>5.21325</v>
      </c>
      <c r="HU154">
        <v>11.98</v>
      </c>
      <c r="HV154">
        <v>4.9629</v>
      </c>
      <c r="HW154">
        <v>3.27455</v>
      </c>
      <c r="HX154">
        <v>9999</v>
      </c>
      <c r="HY154">
        <v>9999</v>
      </c>
      <c r="HZ154">
        <v>9999</v>
      </c>
      <c r="IA154">
        <v>41.2</v>
      </c>
      <c r="IB154">
        <v>1.86401</v>
      </c>
      <c r="IC154">
        <v>1.86015</v>
      </c>
      <c r="ID154">
        <v>1.8584</v>
      </c>
      <c r="IE154">
        <v>1.85976</v>
      </c>
      <c r="IF154">
        <v>1.85989</v>
      </c>
      <c r="IG154">
        <v>1.85838</v>
      </c>
      <c r="IH154">
        <v>1.85745</v>
      </c>
      <c r="II154">
        <v>1.85242</v>
      </c>
      <c r="IJ154">
        <v>0</v>
      </c>
      <c r="IK154">
        <v>0</v>
      </c>
      <c r="IL154">
        <v>0</v>
      </c>
      <c r="IM154">
        <v>0</v>
      </c>
      <c r="IN154" t="s">
        <v>441</v>
      </c>
      <c r="IO154" t="s">
        <v>442</v>
      </c>
      <c r="IP154" t="s">
        <v>443</v>
      </c>
      <c r="IQ154" t="s">
        <v>443</v>
      </c>
      <c r="IR154" t="s">
        <v>443</v>
      </c>
      <c r="IS154" t="s">
        <v>443</v>
      </c>
      <c r="IT154">
        <v>0</v>
      </c>
      <c r="IU154">
        <v>100</v>
      </c>
      <c r="IV154">
        <v>100</v>
      </c>
      <c r="IW154">
        <v>-1.033</v>
      </c>
      <c r="IX154">
        <v>0.2985</v>
      </c>
      <c r="IY154">
        <v>-0.9039269621244732</v>
      </c>
      <c r="IZ154">
        <v>-0.001239420960351069</v>
      </c>
      <c r="JA154">
        <v>2.054680153414315E-06</v>
      </c>
      <c r="JB154">
        <v>-6.090169633737798E-10</v>
      </c>
      <c r="JC154">
        <v>0.01286883109493677</v>
      </c>
      <c r="JD154">
        <v>0.003674261220633967</v>
      </c>
      <c r="JE154">
        <v>0.0003746991724086452</v>
      </c>
      <c r="JF154">
        <v>1.563836292469968E-06</v>
      </c>
      <c r="JG154">
        <v>1</v>
      </c>
      <c r="JH154">
        <v>2003</v>
      </c>
      <c r="JI154">
        <v>1</v>
      </c>
      <c r="JJ154">
        <v>24</v>
      </c>
      <c r="JK154">
        <v>202912.5</v>
      </c>
      <c r="JL154">
        <v>202912.7</v>
      </c>
      <c r="JM154">
        <v>1.63452</v>
      </c>
      <c r="JN154">
        <v>2.62695</v>
      </c>
      <c r="JO154">
        <v>1.49658</v>
      </c>
      <c r="JP154">
        <v>2.34253</v>
      </c>
      <c r="JQ154">
        <v>1.54907</v>
      </c>
      <c r="JR154">
        <v>2.39868</v>
      </c>
      <c r="JS154">
        <v>36.0347</v>
      </c>
      <c r="JT154">
        <v>24.1751</v>
      </c>
      <c r="JU154">
        <v>18</v>
      </c>
      <c r="JV154">
        <v>483.571</v>
      </c>
      <c r="JW154">
        <v>491.462</v>
      </c>
      <c r="JX154">
        <v>28.3595</v>
      </c>
      <c r="JY154">
        <v>28.6611</v>
      </c>
      <c r="JZ154">
        <v>30.0002</v>
      </c>
      <c r="KA154">
        <v>28.8386</v>
      </c>
      <c r="KB154">
        <v>28.8275</v>
      </c>
      <c r="KC154">
        <v>32.8805</v>
      </c>
      <c r="KD154">
        <v>22.5511</v>
      </c>
      <c r="KE154">
        <v>64.6983</v>
      </c>
      <c r="KF154">
        <v>28.3638</v>
      </c>
      <c r="KG154">
        <v>674.297</v>
      </c>
      <c r="KH154">
        <v>17.3473</v>
      </c>
      <c r="KI154">
        <v>101.988</v>
      </c>
      <c r="KJ154">
        <v>91.5386</v>
      </c>
    </row>
    <row r="155" spans="1:296">
      <c r="A155">
        <v>137</v>
      </c>
      <c r="B155">
        <v>1759164363</v>
      </c>
      <c r="C155">
        <v>2989.900000095367</v>
      </c>
      <c r="D155" t="s">
        <v>718</v>
      </c>
      <c r="E155" t="s">
        <v>719</v>
      </c>
      <c r="F155">
        <v>5</v>
      </c>
      <c r="G155" t="s">
        <v>639</v>
      </c>
      <c r="H155">
        <v>1759164355.214286</v>
      </c>
      <c r="I155">
        <f>(J155)/1000</f>
        <v>0</v>
      </c>
      <c r="J155">
        <f>IF(DO155, AM155, AG155)</f>
        <v>0</v>
      </c>
      <c r="K155">
        <f>IF(DO155, AH155, AF155)</f>
        <v>0</v>
      </c>
      <c r="L155">
        <f>DQ155 - IF(AT155&gt;1, K155*DK155*100.0/(AV155), 0)</f>
        <v>0</v>
      </c>
      <c r="M155">
        <f>((S155-I155/2)*L155-K155)/(S155+I155/2)</f>
        <v>0</v>
      </c>
      <c r="N155">
        <f>M155*(DX155+DY155)/1000.0</f>
        <v>0</v>
      </c>
      <c r="O155">
        <f>(DQ155 - IF(AT155&gt;1, K155*DK155*100.0/(AV155), 0))*(DX155+DY155)/1000.0</f>
        <v>0</v>
      </c>
      <c r="P155">
        <f>2.0/((1/R155-1/Q155)+SIGN(R155)*SQRT((1/R155-1/Q155)*(1/R155-1/Q155) + 4*DL155/((DL155+1)*(DL155+1))*(2*1/R155*1/Q155-1/Q155*1/Q155)))</f>
        <v>0</v>
      </c>
      <c r="Q155">
        <f>IF(LEFT(DM155,1)&lt;&gt;"0",IF(LEFT(DM155,1)="1",3.0,DN155),$D$5+$E$5*(EE155*DX155/($K$5*1000))+$F$5*(EE155*DX155/($K$5*1000))*MAX(MIN(DK155,$J$5),$I$5)*MAX(MIN(DK155,$J$5),$I$5)+$G$5*MAX(MIN(DK155,$J$5),$I$5)*(EE155*DX155/($K$5*1000))+$H$5*(EE155*DX155/($K$5*1000))*(EE155*DX155/($K$5*1000)))</f>
        <v>0</v>
      </c>
      <c r="R155">
        <f>I155*(1000-(1000*0.61365*exp(17.502*V155/(240.97+V155))/(DX155+DY155)+DS155)/2)/(1000*0.61365*exp(17.502*V155/(240.97+V155))/(DX155+DY155)-DS155)</f>
        <v>0</v>
      </c>
      <c r="S155">
        <f>1/((DL155+1)/(P155/1.6)+1/(Q155/1.37)) + DL155/((DL155+1)/(P155/1.6) + DL155/(Q155/1.37))</f>
        <v>0</v>
      </c>
      <c r="T155">
        <f>(DG155*DJ155)</f>
        <v>0</v>
      </c>
      <c r="U155">
        <f>(DZ155+(T155+2*0.95*5.67E-8*(((DZ155+$B$9)+273)^4-(DZ155+273)^4)-44100*I155)/(1.84*29.3*Q155+8*0.95*5.67E-8*(DZ155+273)^3))</f>
        <v>0</v>
      </c>
      <c r="V155">
        <f>($C$9*EA155+$D$9*EB155+$E$9*U155)</f>
        <v>0</v>
      </c>
      <c r="W155">
        <f>0.61365*exp(17.502*V155/(240.97+V155))</f>
        <v>0</v>
      </c>
      <c r="X155">
        <f>(Y155/Z155*100)</f>
        <v>0</v>
      </c>
      <c r="Y155">
        <f>DS155*(DX155+DY155)/1000</f>
        <v>0</v>
      </c>
      <c r="Z155">
        <f>0.61365*exp(17.502*DZ155/(240.97+DZ155))</f>
        <v>0</v>
      </c>
      <c r="AA155">
        <f>(W155-DS155*(DX155+DY155)/1000)</f>
        <v>0</v>
      </c>
      <c r="AB155">
        <f>(-I155*44100)</f>
        <v>0</v>
      </c>
      <c r="AC155">
        <f>2*29.3*Q155*0.92*(DZ155-V155)</f>
        <v>0</v>
      </c>
      <c r="AD155">
        <f>2*0.95*5.67E-8*(((DZ155+$B$9)+273)^4-(V155+273)^4)</f>
        <v>0</v>
      </c>
      <c r="AE155">
        <f>T155+AD155+AB155+AC155</f>
        <v>0</v>
      </c>
      <c r="AF155">
        <f>DW155*AT155*(DR155-DQ155*(1000-AT155*DT155)/(1000-AT155*DS155))/(100*DK155)</f>
        <v>0</v>
      </c>
      <c r="AG155">
        <f>1000*DW155*AT155*(DS155-DT155)/(100*DK155*(1000-AT155*DS155))</f>
        <v>0</v>
      </c>
      <c r="AH155">
        <f>(AI155 - AJ155 - DX155*1E3/(8.314*(DZ155+273.15)) * AL155/DW155 * AK155) * DW155/(100*DK155) * (1000 - DT155)/1000</f>
        <v>0</v>
      </c>
      <c r="AI155">
        <v>670.5568631792818</v>
      </c>
      <c r="AJ155">
        <v>639.2829818181818</v>
      </c>
      <c r="AK155">
        <v>3.373206871614564</v>
      </c>
      <c r="AL155">
        <v>65.04949438448051</v>
      </c>
      <c r="AM155">
        <f>(AO155 - AN155 + DX155*1E3/(8.314*(DZ155+273.15)) * AQ155/DW155 * AP155) * DW155/(100*DK155) * 1000/(1000 - AO155)</f>
        <v>0</v>
      </c>
      <c r="AN155">
        <v>17.26771161382856</v>
      </c>
      <c r="AO155">
        <v>22.57788303030301</v>
      </c>
      <c r="AP155">
        <v>-0.005390399803188555</v>
      </c>
      <c r="AQ155">
        <v>105.0563432772272</v>
      </c>
      <c r="AR155">
        <v>0</v>
      </c>
      <c r="AS155">
        <v>0</v>
      </c>
      <c r="AT155">
        <f>IF(AR155*$H$15&gt;=AV155,1.0,(AV155/(AV155-AR155*$H$15)))</f>
        <v>0</v>
      </c>
      <c r="AU155">
        <f>(AT155-1)*100</f>
        <v>0</v>
      </c>
      <c r="AV155">
        <f>MAX(0,($B$15+$C$15*EE155)/(1+$D$15*EE155)*DX155/(DZ155+273)*$E$15)</f>
        <v>0</v>
      </c>
      <c r="AW155" t="s">
        <v>437</v>
      </c>
      <c r="AX155" t="s">
        <v>437</v>
      </c>
      <c r="AY155">
        <v>0</v>
      </c>
      <c r="AZ155">
        <v>0</v>
      </c>
      <c r="BA155">
        <f>1-AY155/AZ155</f>
        <v>0</v>
      </c>
      <c r="BB155">
        <v>0</v>
      </c>
      <c r="BC155" t="s">
        <v>437</v>
      </c>
      <c r="BD155" t="s">
        <v>437</v>
      </c>
      <c r="BE155">
        <v>0</v>
      </c>
      <c r="BF155">
        <v>0</v>
      </c>
      <c r="BG155">
        <f>1-BE155/BF155</f>
        <v>0</v>
      </c>
      <c r="BH155">
        <v>0.5</v>
      </c>
      <c r="BI155">
        <f>DH155</f>
        <v>0</v>
      </c>
      <c r="BJ155">
        <f>K155</f>
        <v>0</v>
      </c>
      <c r="BK155">
        <f>BG155*BH155*BI155</f>
        <v>0</v>
      </c>
      <c r="BL155">
        <f>(BJ155-BB155)/BI155</f>
        <v>0</v>
      </c>
      <c r="BM155">
        <f>(AZ155-BF155)/BF155</f>
        <v>0</v>
      </c>
      <c r="BN155">
        <f>AY155/(BA155+AY155/BF155)</f>
        <v>0</v>
      </c>
      <c r="BO155" t="s">
        <v>437</v>
      </c>
      <c r="BP155">
        <v>0</v>
      </c>
      <c r="BQ155">
        <f>IF(BP155&lt;&gt;0, BP155, BN155)</f>
        <v>0</v>
      </c>
      <c r="BR155">
        <f>1-BQ155/BF155</f>
        <v>0</v>
      </c>
      <c r="BS155">
        <f>(BF155-BE155)/(BF155-BQ155)</f>
        <v>0</v>
      </c>
      <c r="BT155">
        <f>(AZ155-BF155)/(AZ155-BQ155)</f>
        <v>0</v>
      </c>
      <c r="BU155">
        <f>(BF155-BE155)/(BF155-AY155)</f>
        <v>0</v>
      </c>
      <c r="BV155">
        <f>(AZ155-BF155)/(AZ155-AY155)</f>
        <v>0</v>
      </c>
      <c r="BW155">
        <f>(BS155*BQ155/BE155)</f>
        <v>0</v>
      </c>
      <c r="BX155">
        <f>(1-BW155)</f>
        <v>0</v>
      </c>
      <c r="DG155">
        <f>$B$13*EF155+$C$13*EG155+$F$13*ER155*(1-EU155)</f>
        <v>0</v>
      </c>
      <c r="DH155">
        <f>DG155*DI155</f>
        <v>0</v>
      </c>
      <c r="DI155">
        <f>($B$13*$D$11+$C$13*$D$11+$F$13*((FE155+EW155)/MAX(FE155+EW155+FF155, 0.1)*$I$11+FF155/MAX(FE155+EW155+FF155, 0.1)*$J$11))/($B$13+$C$13+$F$13)</f>
        <v>0</v>
      </c>
      <c r="DJ155">
        <f>($B$13*$K$11+$C$13*$K$11+$F$13*((FE155+EW155)/MAX(FE155+EW155+FF155, 0.1)*$P$11+FF155/MAX(FE155+EW155+FF155, 0.1)*$Q$11))/($B$13+$C$13+$F$13)</f>
        <v>0</v>
      </c>
      <c r="DK155">
        <v>5</v>
      </c>
      <c r="DL155">
        <v>0.5</v>
      </c>
      <c r="DM155" t="s">
        <v>438</v>
      </c>
      <c r="DN155">
        <v>2</v>
      </c>
      <c r="DO155" t="b">
        <v>1</v>
      </c>
      <c r="DP155">
        <v>1759164355.214286</v>
      </c>
      <c r="DQ155">
        <v>600.8508571428571</v>
      </c>
      <c r="DR155">
        <v>643.1540357142858</v>
      </c>
      <c r="DS155">
        <v>22.61457142857142</v>
      </c>
      <c r="DT155">
        <v>17.26758571428572</v>
      </c>
      <c r="DU155">
        <v>601.8890357142857</v>
      </c>
      <c r="DV155">
        <v>22.31573214285714</v>
      </c>
      <c r="DW155">
        <v>499.9965714285714</v>
      </c>
      <c r="DX155">
        <v>90.87908214285717</v>
      </c>
      <c r="DY155">
        <v>0.06718242142857142</v>
      </c>
      <c r="DZ155">
        <v>29.47967857142857</v>
      </c>
      <c r="EA155">
        <v>30.064775</v>
      </c>
      <c r="EB155">
        <v>999.9000000000002</v>
      </c>
      <c r="EC155">
        <v>0</v>
      </c>
      <c r="ED155">
        <v>0</v>
      </c>
      <c r="EE155">
        <v>9999.664999999999</v>
      </c>
      <c r="EF155">
        <v>0</v>
      </c>
      <c r="EG155">
        <v>10.74081428571428</v>
      </c>
      <c r="EH155">
        <v>-42.30316071428571</v>
      </c>
      <c r="EI155">
        <v>614.7527857142858</v>
      </c>
      <c r="EJ155">
        <v>654.454857142857</v>
      </c>
      <c r="EK155">
        <v>5.346989642857143</v>
      </c>
      <c r="EL155">
        <v>643.1540357142858</v>
      </c>
      <c r="EM155">
        <v>17.26758571428572</v>
      </c>
      <c r="EN155">
        <v>2.055190357142857</v>
      </c>
      <c r="EO155">
        <v>1.569262857142857</v>
      </c>
      <c r="EP155">
        <v>17.87607142857143</v>
      </c>
      <c r="EQ155">
        <v>13.66023571428572</v>
      </c>
      <c r="ER155">
        <v>1999.987857142857</v>
      </c>
      <c r="ES155">
        <v>0.9800047499999999</v>
      </c>
      <c r="ET155">
        <v>0.01999522142857143</v>
      </c>
      <c r="EU155">
        <v>0</v>
      </c>
      <c r="EV155">
        <v>1039.843928571429</v>
      </c>
      <c r="EW155">
        <v>5.00078</v>
      </c>
      <c r="EX155">
        <v>20191.49642857143</v>
      </c>
      <c r="EY155">
        <v>16379.56428571428</v>
      </c>
      <c r="EZ155">
        <v>39.23632142857143</v>
      </c>
      <c r="FA155">
        <v>40.02435714285713</v>
      </c>
      <c r="FB155">
        <v>39.31885714285714</v>
      </c>
      <c r="FC155">
        <v>39.72510714285714</v>
      </c>
      <c r="FD155">
        <v>40.29664285714285</v>
      </c>
      <c r="FE155">
        <v>1955.099285714286</v>
      </c>
      <c r="FF155">
        <v>39.88857142857144</v>
      </c>
      <c r="FG155">
        <v>0</v>
      </c>
      <c r="FH155">
        <v>1759164355.4</v>
      </c>
      <c r="FI155">
        <v>0</v>
      </c>
      <c r="FJ155">
        <v>1040.1316</v>
      </c>
      <c r="FK155">
        <v>18.36230766473241</v>
      </c>
      <c r="FL155">
        <v>382.969230128724</v>
      </c>
      <c r="FM155">
        <v>20197.116</v>
      </c>
      <c r="FN155">
        <v>15</v>
      </c>
      <c r="FO155">
        <v>0</v>
      </c>
      <c r="FP155" t="s">
        <v>439</v>
      </c>
      <c r="FQ155">
        <v>1746989605.5</v>
      </c>
      <c r="FR155">
        <v>1746989593.5</v>
      </c>
      <c r="FS155">
        <v>0</v>
      </c>
      <c r="FT155">
        <v>-0.274</v>
      </c>
      <c r="FU155">
        <v>-0.002</v>
      </c>
      <c r="FV155">
        <v>2.549</v>
      </c>
      <c r="FW155">
        <v>0.129</v>
      </c>
      <c r="FX155">
        <v>420</v>
      </c>
      <c r="FY155">
        <v>17</v>
      </c>
      <c r="FZ155">
        <v>0.02</v>
      </c>
      <c r="GA155">
        <v>0.04</v>
      </c>
      <c r="GB155">
        <v>-42.1440825</v>
      </c>
      <c r="GC155">
        <v>-3.875881801125653</v>
      </c>
      <c r="GD155">
        <v>0.3806068134489318</v>
      </c>
      <c r="GE155">
        <v>0</v>
      </c>
      <c r="GF155">
        <v>1039.04</v>
      </c>
      <c r="GG155">
        <v>19.46768525443767</v>
      </c>
      <c r="GH155">
        <v>1.92249990438308</v>
      </c>
      <c r="GI155">
        <v>0</v>
      </c>
      <c r="GJ155">
        <v>5.35828675</v>
      </c>
      <c r="GK155">
        <v>-0.2843291932457905</v>
      </c>
      <c r="GL155">
        <v>0.02739518948533657</v>
      </c>
      <c r="GM155">
        <v>0</v>
      </c>
      <c r="GN155">
        <v>0</v>
      </c>
      <c r="GO155">
        <v>3</v>
      </c>
      <c r="GP155" t="s">
        <v>484</v>
      </c>
      <c r="GQ155">
        <v>3.10123</v>
      </c>
      <c r="GR155">
        <v>2.72547</v>
      </c>
      <c r="GS155">
        <v>0.118299</v>
      </c>
      <c r="GT155">
        <v>0.123703</v>
      </c>
      <c r="GU155">
        <v>0.103744</v>
      </c>
      <c r="GV155">
        <v>0.0869538</v>
      </c>
      <c r="GW155">
        <v>23057.5</v>
      </c>
      <c r="GX155">
        <v>20827.6</v>
      </c>
      <c r="GY155">
        <v>26714.6</v>
      </c>
      <c r="GZ155">
        <v>23989.3</v>
      </c>
      <c r="HA155">
        <v>38308.8</v>
      </c>
      <c r="HB155">
        <v>32390.5</v>
      </c>
      <c r="HC155">
        <v>46643.7</v>
      </c>
      <c r="HD155">
        <v>37959.5</v>
      </c>
      <c r="HE155">
        <v>1.8743</v>
      </c>
      <c r="HF155">
        <v>1.8646</v>
      </c>
      <c r="HG155">
        <v>0.124969</v>
      </c>
      <c r="HH155">
        <v>0</v>
      </c>
      <c r="HI155">
        <v>28.0718</v>
      </c>
      <c r="HJ155">
        <v>999.9</v>
      </c>
      <c r="HK155">
        <v>43.4</v>
      </c>
      <c r="HL155">
        <v>31.5</v>
      </c>
      <c r="HM155">
        <v>22.1659</v>
      </c>
      <c r="HN155">
        <v>61.6839</v>
      </c>
      <c r="HO155">
        <v>22.6282</v>
      </c>
      <c r="HP155">
        <v>1</v>
      </c>
      <c r="HQ155">
        <v>0.107835</v>
      </c>
      <c r="HR155">
        <v>-0.162996</v>
      </c>
      <c r="HS155">
        <v>20.2795</v>
      </c>
      <c r="HT155">
        <v>5.2134</v>
      </c>
      <c r="HU155">
        <v>11.98</v>
      </c>
      <c r="HV155">
        <v>4.9629</v>
      </c>
      <c r="HW155">
        <v>3.2746</v>
      </c>
      <c r="HX155">
        <v>9999</v>
      </c>
      <c r="HY155">
        <v>9999</v>
      </c>
      <c r="HZ155">
        <v>9999</v>
      </c>
      <c r="IA155">
        <v>41.2</v>
      </c>
      <c r="IB155">
        <v>1.86401</v>
      </c>
      <c r="IC155">
        <v>1.86016</v>
      </c>
      <c r="ID155">
        <v>1.8584</v>
      </c>
      <c r="IE155">
        <v>1.85974</v>
      </c>
      <c r="IF155">
        <v>1.85989</v>
      </c>
      <c r="IG155">
        <v>1.85838</v>
      </c>
      <c r="IH155">
        <v>1.85745</v>
      </c>
      <c r="II155">
        <v>1.85242</v>
      </c>
      <c r="IJ155">
        <v>0</v>
      </c>
      <c r="IK155">
        <v>0</v>
      </c>
      <c r="IL155">
        <v>0</v>
      </c>
      <c r="IM155">
        <v>0</v>
      </c>
      <c r="IN155" t="s">
        <v>441</v>
      </c>
      <c r="IO155" t="s">
        <v>442</v>
      </c>
      <c r="IP155" t="s">
        <v>443</v>
      </c>
      <c r="IQ155" t="s">
        <v>443</v>
      </c>
      <c r="IR155" t="s">
        <v>443</v>
      </c>
      <c r="IS155" t="s">
        <v>443</v>
      </c>
      <c r="IT155">
        <v>0</v>
      </c>
      <c r="IU155">
        <v>100</v>
      </c>
      <c r="IV155">
        <v>100</v>
      </c>
      <c r="IW155">
        <v>-1.023</v>
      </c>
      <c r="IX155">
        <v>0.298</v>
      </c>
      <c r="IY155">
        <v>-0.9039269621244732</v>
      </c>
      <c r="IZ155">
        <v>-0.001239420960351069</v>
      </c>
      <c r="JA155">
        <v>2.054680153414315E-06</v>
      </c>
      <c r="JB155">
        <v>-6.090169633737798E-10</v>
      </c>
      <c r="JC155">
        <v>0.01286883109493677</v>
      </c>
      <c r="JD155">
        <v>0.003674261220633967</v>
      </c>
      <c r="JE155">
        <v>0.0003746991724086452</v>
      </c>
      <c r="JF155">
        <v>1.563836292469968E-06</v>
      </c>
      <c r="JG155">
        <v>1</v>
      </c>
      <c r="JH155">
        <v>2003</v>
      </c>
      <c r="JI155">
        <v>1</v>
      </c>
      <c r="JJ155">
        <v>24</v>
      </c>
      <c r="JK155">
        <v>202912.6</v>
      </c>
      <c r="JL155">
        <v>202912.8</v>
      </c>
      <c r="JM155">
        <v>1.66626</v>
      </c>
      <c r="JN155">
        <v>2.61719</v>
      </c>
      <c r="JO155">
        <v>1.49658</v>
      </c>
      <c r="JP155">
        <v>2.34253</v>
      </c>
      <c r="JQ155">
        <v>1.54907</v>
      </c>
      <c r="JR155">
        <v>2.44873</v>
      </c>
      <c r="JS155">
        <v>36.0113</v>
      </c>
      <c r="JT155">
        <v>24.1751</v>
      </c>
      <c r="JU155">
        <v>18</v>
      </c>
      <c r="JV155">
        <v>483.267</v>
      </c>
      <c r="JW155">
        <v>491.81</v>
      </c>
      <c r="JX155">
        <v>28.3524</v>
      </c>
      <c r="JY155">
        <v>28.6641</v>
      </c>
      <c r="JZ155">
        <v>30.0004</v>
      </c>
      <c r="KA155">
        <v>28.8409</v>
      </c>
      <c r="KB155">
        <v>28.8298</v>
      </c>
      <c r="KC155">
        <v>33.5803</v>
      </c>
      <c r="KD155">
        <v>22.2794</v>
      </c>
      <c r="KE155">
        <v>64.6983</v>
      </c>
      <c r="KF155">
        <v>28.2523</v>
      </c>
      <c r="KG155">
        <v>694.332</v>
      </c>
      <c r="KH155">
        <v>17.4035</v>
      </c>
      <c r="KI155">
        <v>101.987</v>
      </c>
      <c r="KJ155">
        <v>91.5386</v>
      </c>
    </row>
    <row r="156" spans="1:296">
      <c r="A156">
        <v>138</v>
      </c>
      <c r="B156">
        <v>1759164368</v>
      </c>
      <c r="C156">
        <v>2994.900000095367</v>
      </c>
      <c r="D156" t="s">
        <v>720</v>
      </c>
      <c r="E156" t="s">
        <v>721</v>
      </c>
      <c r="F156">
        <v>5</v>
      </c>
      <c r="G156" t="s">
        <v>639</v>
      </c>
      <c r="H156">
        <v>1759164360.5</v>
      </c>
      <c r="I156">
        <f>(J156)/1000</f>
        <v>0</v>
      </c>
      <c r="J156">
        <f>IF(DO156, AM156, AG156)</f>
        <v>0</v>
      </c>
      <c r="K156">
        <f>IF(DO156, AH156, AF156)</f>
        <v>0</v>
      </c>
      <c r="L156">
        <f>DQ156 - IF(AT156&gt;1, K156*DK156*100.0/(AV156), 0)</f>
        <v>0</v>
      </c>
      <c r="M156">
        <f>((S156-I156/2)*L156-K156)/(S156+I156/2)</f>
        <v>0</v>
      </c>
      <c r="N156">
        <f>M156*(DX156+DY156)/1000.0</f>
        <v>0</v>
      </c>
      <c r="O156">
        <f>(DQ156 - IF(AT156&gt;1, K156*DK156*100.0/(AV156), 0))*(DX156+DY156)/1000.0</f>
        <v>0</v>
      </c>
      <c r="P156">
        <f>2.0/((1/R156-1/Q156)+SIGN(R156)*SQRT((1/R156-1/Q156)*(1/R156-1/Q156) + 4*DL156/((DL156+1)*(DL156+1))*(2*1/R156*1/Q156-1/Q156*1/Q156)))</f>
        <v>0</v>
      </c>
      <c r="Q156">
        <f>IF(LEFT(DM156,1)&lt;&gt;"0",IF(LEFT(DM156,1)="1",3.0,DN156),$D$5+$E$5*(EE156*DX156/($K$5*1000))+$F$5*(EE156*DX156/($K$5*1000))*MAX(MIN(DK156,$J$5),$I$5)*MAX(MIN(DK156,$J$5),$I$5)+$G$5*MAX(MIN(DK156,$J$5),$I$5)*(EE156*DX156/($K$5*1000))+$H$5*(EE156*DX156/($K$5*1000))*(EE156*DX156/($K$5*1000)))</f>
        <v>0</v>
      </c>
      <c r="R156">
        <f>I156*(1000-(1000*0.61365*exp(17.502*V156/(240.97+V156))/(DX156+DY156)+DS156)/2)/(1000*0.61365*exp(17.502*V156/(240.97+V156))/(DX156+DY156)-DS156)</f>
        <v>0</v>
      </c>
      <c r="S156">
        <f>1/((DL156+1)/(P156/1.6)+1/(Q156/1.37)) + DL156/((DL156+1)/(P156/1.6) + DL156/(Q156/1.37))</f>
        <v>0</v>
      </c>
      <c r="T156">
        <f>(DG156*DJ156)</f>
        <v>0</v>
      </c>
      <c r="U156">
        <f>(DZ156+(T156+2*0.95*5.67E-8*(((DZ156+$B$9)+273)^4-(DZ156+273)^4)-44100*I156)/(1.84*29.3*Q156+8*0.95*5.67E-8*(DZ156+273)^3))</f>
        <v>0</v>
      </c>
      <c r="V156">
        <f>($C$9*EA156+$D$9*EB156+$E$9*U156)</f>
        <v>0</v>
      </c>
      <c r="W156">
        <f>0.61365*exp(17.502*V156/(240.97+V156))</f>
        <v>0</v>
      </c>
      <c r="X156">
        <f>(Y156/Z156*100)</f>
        <v>0</v>
      </c>
      <c r="Y156">
        <f>DS156*(DX156+DY156)/1000</f>
        <v>0</v>
      </c>
      <c r="Z156">
        <f>0.61365*exp(17.502*DZ156/(240.97+DZ156))</f>
        <v>0</v>
      </c>
      <c r="AA156">
        <f>(W156-DS156*(DX156+DY156)/1000)</f>
        <v>0</v>
      </c>
      <c r="AB156">
        <f>(-I156*44100)</f>
        <v>0</v>
      </c>
      <c r="AC156">
        <f>2*29.3*Q156*0.92*(DZ156-V156)</f>
        <v>0</v>
      </c>
      <c r="AD156">
        <f>2*0.95*5.67E-8*(((DZ156+$B$9)+273)^4-(V156+273)^4)</f>
        <v>0</v>
      </c>
      <c r="AE156">
        <f>T156+AD156+AB156+AC156</f>
        <v>0</v>
      </c>
      <c r="AF156">
        <f>DW156*AT156*(DR156-DQ156*(1000-AT156*DT156)/(1000-AT156*DS156))/(100*DK156)</f>
        <v>0</v>
      </c>
      <c r="AG156">
        <f>1000*DW156*AT156*(DS156-DT156)/(100*DK156*(1000-AT156*DS156))</f>
        <v>0</v>
      </c>
      <c r="AH156">
        <f>(AI156 - AJ156 - DX156*1E3/(8.314*(DZ156+273.15)) * AL156/DW156 * AK156) * DW156/(100*DK156) * (1000 - DT156)/1000</f>
        <v>0</v>
      </c>
      <c r="AI156">
        <v>687.9539286868597</v>
      </c>
      <c r="AJ156">
        <v>656.3102606060603</v>
      </c>
      <c r="AK156">
        <v>3.398162331910729</v>
      </c>
      <c r="AL156">
        <v>65.04949438448051</v>
      </c>
      <c r="AM156">
        <f>(AO156 - AN156 + DX156*1E3/(8.314*(DZ156+273.15)) * AQ156/DW156 * AP156) * DW156/(100*DK156) * 1000/(1000 - AO156)</f>
        <v>0</v>
      </c>
      <c r="AN156">
        <v>17.28614946505211</v>
      </c>
      <c r="AO156">
        <v>22.5424606060606</v>
      </c>
      <c r="AP156">
        <v>-0.007365768301926581</v>
      </c>
      <c r="AQ156">
        <v>105.0563432772272</v>
      </c>
      <c r="AR156">
        <v>0</v>
      </c>
      <c r="AS156">
        <v>0</v>
      </c>
      <c r="AT156">
        <f>IF(AR156*$H$15&gt;=AV156,1.0,(AV156/(AV156-AR156*$H$15)))</f>
        <v>0</v>
      </c>
      <c r="AU156">
        <f>(AT156-1)*100</f>
        <v>0</v>
      </c>
      <c r="AV156">
        <f>MAX(0,($B$15+$C$15*EE156)/(1+$D$15*EE156)*DX156/(DZ156+273)*$E$15)</f>
        <v>0</v>
      </c>
      <c r="AW156" t="s">
        <v>437</v>
      </c>
      <c r="AX156" t="s">
        <v>437</v>
      </c>
      <c r="AY156">
        <v>0</v>
      </c>
      <c r="AZ156">
        <v>0</v>
      </c>
      <c r="BA156">
        <f>1-AY156/AZ156</f>
        <v>0</v>
      </c>
      <c r="BB156">
        <v>0</v>
      </c>
      <c r="BC156" t="s">
        <v>437</v>
      </c>
      <c r="BD156" t="s">
        <v>437</v>
      </c>
      <c r="BE156">
        <v>0</v>
      </c>
      <c r="BF156">
        <v>0</v>
      </c>
      <c r="BG156">
        <f>1-BE156/BF156</f>
        <v>0</v>
      </c>
      <c r="BH156">
        <v>0.5</v>
      </c>
      <c r="BI156">
        <f>DH156</f>
        <v>0</v>
      </c>
      <c r="BJ156">
        <f>K156</f>
        <v>0</v>
      </c>
      <c r="BK156">
        <f>BG156*BH156*BI156</f>
        <v>0</v>
      </c>
      <c r="BL156">
        <f>(BJ156-BB156)/BI156</f>
        <v>0</v>
      </c>
      <c r="BM156">
        <f>(AZ156-BF156)/BF156</f>
        <v>0</v>
      </c>
      <c r="BN156">
        <f>AY156/(BA156+AY156/BF156)</f>
        <v>0</v>
      </c>
      <c r="BO156" t="s">
        <v>437</v>
      </c>
      <c r="BP156">
        <v>0</v>
      </c>
      <c r="BQ156">
        <f>IF(BP156&lt;&gt;0, BP156, BN156)</f>
        <v>0</v>
      </c>
      <c r="BR156">
        <f>1-BQ156/BF156</f>
        <v>0</v>
      </c>
      <c r="BS156">
        <f>(BF156-BE156)/(BF156-BQ156)</f>
        <v>0</v>
      </c>
      <c r="BT156">
        <f>(AZ156-BF156)/(AZ156-BQ156)</f>
        <v>0</v>
      </c>
      <c r="BU156">
        <f>(BF156-BE156)/(BF156-AY156)</f>
        <v>0</v>
      </c>
      <c r="BV156">
        <f>(AZ156-BF156)/(AZ156-AY156)</f>
        <v>0</v>
      </c>
      <c r="BW156">
        <f>(BS156*BQ156/BE156)</f>
        <v>0</v>
      </c>
      <c r="BX156">
        <f>(1-BW156)</f>
        <v>0</v>
      </c>
      <c r="DG156">
        <f>$B$13*EF156+$C$13*EG156+$F$13*ER156*(1-EU156)</f>
        <v>0</v>
      </c>
      <c r="DH156">
        <f>DG156*DI156</f>
        <v>0</v>
      </c>
      <c r="DI156">
        <f>($B$13*$D$11+$C$13*$D$11+$F$13*((FE156+EW156)/MAX(FE156+EW156+FF156, 0.1)*$I$11+FF156/MAX(FE156+EW156+FF156, 0.1)*$J$11))/($B$13+$C$13+$F$13)</f>
        <v>0</v>
      </c>
      <c r="DJ156">
        <f>($B$13*$K$11+$C$13*$K$11+$F$13*((FE156+EW156)/MAX(FE156+EW156+FF156, 0.1)*$P$11+FF156/MAX(FE156+EW156+FF156, 0.1)*$Q$11))/($B$13+$C$13+$F$13)</f>
        <v>0</v>
      </c>
      <c r="DK156">
        <v>5</v>
      </c>
      <c r="DL156">
        <v>0.5</v>
      </c>
      <c r="DM156" t="s">
        <v>438</v>
      </c>
      <c r="DN156">
        <v>2</v>
      </c>
      <c r="DO156" t="b">
        <v>1</v>
      </c>
      <c r="DP156">
        <v>1759164360.5</v>
      </c>
      <c r="DQ156">
        <v>618.2986666666666</v>
      </c>
      <c r="DR156">
        <v>660.9484814814816</v>
      </c>
      <c r="DS156">
        <v>22.58654814814815</v>
      </c>
      <c r="DT156">
        <v>17.27281851851852</v>
      </c>
      <c r="DU156">
        <v>619.3266296296296</v>
      </c>
      <c r="DV156">
        <v>22.28832222222222</v>
      </c>
      <c r="DW156">
        <v>499.954962962963</v>
      </c>
      <c r="DX156">
        <v>90.87911851851851</v>
      </c>
      <c r="DY156">
        <v>0.06721072592592592</v>
      </c>
      <c r="DZ156">
        <v>29.48468148148148</v>
      </c>
      <c r="EA156">
        <v>30.08660370370371</v>
      </c>
      <c r="EB156">
        <v>999.9000000000001</v>
      </c>
      <c r="EC156">
        <v>0</v>
      </c>
      <c r="ED156">
        <v>0</v>
      </c>
      <c r="EE156">
        <v>10002.50111111111</v>
      </c>
      <c r="EF156">
        <v>0</v>
      </c>
      <c r="EG156">
        <v>10.72544074074074</v>
      </c>
      <c r="EH156">
        <v>-42.64980000000001</v>
      </c>
      <c r="EI156">
        <v>632.5861851851852</v>
      </c>
      <c r="EJ156">
        <v>672.5657037037038</v>
      </c>
      <c r="EK156">
        <v>5.313725185185184</v>
      </c>
      <c r="EL156">
        <v>660.9484814814816</v>
      </c>
      <c r="EM156">
        <v>17.27281851851852</v>
      </c>
      <c r="EN156">
        <v>2.052644074074074</v>
      </c>
      <c r="EO156">
        <v>1.569738518518518</v>
      </c>
      <c r="EP156">
        <v>17.85637407407408</v>
      </c>
      <c r="EQ156">
        <v>13.6649</v>
      </c>
      <c r="ER156">
        <v>1999.998518518518</v>
      </c>
      <c r="ES156">
        <v>0.9800054814814814</v>
      </c>
      <c r="ET156">
        <v>0.01999452222222222</v>
      </c>
      <c r="EU156">
        <v>0</v>
      </c>
      <c r="EV156">
        <v>1041.451111111111</v>
      </c>
      <c r="EW156">
        <v>5.00078</v>
      </c>
      <c r="EX156">
        <v>20224.3</v>
      </c>
      <c r="EY156">
        <v>16379.65185185185</v>
      </c>
      <c r="EZ156">
        <v>39.23351851851852</v>
      </c>
      <c r="FA156">
        <v>40.02066666666666</v>
      </c>
      <c r="FB156">
        <v>39.32844444444444</v>
      </c>
      <c r="FC156">
        <v>39.73351851851852</v>
      </c>
      <c r="FD156">
        <v>40.26133333333333</v>
      </c>
      <c r="FE156">
        <v>1955.111111111111</v>
      </c>
      <c r="FF156">
        <v>39.88740740740742</v>
      </c>
      <c r="FG156">
        <v>0</v>
      </c>
      <c r="FH156">
        <v>1759164360.2</v>
      </c>
      <c r="FI156">
        <v>0</v>
      </c>
      <c r="FJ156">
        <v>1041.5768</v>
      </c>
      <c r="FK156">
        <v>18.45076924195831</v>
      </c>
      <c r="FL156">
        <v>354.7076922471987</v>
      </c>
      <c r="FM156">
        <v>20226.676</v>
      </c>
      <c r="FN156">
        <v>15</v>
      </c>
      <c r="FO156">
        <v>0</v>
      </c>
      <c r="FP156" t="s">
        <v>439</v>
      </c>
      <c r="FQ156">
        <v>1746989605.5</v>
      </c>
      <c r="FR156">
        <v>1746989593.5</v>
      </c>
      <c r="FS156">
        <v>0</v>
      </c>
      <c r="FT156">
        <v>-0.274</v>
      </c>
      <c r="FU156">
        <v>-0.002</v>
      </c>
      <c r="FV156">
        <v>2.549</v>
      </c>
      <c r="FW156">
        <v>0.129</v>
      </c>
      <c r="FX156">
        <v>420</v>
      </c>
      <c r="FY156">
        <v>17</v>
      </c>
      <c r="FZ156">
        <v>0.02</v>
      </c>
      <c r="GA156">
        <v>0.04</v>
      </c>
      <c r="GB156">
        <v>-42.42119</v>
      </c>
      <c r="GC156">
        <v>-4.068011257035446</v>
      </c>
      <c r="GD156">
        <v>0.3996963621300548</v>
      </c>
      <c r="GE156">
        <v>0</v>
      </c>
      <c r="GF156">
        <v>1040.21</v>
      </c>
      <c r="GG156">
        <v>18.46294880199044</v>
      </c>
      <c r="GH156">
        <v>1.821365034317772</v>
      </c>
      <c r="GI156">
        <v>0</v>
      </c>
      <c r="GJ156">
        <v>5.33667775</v>
      </c>
      <c r="GK156">
        <v>-0.3386450656660412</v>
      </c>
      <c r="GL156">
        <v>0.03303131124308419</v>
      </c>
      <c r="GM156">
        <v>0</v>
      </c>
      <c r="GN156">
        <v>0</v>
      </c>
      <c r="GO156">
        <v>3</v>
      </c>
      <c r="GP156" t="s">
        <v>484</v>
      </c>
      <c r="GQ156">
        <v>3.10155</v>
      </c>
      <c r="GR156">
        <v>2.72579</v>
      </c>
      <c r="GS156">
        <v>0.120467</v>
      </c>
      <c r="GT156">
        <v>0.1258</v>
      </c>
      <c r="GU156">
        <v>0.103631</v>
      </c>
      <c r="GV156">
        <v>0.0871025</v>
      </c>
      <c r="GW156">
        <v>23000.6</v>
      </c>
      <c r="GX156">
        <v>20777.6</v>
      </c>
      <c r="GY156">
        <v>26714.4</v>
      </c>
      <c r="GZ156">
        <v>23989.1</v>
      </c>
      <c r="HA156">
        <v>38313.8</v>
      </c>
      <c r="HB156">
        <v>32385.3</v>
      </c>
      <c r="HC156">
        <v>46643.5</v>
      </c>
      <c r="HD156">
        <v>37959.4</v>
      </c>
      <c r="HE156">
        <v>1.87507</v>
      </c>
      <c r="HF156">
        <v>1.8641</v>
      </c>
      <c r="HG156">
        <v>0.11982</v>
      </c>
      <c r="HH156">
        <v>0</v>
      </c>
      <c r="HI156">
        <v>28.0792</v>
      </c>
      <c r="HJ156">
        <v>999.9</v>
      </c>
      <c r="HK156">
        <v>43.4</v>
      </c>
      <c r="HL156">
        <v>31.5</v>
      </c>
      <c r="HM156">
        <v>22.1681</v>
      </c>
      <c r="HN156">
        <v>61.2739</v>
      </c>
      <c r="HO156">
        <v>22.5921</v>
      </c>
      <c r="HP156">
        <v>1</v>
      </c>
      <c r="HQ156">
        <v>0.108267</v>
      </c>
      <c r="HR156">
        <v>0.07227939999999999</v>
      </c>
      <c r="HS156">
        <v>20.2798</v>
      </c>
      <c r="HT156">
        <v>5.2122</v>
      </c>
      <c r="HU156">
        <v>11.9798</v>
      </c>
      <c r="HV156">
        <v>4.96285</v>
      </c>
      <c r="HW156">
        <v>3.2744</v>
      </c>
      <c r="HX156">
        <v>9999</v>
      </c>
      <c r="HY156">
        <v>9999</v>
      </c>
      <c r="HZ156">
        <v>9999</v>
      </c>
      <c r="IA156">
        <v>41.2</v>
      </c>
      <c r="IB156">
        <v>1.86401</v>
      </c>
      <c r="IC156">
        <v>1.86014</v>
      </c>
      <c r="ID156">
        <v>1.8584</v>
      </c>
      <c r="IE156">
        <v>1.85975</v>
      </c>
      <c r="IF156">
        <v>1.85989</v>
      </c>
      <c r="IG156">
        <v>1.8584</v>
      </c>
      <c r="IH156">
        <v>1.85745</v>
      </c>
      <c r="II156">
        <v>1.85242</v>
      </c>
      <c r="IJ156">
        <v>0</v>
      </c>
      <c r="IK156">
        <v>0</v>
      </c>
      <c r="IL156">
        <v>0</v>
      </c>
      <c r="IM156">
        <v>0</v>
      </c>
      <c r="IN156" t="s">
        <v>441</v>
      </c>
      <c r="IO156" t="s">
        <v>442</v>
      </c>
      <c r="IP156" t="s">
        <v>443</v>
      </c>
      <c r="IQ156" t="s">
        <v>443</v>
      </c>
      <c r="IR156" t="s">
        <v>443</v>
      </c>
      <c r="IS156" t="s">
        <v>443</v>
      </c>
      <c r="IT156">
        <v>0</v>
      </c>
      <c r="IU156">
        <v>100</v>
      </c>
      <c r="IV156">
        <v>100</v>
      </c>
      <c r="IW156">
        <v>-1.013</v>
      </c>
      <c r="IX156">
        <v>0.2971</v>
      </c>
      <c r="IY156">
        <v>-0.9039269621244732</v>
      </c>
      <c r="IZ156">
        <v>-0.001239420960351069</v>
      </c>
      <c r="JA156">
        <v>2.054680153414315E-06</v>
      </c>
      <c r="JB156">
        <v>-6.090169633737798E-10</v>
      </c>
      <c r="JC156">
        <v>0.01286883109493677</v>
      </c>
      <c r="JD156">
        <v>0.003674261220633967</v>
      </c>
      <c r="JE156">
        <v>0.0003746991724086452</v>
      </c>
      <c r="JF156">
        <v>1.563836292469968E-06</v>
      </c>
      <c r="JG156">
        <v>1</v>
      </c>
      <c r="JH156">
        <v>2003</v>
      </c>
      <c r="JI156">
        <v>1</v>
      </c>
      <c r="JJ156">
        <v>24</v>
      </c>
      <c r="JK156">
        <v>202912.7</v>
      </c>
      <c r="JL156">
        <v>202912.9</v>
      </c>
      <c r="JM156">
        <v>1.70166</v>
      </c>
      <c r="JN156">
        <v>2.62817</v>
      </c>
      <c r="JO156">
        <v>1.49658</v>
      </c>
      <c r="JP156">
        <v>2.34253</v>
      </c>
      <c r="JQ156">
        <v>1.54907</v>
      </c>
      <c r="JR156">
        <v>2.42432</v>
      </c>
      <c r="JS156">
        <v>36.0347</v>
      </c>
      <c r="JT156">
        <v>24.1751</v>
      </c>
      <c r="JU156">
        <v>18</v>
      </c>
      <c r="JV156">
        <v>483.739</v>
      </c>
      <c r="JW156">
        <v>491.503</v>
      </c>
      <c r="JX156">
        <v>28.2503</v>
      </c>
      <c r="JY156">
        <v>28.6667</v>
      </c>
      <c r="JZ156">
        <v>30.0003</v>
      </c>
      <c r="KA156">
        <v>28.8435</v>
      </c>
      <c r="KB156">
        <v>28.8324</v>
      </c>
      <c r="KC156">
        <v>34.2265</v>
      </c>
      <c r="KD156">
        <v>21.9909</v>
      </c>
      <c r="KE156">
        <v>64.6983</v>
      </c>
      <c r="KF156">
        <v>28.1642</v>
      </c>
      <c r="KG156">
        <v>707.6900000000001</v>
      </c>
      <c r="KH156">
        <v>17.4762</v>
      </c>
      <c r="KI156">
        <v>101.987</v>
      </c>
      <c r="KJ156">
        <v>91.5382</v>
      </c>
    </row>
    <row r="157" spans="1:296">
      <c r="A157">
        <v>139</v>
      </c>
      <c r="B157">
        <v>1759164373</v>
      </c>
      <c r="C157">
        <v>2999.900000095367</v>
      </c>
      <c r="D157" t="s">
        <v>722</v>
      </c>
      <c r="E157" t="s">
        <v>723</v>
      </c>
      <c r="F157">
        <v>5</v>
      </c>
      <c r="G157" t="s">
        <v>639</v>
      </c>
      <c r="H157">
        <v>1759164365.214286</v>
      </c>
      <c r="I157">
        <f>(J157)/1000</f>
        <v>0</v>
      </c>
      <c r="J157">
        <f>IF(DO157, AM157, AG157)</f>
        <v>0</v>
      </c>
      <c r="K157">
        <f>IF(DO157, AH157, AF157)</f>
        <v>0</v>
      </c>
      <c r="L157">
        <f>DQ157 - IF(AT157&gt;1, K157*DK157*100.0/(AV157), 0)</f>
        <v>0</v>
      </c>
      <c r="M157">
        <f>((S157-I157/2)*L157-K157)/(S157+I157/2)</f>
        <v>0</v>
      </c>
      <c r="N157">
        <f>M157*(DX157+DY157)/1000.0</f>
        <v>0</v>
      </c>
      <c r="O157">
        <f>(DQ157 - IF(AT157&gt;1, K157*DK157*100.0/(AV157), 0))*(DX157+DY157)/1000.0</f>
        <v>0</v>
      </c>
      <c r="P157">
        <f>2.0/((1/R157-1/Q157)+SIGN(R157)*SQRT((1/R157-1/Q157)*(1/R157-1/Q157) + 4*DL157/((DL157+1)*(DL157+1))*(2*1/R157*1/Q157-1/Q157*1/Q157)))</f>
        <v>0</v>
      </c>
      <c r="Q157">
        <f>IF(LEFT(DM157,1)&lt;&gt;"0",IF(LEFT(DM157,1)="1",3.0,DN157),$D$5+$E$5*(EE157*DX157/($K$5*1000))+$F$5*(EE157*DX157/($K$5*1000))*MAX(MIN(DK157,$J$5),$I$5)*MAX(MIN(DK157,$J$5),$I$5)+$G$5*MAX(MIN(DK157,$J$5),$I$5)*(EE157*DX157/($K$5*1000))+$H$5*(EE157*DX157/($K$5*1000))*(EE157*DX157/($K$5*1000)))</f>
        <v>0</v>
      </c>
      <c r="R157">
        <f>I157*(1000-(1000*0.61365*exp(17.502*V157/(240.97+V157))/(DX157+DY157)+DS157)/2)/(1000*0.61365*exp(17.502*V157/(240.97+V157))/(DX157+DY157)-DS157)</f>
        <v>0</v>
      </c>
      <c r="S157">
        <f>1/((DL157+1)/(P157/1.6)+1/(Q157/1.37)) + DL157/((DL157+1)/(P157/1.6) + DL157/(Q157/1.37))</f>
        <v>0</v>
      </c>
      <c r="T157">
        <f>(DG157*DJ157)</f>
        <v>0</v>
      </c>
      <c r="U157">
        <f>(DZ157+(T157+2*0.95*5.67E-8*(((DZ157+$B$9)+273)^4-(DZ157+273)^4)-44100*I157)/(1.84*29.3*Q157+8*0.95*5.67E-8*(DZ157+273)^3))</f>
        <v>0</v>
      </c>
      <c r="V157">
        <f>($C$9*EA157+$D$9*EB157+$E$9*U157)</f>
        <v>0</v>
      </c>
      <c r="W157">
        <f>0.61365*exp(17.502*V157/(240.97+V157))</f>
        <v>0</v>
      </c>
      <c r="X157">
        <f>(Y157/Z157*100)</f>
        <v>0</v>
      </c>
      <c r="Y157">
        <f>DS157*(DX157+DY157)/1000</f>
        <v>0</v>
      </c>
      <c r="Z157">
        <f>0.61365*exp(17.502*DZ157/(240.97+DZ157))</f>
        <v>0</v>
      </c>
      <c r="AA157">
        <f>(W157-DS157*(DX157+DY157)/1000)</f>
        <v>0</v>
      </c>
      <c r="AB157">
        <f>(-I157*44100)</f>
        <v>0</v>
      </c>
      <c r="AC157">
        <f>2*29.3*Q157*0.92*(DZ157-V157)</f>
        <v>0</v>
      </c>
      <c r="AD157">
        <f>2*0.95*5.67E-8*(((DZ157+$B$9)+273)^4-(V157+273)^4)</f>
        <v>0</v>
      </c>
      <c r="AE157">
        <f>T157+AD157+AB157+AC157</f>
        <v>0</v>
      </c>
      <c r="AF157">
        <f>DW157*AT157*(DR157-DQ157*(1000-AT157*DT157)/(1000-AT157*DS157))/(100*DK157)</f>
        <v>0</v>
      </c>
      <c r="AG157">
        <f>1000*DW157*AT157*(DS157-DT157)/(100*DK157*(1000-AT157*DS157))</f>
        <v>0</v>
      </c>
      <c r="AH157">
        <f>(AI157 - AJ157 - DX157*1E3/(8.314*(DZ157+273.15)) * AL157/DW157 * AK157) * DW157/(100*DK157) * (1000 - DT157)/1000</f>
        <v>0</v>
      </c>
      <c r="AI157">
        <v>704.8888219971099</v>
      </c>
      <c r="AJ157">
        <v>673.2461999999997</v>
      </c>
      <c r="AK157">
        <v>3.387357223996743</v>
      </c>
      <c r="AL157">
        <v>65.04949438448051</v>
      </c>
      <c r="AM157">
        <f>(AO157 - AN157 + DX157*1E3/(8.314*(DZ157+273.15)) * AQ157/DW157 * AP157) * DW157/(100*DK157) * 1000/(1000 - AO157)</f>
        <v>0</v>
      </c>
      <c r="AN157">
        <v>17.36337768466218</v>
      </c>
      <c r="AO157">
        <v>22.51849454545454</v>
      </c>
      <c r="AP157">
        <v>-0.002102075109754224</v>
      </c>
      <c r="AQ157">
        <v>105.0563432772272</v>
      </c>
      <c r="AR157">
        <v>0</v>
      </c>
      <c r="AS157">
        <v>0</v>
      </c>
      <c r="AT157">
        <f>IF(AR157*$H$15&gt;=AV157,1.0,(AV157/(AV157-AR157*$H$15)))</f>
        <v>0</v>
      </c>
      <c r="AU157">
        <f>(AT157-1)*100</f>
        <v>0</v>
      </c>
      <c r="AV157">
        <f>MAX(0,($B$15+$C$15*EE157)/(1+$D$15*EE157)*DX157/(DZ157+273)*$E$15)</f>
        <v>0</v>
      </c>
      <c r="AW157" t="s">
        <v>437</v>
      </c>
      <c r="AX157" t="s">
        <v>437</v>
      </c>
      <c r="AY157">
        <v>0</v>
      </c>
      <c r="AZ157">
        <v>0</v>
      </c>
      <c r="BA157">
        <f>1-AY157/AZ157</f>
        <v>0</v>
      </c>
      <c r="BB157">
        <v>0</v>
      </c>
      <c r="BC157" t="s">
        <v>437</v>
      </c>
      <c r="BD157" t="s">
        <v>437</v>
      </c>
      <c r="BE157">
        <v>0</v>
      </c>
      <c r="BF157">
        <v>0</v>
      </c>
      <c r="BG157">
        <f>1-BE157/BF157</f>
        <v>0</v>
      </c>
      <c r="BH157">
        <v>0.5</v>
      </c>
      <c r="BI157">
        <f>DH157</f>
        <v>0</v>
      </c>
      <c r="BJ157">
        <f>K157</f>
        <v>0</v>
      </c>
      <c r="BK157">
        <f>BG157*BH157*BI157</f>
        <v>0</v>
      </c>
      <c r="BL157">
        <f>(BJ157-BB157)/BI157</f>
        <v>0</v>
      </c>
      <c r="BM157">
        <f>(AZ157-BF157)/BF157</f>
        <v>0</v>
      </c>
      <c r="BN157">
        <f>AY157/(BA157+AY157/BF157)</f>
        <v>0</v>
      </c>
      <c r="BO157" t="s">
        <v>437</v>
      </c>
      <c r="BP157">
        <v>0</v>
      </c>
      <c r="BQ157">
        <f>IF(BP157&lt;&gt;0, BP157, BN157)</f>
        <v>0</v>
      </c>
      <c r="BR157">
        <f>1-BQ157/BF157</f>
        <v>0</v>
      </c>
      <c r="BS157">
        <f>(BF157-BE157)/(BF157-BQ157)</f>
        <v>0</v>
      </c>
      <c r="BT157">
        <f>(AZ157-BF157)/(AZ157-BQ157)</f>
        <v>0</v>
      </c>
      <c r="BU157">
        <f>(BF157-BE157)/(BF157-AY157)</f>
        <v>0</v>
      </c>
      <c r="BV157">
        <f>(AZ157-BF157)/(AZ157-AY157)</f>
        <v>0</v>
      </c>
      <c r="BW157">
        <f>(BS157*BQ157/BE157)</f>
        <v>0</v>
      </c>
      <c r="BX157">
        <f>(1-BW157)</f>
        <v>0</v>
      </c>
      <c r="DG157">
        <f>$B$13*EF157+$C$13*EG157+$F$13*ER157*(1-EU157)</f>
        <v>0</v>
      </c>
      <c r="DH157">
        <f>DG157*DI157</f>
        <v>0</v>
      </c>
      <c r="DI157">
        <f>($B$13*$D$11+$C$13*$D$11+$F$13*((FE157+EW157)/MAX(FE157+EW157+FF157, 0.1)*$I$11+FF157/MAX(FE157+EW157+FF157, 0.1)*$J$11))/($B$13+$C$13+$F$13)</f>
        <v>0</v>
      </c>
      <c r="DJ157">
        <f>($B$13*$K$11+$C$13*$K$11+$F$13*((FE157+EW157)/MAX(FE157+EW157+FF157, 0.1)*$P$11+FF157/MAX(FE157+EW157+FF157, 0.1)*$Q$11))/($B$13+$C$13+$F$13)</f>
        <v>0</v>
      </c>
      <c r="DK157">
        <v>5</v>
      </c>
      <c r="DL157">
        <v>0.5</v>
      </c>
      <c r="DM157" t="s">
        <v>438</v>
      </c>
      <c r="DN157">
        <v>2</v>
      </c>
      <c r="DO157" t="b">
        <v>1</v>
      </c>
      <c r="DP157">
        <v>1759164365.214286</v>
      </c>
      <c r="DQ157">
        <v>633.9049285714287</v>
      </c>
      <c r="DR157">
        <v>676.8075714285714</v>
      </c>
      <c r="DS157">
        <v>22.55930357142858</v>
      </c>
      <c r="DT157">
        <v>17.29901428571429</v>
      </c>
      <c r="DU157">
        <v>634.9232500000001</v>
      </c>
      <c r="DV157">
        <v>22.26168928571428</v>
      </c>
      <c r="DW157">
        <v>499.9660000000001</v>
      </c>
      <c r="DX157">
        <v>90.87895</v>
      </c>
      <c r="DY157">
        <v>0.06732447142857144</v>
      </c>
      <c r="DZ157">
        <v>29.48141071428572</v>
      </c>
      <c r="EA157">
        <v>30.07616785714286</v>
      </c>
      <c r="EB157">
        <v>999.9000000000002</v>
      </c>
      <c r="EC157">
        <v>0</v>
      </c>
      <c r="ED157">
        <v>0</v>
      </c>
      <c r="EE157">
        <v>10008.03428571428</v>
      </c>
      <c r="EF157">
        <v>0</v>
      </c>
      <c r="EG157">
        <v>10.71160714285714</v>
      </c>
      <c r="EH157">
        <v>-42.90267857142857</v>
      </c>
      <c r="EI157">
        <v>648.5348928571428</v>
      </c>
      <c r="EJ157">
        <v>688.722357142857</v>
      </c>
      <c r="EK157">
        <v>5.260281071428571</v>
      </c>
      <c r="EL157">
        <v>676.8075714285714</v>
      </c>
      <c r="EM157">
        <v>17.29901428571429</v>
      </c>
      <c r="EN157">
        <v>2.050165</v>
      </c>
      <c r="EO157">
        <v>1.572116428571429</v>
      </c>
      <c r="EP157">
        <v>17.837175</v>
      </c>
      <c r="EQ157">
        <v>13.68814642857143</v>
      </c>
      <c r="ER157">
        <v>1999.996428571429</v>
      </c>
      <c r="ES157">
        <v>0.9800061785714285</v>
      </c>
      <c r="ET157">
        <v>0.01999380714285714</v>
      </c>
      <c r="EU157">
        <v>0</v>
      </c>
      <c r="EV157">
        <v>1042.860714285714</v>
      </c>
      <c r="EW157">
        <v>5.00078</v>
      </c>
      <c r="EX157">
        <v>20250.53214285714</v>
      </c>
      <c r="EY157">
        <v>16379.63571428572</v>
      </c>
      <c r="EZ157">
        <v>39.22735714285714</v>
      </c>
      <c r="FA157">
        <v>40.02435714285713</v>
      </c>
      <c r="FB157">
        <v>39.33464285714285</v>
      </c>
      <c r="FC157">
        <v>39.72971428571428</v>
      </c>
      <c r="FD157">
        <v>40.25421428571428</v>
      </c>
      <c r="FE157">
        <v>1955.110714285715</v>
      </c>
      <c r="FF157">
        <v>39.8857142857143</v>
      </c>
      <c r="FG157">
        <v>0</v>
      </c>
      <c r="FH157">
        <v>1759164365</v>
      </c>
      <c r="FI157">
        <v>0</v>
      </c>
      <c r="FJ157">
        <v>1043.0112</v>
      </c>
      <c r="FK157">
        <v>17.38538459311243</v>
      </c>
      <c r="FL157">
        <v>316.3538455474365</v>
      </c>
      <c r="FM157">
        <v>20253.172</v>
      </c>
      <c r="FN157">
        <v>15</v>
      </c>
      <c r="FO157">
        <v>0</v>
      </c>
      <c r="FP157" t="s">
        <v>439</v>
      </c>
      <c r="FQ157">
        <v>1746989605.5</v>
      </c>
      <c r="FR157">
        <v>1746989593.5</v>
      </c>
      <c r="FS157">
        <v>0</v>
      </c>
      <c r="FT157">
        <v>-0.274</v>
      </c>
      <c r="FU157">
        <v>-0.002</v>
      </c>
      <c r="FV157">
        <v>2.549</v>
      </c>
      <c r="FW157">
        <v>0.129</v>
      </c>
      <c r="FX157">
        <v>420</v>
      </c>
      <c r="FY157">
        <v>17</v>
      </c>
      <c r="FZ157">
        <v>0.02</v>
      </c>
      <c r="GA157">
        <v>0.04</v>
      </c>
      <c r="GB157">
        <v>-42.7458175</v>
      </c>
      <c r="GC157">
        <v>-3.419145590994225</v>
      </c>
      <c r="GD157">
        <v>0.3475664597508659</v>
      </c>
      <c r="GE157">
        <v>0</v>
      </c>
      <c r="GF157">
        <v>1042.014705882353</v>
      </c>
      <c r="GG157">
        <v>17.94591289744894</v>
      </c>
      <c r="GH157">
        <v>1.771535119098896</v>
      </c>
      <c r="GI157">
        <v>0</v>
      </c>
      <c r="GJ157">
        <v>5.28208075</v>
      </c>
      <c r="GK157">
        <v>-0.6471092307692371</v>
      </c>
      <c r="GL157">
        <v>0.06564147699387561</v>
      </c>
      <c r="GM157">
        <v>0</v>
      </c>
      <c r="GN157">
        <v>0</v>
      </c>
      <c r="GO157">
        <v>3</v>
      </c>
      <c r="GP157" t="s">
        <v>484</v>
      </c>
      <c r="GQ157">
        <v>3.10164</v>
      </c>
      <c r="GR157">
        <v>2.7253</v>
      </c>
      <c r="GS157">
        <v>0.122592</v>
      </c>
      <c r="GT157">
        <v>0.127901</v>
      </c>
      <c r="GU157">
        <v>0.103555</v>
      </c>
      <c r="GV157">
        <v>0.0873577</v>
      </c>
      <c r="GW157">
        <v>22944.9</v>
      </c>
      <c r="GX157">
        <v>20727.9</v>
      </c>
      <c r="GY157">
        <v>26714.2</v>
      </c>
      <c r="GZ157">
        <v>23989.4</v>
      </c>
      <c r="HA157">
        <v>38317.1</v>
      </c>
      <c r="HB157">
        <v>32376.6</v>
      </c>
      <c r="HC157">
        <v>46643.2</v>
      </c>
      <c r="HD157">
        <v>37959.6</v>
      </c>
      <c r="HE157">
        <v>1.87488</v>
      </c>
      <c r="HF157">
        <v>1.8643</v>
      </c>
      <c r="HG157">
        <v>0.121221</v>
      </c>
      <c r="HH157">
        <v>0</v>
      </c>
      <c r="HI157">
        <v>28.0853</v>
      </c>
      <c r="HJ157">
        <v>999.9</v>
      </c>
      <c r="HK157">
        <v>43.4</v>
      </c>
      <c r="HL157">
        <v>31.5</v>
      </c>
      <c r="HM157">
        <v>22.1672</v>
      </c>
      <c r="HN157">
        <v>61.5239</v>
      </c>
      <c r="HO157">
        <v>22.5481</v>
      </c>
      <c r="HP157">
        <v>1</v>
      </c>
      <c r="HQ157">
        <v>0.108323</v>
      </c>
      <c r="HR157">
        <v>0.0483061</v>
      </c>
      <c r="HS157">
        <v>20.2801</v>
      </c>
      <c r="HT157">
        <v>5.2125</v>
      </c>
      <c r="HU157">
        <v>11.98</v>
      </c>
      <c r="HV157">
        <v>4.9628</v>
      </c>
      <c r="HW157">
        <v>3.27438</v>
      </c>
      <c r="HX157">
        <v>9999</v>
      </c>
      <c r="HY157">
        <v>9999</v>
      </c>
      <c r="HZ157">
        <v>9999</v>
      </c>
      <c r="IA157">
        <v>41.2</v>
      </c>
      <c r="IB157">
        <v>1.86401</v>
      </c>
      <c r="IC157">
        <v>1.86012</v>
      </c>
      <c r="ID157">
        <v>1.85838</v>
      </c>
      <c r="IE157">
        <v>1.85975</v>
      </c>
      <c r="IF157">
        <v>1.85989</v>
      </c>
      <c r="IG157">
        <v>1.85839</v>
      </c>
      <c r="IH157">
        <v>1.85745</v>
      </c>
      <c r="II157">
        <v>1.85242</v>
      </c>
      <c r="IJ157">
        <v>0</v>
      </c>
      <c r="IK157">
        <v>0</v>
      </c>
      <c r="IL157">
        <v>0</v>
      </c>
      <c r="IM157">
        <v>0</v>
      </c>
      <c r="IN157" t="s">
        <v>441</v>
      </c>
      <c r="IO157" t="s">
        <v>442</v>
      </c>
      <c r="IP157" t="s">
        <v>443</v>
      </c>
      <c r="IQ157" t="s">
        <v>443</v>
      </c>
      <c r="IR157" t="s">
        <v>443</v>
      </c>
      <c r="IS157" t="s">
        <v>443</v>
      </c>
      <c r="IT157">
        <v>0</v>
      </c>
      <c r="IU157">
        <v>100</v>
      </c>
      <c r="IV157">
        <v>100</v>
      </c>
      <c r="IW157">
        <v>-1.002</v>
      </c>
      <c r="IX157">
        <v>0.2967</v>
      </c>
      <c r="IY157">
        <v>-0.9039269621244732</v>
      </c>
      <c r="IZ157">
        <v>-0.001239420960351069</v>
      </c>
      <c r="JA157">
        <v>2.054680153414315E-06</v>
      </c>
      <c r="JB157">
        <v>-6.090169633737798E-10</v>
      </c>
      <c r="JC157">
        <v>0.01286883109493677</v>
      </c>
      <c r="JD157">
        <v>0.003674261220633967</v>
      </c>
      <c r="JE157">
        <v>0.0003746991724086452</v>
      </c>
      <c r="JF157">
        <v>1.563836292469968E-06</v>
      </c>
      <c r="JG157">
        <v>1</v>
      </c>
      <c r="JH157">
        <v>2003</v>
      </c>
      <c r="JI157">
        <v>1</v>
      </c>
      <c r="JJ157">
        <v>24</v>
      </c>
      <c r="JK157">
        <v>202912.8</v>
      </c>
      <c r="JL157">
        <v>202913</v>
      </c>
      <c r="JM157">
        <v>1.7334</v>
      </c>
      <c r="JN157">
        <v>2.63672</v>
      </c>
      <c r="JO157">
        <v>1.49658</v>
      </c>
      <c r="JP157">
        <v>2.34253</v>
      </c>
      <c r="JQ157">
        <v>1.54907</v>
      </c>
      <c r="JR157">
        <v>2.36328</v>
      </c>
      <c r="JS157">
        <v>36.0347</v>
      </c>
      <c r="JT157">
        <v>24.1751</v>
      </c>
      <c r="JU157">
        <v>18</v>
      </c>
      <c r="JV157">
        <v>483.641</v>
      </c>
      <c r="JW157">
        <v>491.656</v>
      </c>
      <c r="JX157">
        <v>28.1555</v>
      </c>
      <c r="JY157">
        <v>28.6704</v>
      </c>
      <c r="JZ157">
        <v>30.0002</v>
      </c>
      <c r="KA157">
        <v>28.846</v>
      </c>
      <c r="KB157">
        <v>28.8349</v>
      </c>
      <c r="KC157">
        <v>34.9235</v>
      </c>
      <c r="KD157">
        <v>21.4183</v>
      </c>
      <c r="KE157">
        <v>64.3271</v>
      </c>
      <c r="KF157">
        <v>28.1241</v>
      </c>
      <c r="KG157">
        <v>727.725</v>
      </c>
      <c r="KH157">
        <v>17.5478</v>
      </c>
      <c r="KI157">
        <v>101.986</v>
      </c>
      <c r="KJ157">
        <v>91.53879999999999</v>
      </c>
    </row>
    <row r="158" spans="1:296">
      <c r="A158">
        <v>140</v>
      </c>
      <c r="B158">
        <v>1759164378</v>
      </c>
      <c r="C158">
        <v>3004.900000095367</v>
      </c>
      <c r="D158" t="s">
        <v>724</v>
      </c>
      <c r="E158" t="s">
        <v>725</v>
      </c>
      <c r="F158">
        <v>5</v>
      </c>
      <c r="G158" t="s">
        <v>639</v>
      </c>
      <c r="H158">
        <v>1759164370.5</v>
      </c>
      <c r="I158">
        <f>(J158)/1000</f>
        <v>0</v>
      </c>
      <c r="J158">
        <f>IF(DO158, AM158, AG158)</f>
        <v>0</v>
      </c>
      <c r="K158">
        <f>IF(DO158, AH158, AF158)</f>
        <v>0</v>
      </c>
      <c r="L158">
        <f>DQ158 - IF(AT158&gt;1, K158*DK158*100.0/(AV158), 0)</f>
        <v>0</v>
      </c>
      <c r="M158">
        <f>((S158-I158/2)*L158-K158)/(S158+I158/2)</f>
        <v>0</v>
      </c>
      <c r="N158">
        <f>M158*(DX158+DY158)/1000.0</f>
        <v>0</v>
      </c>
      <c r="O158">
        <f>(DQ158 - IF(AT158&gt;1, K158*DK158*100.0/(AV158), 0))*(DX158+DY158)/1000.0</f>
        <v>0</v>
      </c>
      <c r="P158">
        <f>2.0/((1/R158-1/Q158)+SIGN(R158)*SQRT((1/R158-1/Q158)*(1/R158-1/Q158) + 4*DL158/((DL158+1)*(DL158+1))*(2*1/R158*1/Q158-1/Q158*1/Q158)))</f>
        <v>0</v>
      </c>
      <c r="Q158">
        <f>IF(LEFT(DM158,1)&lt;&gt;"0",IF(LEFT(DM158,1)="1",3.0,DN158),$D$5+$E$5*(EE158*DX158/($K$5*1000))+$F$5*(EE158*DX158/($K$5*1000))*MAX(MIN(DK158,$J$5),$I$5)*MAX(MIN(DK158,$J$5),$I$5)+$G$5*MAX(MIN(DK158,$J$5),$I$5)*(EE158*DX158/($K$5*1000))+$H$5*(EE158*DX158/($K$5*1000))*(EE158*DX158/($K$5*1000)))</f>
        <v>0</v>
      </c>
      <c r="R158">
        <f>I158*(1000-(1000*0.61365*exp(17.502*V158/(240.97+V158))/(DX158+DY158)+DS158)/2)/(1000*0.61365*exp(17.502*V158/(240.97+V158))/(DX158+DY158)-DS158)</f>
        <v>0</v>
      </c>
      <c r="S158">
        <f>1/((DL158+1)/(P158/1.6)+1/(Q158/1.37)) + DL158/((DL158+1)/(P158/1.6) + DL158/(Q158/1.37))</f>
        <v>0</v>
      </c>
      <c r="T158">
        <f>(DG158*DJ158)</f>
        <v>0</v>
      </c>
      <c r="U158">
        <f>(DZ158+(T158+2*0.95*5.67E-8*(((DZ158+$B$9)+273)^4-(DZ158+273)^4)-44100*I158)/(1.84*29.3*Q158+8*0.95*5.67E-8*(DZ158+273)^3))</f>
        <v>0</v>
      </c>
      <c r="V158">
        <f>($C$9*EA158+$D$9*EB158+$E$9*U158)</f>
        <v>0</v>
      </c>
      <c r="W158">
        <f>0.61365*exp(17.502*V158/(240.97+V158))</f>
        <v>0</v>
      </c>
      <c r="X158">
        <f>(Y158/Z158*100)</f>
        <v>0</v>
      </c>
      <c r="Y158">
        <f>DS158*(DX158+DY158)/1000</f>
        <v>0</v>
      </c>
      <c r="Z158">
        <f>0.61365*exp(17.502*DZ158/(240.97+DZ158))</f>
        <v>0</v>
      </c>
      <c r="AA158">
        <f>(W158-DS158*(DX158+DY158)/1000)</f>
        <v>0</v>
      </c>
      <c r="AB158">
        <f>(-I158*44100)</f>
        <v>0</v>
      </c>
      <c r="AC158">
        <f>2*29.3*Q158*0.92*(DZ158-V158)</f>
        <v>0</v>
      </c>
      <c r="AD158">
        <f>2*0.95*5.67E-8*(((DZ158+$B$9)+273)^4-(V158+273)^4)</f>
        <v>0</v>
      </c>
      <c r="AE158">
        <f>T158+AD158+AB158+AC158</f>
        <v>0</v>
      </c>
      <c r="AF158">
        <f>DW158*AT158*(DR158-DQ158*(1000-AT158*DT158)/(1000-AT158*DS158))/(100*DK158)</f>
        <v>0</v>
      </c>
      <c r="AG158">
        <f>1000*DW158*AT158*(DS158-DT158)/(100*DK158*(1000-AT158*DS158))</f>
        <v>0</v>
      </c>
      <c r="AH158">
        <f>(AI158 - AJ158 - DX158*1E3/(8.314*(DZ158+273.15)) * AL158/DW158 * AK158) * DW158/(100*DK158) * (1000 - DT158)/1000</f>
        <v>0</v>
      </c>
      <c r="AI158">
        <v>722.0893087714287</v>
      </c>
      <c r="AJ158">
        <v>690.2044121212119</v>
      </c>
      <c r="AK158">
        <v>3.398568495182826</v>
      </c>
      <c r="AL158">
        <v>65.04949438448051</v>
      </c>
      <c r="AM158">
        <f>(AO158 - AN158 + DX158*1E3/(8.314*(DZ158+273.15)) * AQ158/DW158 * AP158) * DW158/(100*DK158) * 1000/(1000 - AO158)</f>
        <v>0</v>
      </c>
      <c r="AN158">
        <v>17.41634341631382</v>
      </c>
      <c r="AO158">
        <v>22.50258848484847</v>
      </c>
      <c r="AP158">
        <v>-0.0007719629966194768</v>
      </c>
      <c r="AQ158">
        <v>105.0563432772272</v>
      </c>
      <c r="AR158">
        <v>0</v>
      </c>
      <c r="AS158">
        <v>0</v>
      </c>
      <c r="AT158">
        <f>IF(AR158*$H$15&gt;=AV158,1.0,(AV158/(AV158-AR158*$H$15)))</f>
        <v>0</v>
      </c>
      <c r="AU158">
        <f>(AT158-1)*100</f>
        <v>0</v>
      </c>
      <c r="AV158">
        <f>MAX(0,($B$15+$C$15*EE158)/(1+$D$15*EE158)*DX158/(DZ158+273)*$E$15)</f>
        <v>0</v>
      </c>
      <c r="AW158" t="s">
        <v>437</v>
      </c>
      <c r="AX158" t="s">
        <v>437</v>
      </c>
      <c r="AY158">
        <v>0</v>
      </c>
      <c r="AZ158">
        <v>0</v>
      </c>
      <c r="BA158">
        <f>1-AY158/AZ158</f>
        <v>0</v>
      </c>
      <c r="BB158">
        <v>0</v>
      </c>
      <c r="BC158" t="s">
        <v>437</v>
      </c>
      <c r="BD158" t="s">
        <v>437</v>
      </c>
      <c r="BE158">
        <v>0</v>
      </c>
      <c r="BF158">
        <v>0</v>
      </c>
      <c r="BG158">
        <f>1-BE158/BF158</f>
        <v>0</v>
      </c>
      <c r="BH158">
        <v>0.5</v>
      </c>
      <c r="BI158">
        <f>DH158</f>
        <v>0</v>
      </c>
      <c r="BJ158">
        <f>K158</f>
        <v>0</v>
      </c>
      <c r="BK158">
        <f>BG158*BH158*BI158</f>
        <v>0</v>
      </c>
      <c r="BL158">
        <f>(BJ158-BB158)/BI158</f>
        <v>0</v>
      </c>
      <c r="BM158">
        <f>(AZ158-BF158)/BF158</f>
        <v>0</v>
      </c>
      <c r="BN158">
        <f>AY158/(BA158+AY158/BF158)</f>
        <v>0</v>
      </c>
      <c r="BO158" t="s">
        <v>437</v>
      </c>
      <c r="BP158">
        <v>0</v>
      </c>
      <c r="BQ158">
        <f>IF(BP158&lt;&gt;0, BP158, BN158)</f>
        <v>0</v>
      </c>
      <c r="BR158">
        <f>1-BQ158/BF158</f>
        <v>0</v>
      </c>
      <c r="BS158">
        <f>(BF158-BE158)/(BF158-BQ158)</f>
        <v>0</v>
      </c>
      <c r="BT158">
        <f>(AZ158-BF158)/(AZ158-BQ158)</f>
        <v>0</v>
      </c>
      <c r="BU158">
        <f>(BF158-BE158)/(BF158-AY158)</f>
        <v>0</v>
      </c>
      <c r="BV158">
        <f>(AZ158-BF158)/(AZ158-AY158)</f>
        <v>0</v>
      </c>
      <c r="BW158">
        <f>(BS158*BQ158/BE158)</f>
        <v>0</v>
      </c>
      <c r="BX158">
        <f>(1-BW158)</f>
        <v>0</v>
      </c>
      <c r="DG158">
        <f>$B$13*EF158+$C$13*EG158+$F$13*ER158*(1-EU158)</f>
        <v>0</v>
      </c>
      <c r="DH158">
        <f>DG158*DI158</f>
        <v>0</v>
      </c>
      <c r="DI158">
        <f>($B$13*$D$11+$C$13*$D$11+$F$13*((FE158+EW158)/MAX(FE158+EW158+FF158, 0.1)*$I$11+FF158/MAX(FE158+EW158+FF158, 0.1)*$J$11))/($B$13+$C$13+$F$13)</f>
        <v>0</v>
      </c>
      <c r="DJ158">
        <f>($B$13*$K$11+$C$13*$K$11+$F$13*((FE158+EW158)/MAX(FE158+EW158+FF158, 0.1)*$P$11+FF158/MAX(FE158+EW158+FF158, 0.1)*$Q$11))/($B$13+$C$13+$F$13)</f>
        <v>0</v>
      </c>
      <c r="DK158">
        <v>5</v>
      </c>
      <c r="DL158">
        <v>0.5</v>
      </c>
      <c r="DM158" t="s">
        <v>438</v>
      </c>
      <c r="DN158">
        <v>2</v>
      </c>
      <c r="DO158" t="b">
        <v>1</v>
      </c>
      <c r="DP158">
        <v>1759164370.5</v>
      </c>
      <c r="DQ158">
        <v>651.4418148148148</v>
      </c>
      <c r="DR158">
        <v>694.5924074074072</v>
      </c>
      <c r="DS158">
        <v>22.5312037037037</v>
      </c>
      <c r="DT158">
        <v>17.34675555555555</v>
      </c>
      <c r="DU158">
        <v>652.4488518518518</v>
      </c>
      <c r="DV158">
        <v>22.23421481481482</v>
      </c>
      <c r="DW158">
        <v>499.9897407407407</v>
      </c>
      <c r="DX158">
        <v>90.87862962962963</v>
      </c>
      <c r="DY158">
        <v>0.06728398518518518</v>
      </c>
      <c r="DZ158">
        <v>29.47765185185185</v>
      </c>
      <c r="EA158">
        <v>30.06073333333334</v>
      </c>
      <c r="EB158">
        <v>999.9000000000001</v>
      </c>
      <c r="EC158">
        <v>0</v>
      </c>
      <c r="ED158">
        <v>0</v>
      </c>
      <c r="EE158">
        <v>10009.37407407407</v>
      </c>
      <c r="EF158">
        <v>0</v>
      </c>
      <c r="EG158">
        <v>10.70834444444445</v>
      </c>
      <c r="EH158">
        <v>-43.15054444444444</v>
      </c>
      <c r="EI158">
        <v>666.4577037037037</v>
      </c>
      <c r="EJ158">
        <v>706.8549629629631</v>
      </c>
      <c r="EK158">
        <v>5.184441481481482</v>
      </c>
      <c r="EL158">
        <v>694.5924074074072</v>
      </c>
      <c r="EM158">
        <v>17.34675555555555</v>
      </c>
      <c r="EN158">
        <v>2.047604814814814</v>
      </c>
      <c r="EO158">
        <v>1.576449259259259</v>
      </c>
      <c r="EP158">
        <v>17.81732962962963</v>
      </c>
      <c r="EQ158">
        <v>13.73045185185185</v>
      </c>
      <c r="ER158">
        <v>2000.015925925926</v>
      </c>
      <c r="ES158">
        <v>0.9800062962962961</v>
      </c>
      <c r="ET158">
        <v>0.01999368518518518</v>
      </c>
      <c r="EU158">
        <v>0</v>
      </c>
      <c r="EV158">
        <v>1044.342962962963</v>
      </c>
      <c r="EW158">
        <v>5.00078</v>
      </c>
      <c r="EX158">
        <v>20277.82592592593</v>
      </c>
      <c r="EY158">
        <v>16379.78888888889</v>
      </c>
      <c r="EZ158">
        <v>39.22896296296296</v>
      </c>
      <c r="FA158">
        <v>40.03681481481481</v>
      </c>
      <c r="FB158">
        <v>39.31003703703703</v>
      </c>
      <c r="FC158">
        <v>39.72903703703704</v>
      </c>
      <c r="FD158">
        <v>40.28451851851851</v>
      </c>
      <c r="FE158">
        <v>1955.13</v>
      </c>
      <c r="FF158">
        <v>39.88592592592594</v>
      </c>
      <c r="FG158">
        <v>0</v>
      </c>
      <c r="FH158">
        <v>1759164369.8</v>
      </c>
      <c r="FI158">
        <v>0</v>
      </c>
      <c r="FJ158">
        <v>1044.3316</v>
      </c>
      <c r="FK158">
        <v>16.04461541476675</v>
      </c>
      <c r="FL158">
        <v>281.3153849415797</v>
      </c>
      <c r="FM158">
        <v>20277.692</v>
      </c>
      <c r="FN158">
        <v>15</v>
      </c>
      <c r="FO158">
        <v>0</v>
      </c>
      <c r="FP158" t="s">
        <v>439</v>
      </c>
      <c r="FQ158">
        <v>1746989605.5</v>
      </c>
      <c r="FR158">
        <v>1746989593.5</v>
      </c>
      <c r="FS158">
        <v>0</v>
      </c>
      <c r="FT158">
        <v>-0.274</v>
      </c>
      <c r="FU158">
        <v>-0.002</v>
      </c>
      <c r="FV158">
        <v>2.549</v>
      </c>
      <c r="FW158">
        <v>0.129</v>
      </c>
      <c r="FX158">
        <v>420</v>
      </c>
      <c r="FY158">
        <v>17</v>
      </c>
      <c r="FZ158">
        <v>0.02</v>
      </c>
      <c r="GA158">
        <v>0.04</v>
      </c>
      <c r="GB158">
        <v>-42.96736</v>
      </c>
      <c r="GC158">
        <v>-2.81752570356464</v>
      </c>
      <c r="GD158">
        <v>0.2890272217283351</v>
      </c>
      <c r="GE158">
        <v>0</v>
      </c>
      <c r="GF158">
        <v>1043.238235294118</v>
      </c>
      <c r="GG158">
        <v>16.57937357652158</v>
      </c>
      <c r="GH158">
        <v>1.638599600426861</v>
      </c>
      <c r="GI158">
        <v>0</v>
      </c>
      <c r="GJ158">
        <v>5.23533125</v>
      </c>
      <c r="GK158">
        <v>-0.8475119324577958</v>
      </c>
      <c r="GL158">
        <v>0.08307469491931646</v>
      </c>
      <c r="GM158">
        <v>0</v>
      </c>
      <c r="GN158">
        <v>0</v>
      </c>
      <c r="GO158">
        <v>3</v>
      </c>
      <c r="GP158" t="s">
        <v>484</v>
      </c>
      <c r="GQ158">
        <v>3.1013</v>
      </c>
      <c r="GR158">
        <v>2.72558</v>
      </c>
      <c r="GS158">
        <v>0.124707</v>
      </c>
      <c r="GT158">
        <v>0.129957</v>
      </c>
      <c r="GU158">
        <v>0.103504</v>
      </c>
      <c r="GV158">
        <v>0.08761960000000001</v>
      </c>
      <c r="GW158">
        <v>22889.5</v>
      </c>
      <c r="GX158">
        <v>20678.9</v>
      </c>
      <c r="GY158">
        <v>26714.1</v>
      </c>
      <c r="GZ158">
        <v>23989.2</v>
      </c>
      <c r="HA158">
        <v>38319.3</v>
      </c>
      <c r="HB158">
        <v>32367.3</v>
      </c>
      <c r="HC158">
        <v>46643</v>
      </c>
      <c r="HD158">
        <v>37959.4</v>
      </c>
      <c r="HE158">
        <v>1.87453</v>
      </c>
      <c r="HF158">
        <v>1.8647</v>
      </c>
      <c r="HG158">
        <v>0.121929</v>
      </c>
      <c r="HH158">
        <v>0</v>
      </c>
      <c r="HI158">
        <v>28.0912</v>
      </c>
      <c r="HJ158">
        <v>999.9</v>
      </c>
      <c r="HK158">
        <v>43.3</v>
      </c>
      <c r="HL158">
        <v>31.5</v>
      </c>
      <c r="HM158">
        <v>22.1144</v>
      </c>
      <c r="HN158">
        <v>61.0539</v>
      </c>
      <c r="HO158">
        <v>22.8205</v>
      </c>
      <c r="HP158">
        <v>1</v>
      </c>
      <c r="HQ158">
        <v>0.108567</v>
      </c>
      <c r="HR158">
        <v>0.06900870000000001</v>
      </c>
      <c r="HS158">
        <v>20.2798</v>
      </c>
      <c r="HT158">
        <v>5.2128</v>
      </c>
      <c r="HU158">
        <v>11.98</v>
      </c>
      <c r="HV158">
        <v>4.963</v>
      </c>
      <c r="HW158">
        <v>3.27438</v>
      </c>
      <c r="HX158">
        <v>9999</v>
      </c>
      <c r="HY158">
        <v>9999</v>
      </c>
      <c r="HZ158">
        <v>9999</v>
      </c>
      <c r="IA158">
        <v>41.2</v>
      </c>
      <c r="IB158">
        <v>1.86401</v>
      </c>
      <c r="IC158">
        <v>1.86014</v>
      </c>
      <c r="ID158">
        <v>1.85838</v>
      </c>
      <c r="IE158">
        <v>1.85974</v>
      </c>
      <c r="IF158">
        <v>1.85989</v>
      </c>
      <c r="IG158">
        <v>1.85839</v>
      </c>
      <c r="IH158">
        <v>1.85745</v>
      </c>
      <c r="II158">
        <v>1.85242</v>
      </c>
      <c r="IJ158">
        <v>0</v>
      </c>
      <c r="IK158">
        <v>0</v>
      </c>
      <c r="IL158">
        <v>0</v>
      </c>
      <c r="IM158">
        <v>0</v>
      </c>
      <c r="IN158" t="s">
        <v>441</v>
      </c>
      <c r="IO158" t="s">
        <v>442</v>
      </c>
      <c r="IP158" t="s">
        <v>443</v>
      </c>
      <c r="IQ158" t="s">
        <v>443</v>
      </c>
      <c r="IR158" t="s">
        <v>443</v>
      </c>
      <c r="IS158" t="s">
        <v>443</v>
      </c>
      <c r="IT158">
        <v>0</v>
      </c>
      <c r="IU158">
        <v>100</v>
      </c>
      <c r="IV158">
        <v>100</v>
      </c>
      <c r="IW158">
        <v>-0.99</v>
      </c>
      <c r="IX158">
        <v>0.2963</v>
      </c>
      <c r="IY158">
        <v>-0.9039269621244732</v>
      </c>
      <c r="IZ158">
        <v>-0.001239420960351069</v>
      </c>
      <c r="JA158">
        <v>2.054680153414315E-06</v>
      </c>
      <c r="JB158">
        <v>-6.090169633737798E-10</v>
      </c>
      <c r="JC158">
        <v>0.01286883109493677</v>
      </c>
      <c r="JD158">
        <v>0.003674261220633967</v>
      </c>
      <c r="JE158">
        <v>0.0003746991724086452</v>
      </c>
      <c r="JF158">
        <v>1.563836292469968E-06</v>
      </c>
      <c r="JG158">
        <v>1</v>
      </c>
      <c r="JH158">
        <v>2003</v>
      </c>
      <c r="JI158">
        <v>1</v>
      </c>
      <c r="JJ158">
        <v>24</v>
      </c>
      <c r="JK158">
        <v>202912.9</v>
      </c>
      <c r="JL158">
        <v>202913.1</v>
      </c>
      <c r="JM158">
        <v>1.76636</v>
      </c>
      <c r="JN158">
        <v>2.61841</v>
      </c>
      <c r="JO158">
        <v>1.49658</v>
      </c>
      <c r="JP158">
        <v>2.34375</v>
      </c>
      <c r="JQ158">
        <v>1.54907</v>
      </c>
      <c r="JR158">
        <v>2.3999</v>
      </c>
      <c r="JS158">
        <v>36.0113</v>
      </c>
      <c r="JT158">
        <v>24.1751</v>
      </c>
      <c r="JU158">
        <v>18</v>
      </c>
      <c r="JV158">
        <v>483.455</v>
      </c>
      <c r="JW158">
        <v>491.939</v>
      </c>
      <c r="JX158">
        <v>28.1006</v>
      </c>
      <c r="JY158">
        <v>28.6728</v>
      </c>
      <c r="JZ158">
        <v>30.0003</v>
      </c>
      <c r="KA158">
        <v>28.8484</v>
      </c>
      <c r="KB158">
        <v>28.8373</v>
      </c>
      <c r="KC158">
        <v>35.5147</v>
      </c>
      <c r="KD158">
        <v>21.1429</v>
      </c>
      <c r="KE158">
        <v>64.3271</v>
      </c>
      <c r="KF158">
        <v>28.0582</v>
      </c>
      <c r="KG158">
        <v>741.085</v>
      </c>
      <c r="KH158">
        <v>17.6169</v>
      </c>
      <c r="KI158">
        <v>101.986</v>
      </c>
      <c r="KJ158">
        <v>91.53830000000001</v>
      </c>
    </row>
    <row r="159" spans="1:296">
      <c r="A159">
        <v>141</v>
      </c>
      <c r="B159">
        <v>1759164383</v>
      </c>
      <c r="C159">
        <v>3009.900000095367</v>
      </c>
      <c r="D159" t="s">
        <v>726</v>
      </c>
      <c r="E159" t="s">
        <v>727</v>
      </c>
      <c r="F159">
        <v>5</v>
      </c>
      <c r="G159" t="s">
        <v>639</v>
      </c>
      <c r="H159">
        <v>1759164375.214286</v>
      </c>
      <c r="I159">
        <f>(J159)/1000</f>
        <v>0</v>
      </c>
      <c r="J159">
        <f>IF(DO159, AM159, AG159)</f>
        <v>0</v>
      </c>
      <c r="K159">
        <f>IF(DO159, AH159, AF159)</f>
        <v>0</v>
      </c>
      <c r="L159">
        <f>DQ159 - IF(AT159&gt;1, K159*DK159*100.0/(AV159), 0)</f>
        <v>0</v>
      </c>
      <c r="M159">
        <f>((S159-I159/2)*L159-K159)/(S159+I159/2)</f>
        <v>0</v>
      </c>
      <c r="N159">
        <f>M159*(DX159+DY159)/1000.0</f>
        <v>0</v>
      </c>
      <c r="O159">
        <f>(DQ159 - IF(AT159&gt;1, K159*DK159*100.0/(AV159), 0))*(DX159+DY159)/1000.0</f>
        <v>0</v>
      </c>
      <c r="P159">
        <f>2.0/((1/R159-1/Q159)+SIGN(R159)*SQRT((1/R159-1/Q159)*(1/R159-1/Q159) + 4*DL159/((DL159+1)*(DL159+1))*(2*1/R159*1/Q159-1/Q159*1/Q159)))</f>
        <v>0</v>
      </c>
      <c r="Q159">
        <f>IF(LEFT(DM159,1)&lt;&gt;"0",IF(LEFT(DM159,1)="1",3.0,DN159),$D$5+$E$5*(EE159*DX159/($K$5*1000))+$F$5*(EE159*DX159/($K$5*1000))*MAX(MIN(DK159,$J$5),$I$5)*MAX(MIN(DK159,$J$5),$I$5)+$G$5*MAX(MIN(DK159,$J$5),$I$5)*(EE159*DX159/($K$5*1000))+$H$5*(EE159*DX159/($K$5*1000))*(EE159*DX159/($K$5*1000)))</f>
        <v>0</v>
      </c>
      <c r="R159">
        <f>I159*(1000-(1000*0.61365*exp(17.502*V159/(240.97+V159))/(DX159+DY159)+DS159)/2)/(1000*0.61365*exp(17.502*V159/(240.97+V159))/(DX159+DY159)-DS159)</f>
        <v>0</v>
      </c>
      <c r="S159">
        <f>1/((DL159+1)/(P159/1.6)+1/(Q159/1.37)) + DL159/((DL159+1)/(P159/1.6) + DL159/(Q159/1.37))</f>
        <v>0</v>
      </c>
      <c r="T159">
        <f>(DG159*DJ159)</f>
        <v>0</v>
      </c>
      <c r="U159">
        <f>(DZ159+(T159+2*0.95*5.67E-8*(((DZ159+$B$9)+273)^4-(DZ159+273)^4)-44100*I159)/(1.84*29.3*Q159+8*0.95*5.67E-8*(DZ159+273)^3))</f>
        <v>0</v>
      </c>
      <c r="V159">
        <f>($C$9*EA159+$D$9*EB159+$E$9*U159)</f>
        <v>0</v>
      </c>
      <c r="W159">
        <f>0.61365*exp(17.502*V159/(240.97+V159))</f>
        <v>0</v>
      </c>
      <c r="X159">
        <f>(Y159/Z159*100)</f>
        <v>0</v>
      </c>
      <c r="Y159">
        <f>DS159*(DX159+DY159)/1000</f>
        <v>0</v>
      </c>
      <c r="Z159">
        <f>0.61365*exp(17.502*DZ159/(240.97+DZ159))</f>
        <v>0</v>
      </c>
      <c r="AA159">
        <f>(W159-DS159*(DX159+DY159)/1000)</f>
        <v>0</v>
      </c>
      <c r="AB159">
        <f>(-I159*44100)</f>
        <v>0</v>
      </c>
      <c r="AC159">
        <f>2*29.3*Q159*0.92*(DZ159-V159)</f>
        <v>0</v>
      </c>
      <c r="AD159">
        <f>2*0.95*5.67E-8*(((DZ159+$B$9)+273)^4-(V159+273)^4)</f>
        <v>0</v>
      </c>
      <c r="AE159">
        <f>T159+AD159+AB159+AC159</f>
        <v>0</v>
      </c>
      <c r="AF159">
        <f>DW159*AT159*(DR159-DQ159*(1000-AT159*DT159)/(1000-AT159*DS159))/(100*DK159)</f>
        <v>0</v>
      </c>
      <c r="AG159">
        <f>1000*DW159*AT159*(DS159-DT159)/(100*DK159*(1000-AT159*DS159))</f>
        <v>0</v>
      </c>
      <c r="AH159">
        <f>(AI159 - AJ159 - DX159*1E3/(8.314*(DZ159+273.15)) * AL159/DW159 * AK159) * DW159/(100*DK159) * (1000 - DT159)/1000</f>
        <v>0</v>
      </c>
      <c r="AI159">
        <v>738.5905242209315</v>
      </c>
      <c r="AJ159">
        <v>706.9130545454542</v>
      </c>
      <c r="AK159">
        <v>3.322590240933287</v>
      </c>
      <c r="AL159">
        <v>65.04949438448051</v>
      </c>
      <c r="AM159">
        <f>(AO159 - AN159 + DX159*1E3/(8.314*(DZ159+273.15)) * AQ159/DW159 * AP159) * DW159/(100*DK159) * 1000/(1000 - AO159)</f>
        <v>0</v>
      </c>
      <c r="AN159">
        <v>17.5037383016556</v>
      </c>
      <c r="AO159">
        <v>22.49373999999999</v>
      </c>
      <c r="AP159">
        <v>-0.0002500450720871878</v>
      </c>
      <c r="AQ159">
        <v>105.0563432772272</v>
      </c>
      <c r="AR159">
        <v>0</v>
      </c>
      <c r="AS159">
        <v>0</v>
      </c>
      <c r="AT159">
        <f>IF(AR159*$H$15&gt;=AV159,1.0,(AV159/(AV159-AR159*$H$15)))</f>
        <v>0</v>
      </c>
      <c r="AU159">
        <f>(AT159-1)*100</f>
        <v>0</v>
      </c>
      <c r="AV159">
        <f>MAX(0,($B$15+$C$15*EE159)/(1+$D$15*EE159)*DX159/(DZ159+273)*$E$15)</f>
        <v>0</v>
      </c>
      <c r="AW159" t="s">
        <v>437</v>
      </c>
      <c r="AX159" t="s">
        <v>437</v>
      </c>
      <c r="AY159">
        <v>0</v>
      </c>
      <c r="AZ159">
        <v>0</v>
      </c>
      <c r="BA159">
        <f>1-AY159/AZ159</f>
        <v>0</v>
      </c>
      <c r="BB159">
        <v>0</v>
      </c>
      <c r="BC159" t="s">
        <v>437</v>
      </c>
      <c r="BD159" t="s">
        <v>437</v>
      </c>
      <c r="BE159">
        <v>0</v>
      </c>
      <c r="BF159">
        <v>0</v>
      </c>
      <c r="BG159">
        <f>1-BE159/BF159</f>
        <v>0</v>
      </c>
      <c r="BH159">
        <v>0.5</v>
      </c>
      <c r="BI159">
        <f>DH159</f>
        <v>0</v>
      </c>
      <c r="BJ159">
        <f>K159</f>
        <v>0</v>
      </c>
      <c r="BK159">
        <f>BG159*BH159*BI159</f>
        <v>0</v>
      </c>
      <c r="BL159">
        <f>(BJ159-BB159)/BI159</f>
        <v>0</v>
      </c>
      <c r="BM159">
        <f>(AZ159-BF159)/BF159</f>
        <v>0</v>
      </c>
      <c r="BN159">
        <f>AY159/(BA159+AY159/BF159)</f>
        <v>0</v>
      </c>
      <c r="BO159" t="s">
        <v>437</v>
      </c>
      <c r="BP159">
        <v>0</v>
      </c>
      <c r="BQ159">
        <f>IF(BP159&lt;&gt;0, BP159, BN159)</f>
        <v>0</v>
      </c>
      <c r="BR159">
        <f>1-BQ159/BF159</f>
        <v>0</v>
      </c>
      <c r="BS159">
        <f>(BF159-BE159)/(BF159-BQ159)</f>
        <v>0</v>
      </c>
      <c r="BT159">
        <f>(AZ159-BF159)/(AZ159-BQ159)</f>
        <v>0</v>
      </c>
      <c r="BU159">
        <f>(BF159-BE159)/(BF159-AY159)</f>
        <v>0</v>
      </c>
      <c r="BV159">
        <f>(AZ159-BF159)/(AZ159-AY159)</f>
        <v>0</v>
      </c>
      <c r="BW159">
        <f>(BS159*BQ159/BE159)</f>
        <v>0</v>
      </c>
      <c r="BX159">
        <f>(1-BW159)</f>
        <v>0</v>
      </c>
      <c r="DG159">
        <f>$B$13*EF159+$C$13*EG159+$F$13*ER159*(1-EU159)</f>
        <v>0</v>
      </c>
      <c r="DH159">
        <f>DG159*DI159</f>
        <v>0</v>
      </c>
      <c r="DI159">
        <f>($B$13*$D$11+$C$13*$D$11+$F$13*((FE159+EW159)/MAX(FE159+EW159+FF159, 0.1)*$I$11+FF159/MAX(FE159+EW159+FF159, 0.1)*$J$11))/($B$13+$C$13+$F$13)</f>
        <v>0</v>
      </c>
      <c r="DJ159">
        <f>($B$13*$K$11+$C$13*$K$11+$F$13*((FE159+EW159)/MAX(FE159+EW159+FF159, 0.1)*$P$11+FF159/MAX(FE159+EW159+FF159, 0.1)*$Q$11))/($B$13+$C$13+$F$13)</f>
        <v>0</v>
      </c>
      <c r="DK159">
        <v>5</v>
      </c>
      <c r="DL159">
        <v>0.5</v>
      </c>
      <c r="DM159" t="s">
        <v>438</v>
      </c>
      <c r="DN159">
        <v>2</v>
      </c>
      <c r="DO159" t="b">
        <v>1</v>
      </c>
      <c r="DP159">
        <v>1759164375.214286</v>
      </c>
      <c r="DQ159">
        <v>667.0538214285714</v>
      </c>
      <c r="DR159">
        <v>710.1455714285713</v>
      </c>
      <c r="DS159">
        <v>22.51230357142857</v>
      </c>
      <c r="DT159">
        <v>17.41323571428571</v>
      </c>
      <c r="DU159">
        <v>668.0502142857142</v>
      </c>
      <c r="DV159">
        <v>22.21573928571429</v>
      </c>
      <c r="DW159">
        <v>500.0530357142857</v>
      </c>
      <c r="DX159">
        <v>90.8787357142857</v>
      </c>
      <c r="DY159">
        <v>0.06714161428571429</v>
      </c>
      <c r="DZ159">
        <v>29.47661071428571</v>
      </c>
      <c r="EA159">
        <v>30.06965714285715</v>
      </c>
      <c r="EB159">
        <v>999.9000000000002</v>
      </c>
      <c r="EC159">
        <v>0</v>
      </c>
      <c r="ED159">
        <v>0</v>
      </c>
      <c r="EE159">
        <v>10017.00892857143</v>
      </c>
      <c r="EF159">
        <v>0</v>
      </c>
      <c r="EG159">
        <v>10.71657142857143</v>
      </c>
      <c r="EH159">
        <v>-43.09173571428572</v>
      </c>
      <c r="EI159">
        <v>682.416392857143</v>
      </c>
      <c r="EJ159">
        <v>722.7316785714285</v>
      </c>
      <c r="EK159">
        <v>5.099061428571429</v>
      </c>
      <c r="EL159">
        <v>710.1455714285713</v>
      </c>
      <c r="EM159">
        <v>17.41323571428571</v>
      </c>
      <c r="EN159">
        <v>2.045889642857143</v>
      </c>
      <c r="EO159">
        <v>1.582493571428572</v>
      </c>
      <c r="EP159">
        <v>17.80402857142857</v>
      </c>
      <c r="EQ159">
        <v>13.78929642857143</v>
      </c>
      <c r="ER159">
        <v>2000.016071428571</v>
      </c>
      <c r="ES159">
        <v>0.9800046071428571</v>
      </c>
      <c r="ET159">
        <v>0.01999536071428571</v>
      </c>
      <c r="EU159">
        <v>0</v>
      </c>
      <c r="EV159">
        <v>1045.404285714286</v>
      </c>
      <c r="EW159">
        <v>5.00078</v>
      </c>
      <c r="EX159">
        <v>20298.42857142857</v>
      </c>
      <c r="EY159">
        <v>16379.79285714286</v>
      </c>
      <c r="EZ159">
        <v>39.23639285714285</v>
      </c>
      <c r="FA159">
        <v>40.04885714285714</v>
      </c>
      <c r="FB159">
        <v>39.31678571428571</v>
      </c>
      <c r="FC159">
        <v>39.72978571428571</v>
      </c>
      <c r="FD159">
        <v>40.29</v>
      </c>
      <c r="FE159">
        <v>1955.126071428571</v>
      </c>
      <c r="FF159">
        <v>39.89000000000001</v>
      </c>
      <c r="FG159">
        <v>0</v>
      </c>
      <c r="FH159">
        <v>1759164375.2</v>
      </c>
      <c r="FI159">
        <v>0</v>
      </c>
      <c r="FJ159">
        <v>1045.468846153846</v>
      </c>
      <c r="FK159">
        <v>11.72410256421978</v>
      </c>
      <c r="FL159">
        <v>250.2564103480741</v>
      </c>
      <c r="FM159">
        <v>20299.69230769231</v>
      </c>
      <c r="FN159">
        <v>15</v>
      </c>
      <c r="FO159">
        <v>0</v>
      </c>
      <c r="FP159" t="s">
        <v>439</v>
      </c>
      <c r="FQ159">
        <v>1746989605.5</v>
      </c>
      <c r="FR159">
        <v>1746989593.5</v>
      </c>
      <c r="FS159">
        <v>0</v>
      </c>
      <c r="FT159">
        <v>-0.274</v>
      </c>
      <c r="FU159">
        <v>-0.002</v>
      </c>
      <c r="FV159">
        <v>2.549</v>
      </c>
      <c r="FW159">
        <v>0.129</v>
      </c>
      <c r="FX159">
        <v>420</v>
      </c>
      <c r="FY159">
        <v>17</v>
      </c>
      <c r="FZ159">
        <v>0.02</v>
      </c>
      <c r="GA159">
        <v>0.04</v>
      </c>
      <c r="GB159">
        <v>-43.07912</v>
      </c>
      <c r="GC159">
        <v>0.1860337711069926</v>
      </c>
      <c r="GD159">
        <v>0.2195844111042489</v>
      </c>
      <c r="GE159">
        <v>1</v>
      </c>
      <c r="GF159">
        <v>1044.747647058824</v>
      </c>
      <c r="GG159">
        <v>13.97799847976474</v>
      </c>
      <c r="GH159">
        <v>1.401862330287662</v>
      </c>
      <c r="GI159">
        <v>0</v>
      </c>
      <c r="GJ159">
        <v>5.14323325</v>
      </c>
      <c r="GK159">
        <v>-1.062614296435277</v>
      </c>
      <c r="GL159">
        <v>0.1024148658249256</v>
      </c>
      <c r="GM159">
        <v>0</v>
      </c>
      <c r="GN159">
        <v>1</v>
      </c>
      <c r="GO159">
        <v>3</v>
      </c>
      <c r="GP159" t="s">
        <v>459</v>
      </c>
      <c r="GQ159">
        <v>3.1015</v>
      </c>
      <c r="GR159">
        <v>2.7253</v>
      </c>
      <c r="GS159">
        <v>0.126746</v>
      </c>
      <c r="GT159">
        <v>0.13185</v>
      </c>
      <c r="GU159">
        <v>0.103477</v>
      </c>
      <c r="GV159">
        <v>0.08792369999999999</v>
      </c>
      <c r="GW159">
        <v>22835.9</v>
      </c>
      <c r="GX159">
        <v>20633.7</v>
      </c>
      <c r="GY159">
        <v>26713.8</v>
      </c>
      <c r="GZ159">
        <v>23989</v>
      </c>
      <c r="HA159">
        <v>38320.5</v>
      </c>
      <c r="HB159">
        <v>32356.4</v>
      </c>
      <c r="HC159">
        <v>46642.7</v>
      </c>
      <c r="HD159">
        <v>37959.1</v>
      </c>
      <c r="HE159">
        <v>1.8744</v>
      </c>
      <c r="HF159">
        <v>1.86453</v>
      </c>
      <c r="HG159">
        <v>0.123087</v>
      </c>
      <c r="HH159">
        <v>0</v>
      </c>
      <c r="HI159">
        <v>28.097</v>
      </c>
      <c r="HJ159">
        <v>999.9</v>
      </c>
      <c r="HK159">
        <v>43.3</v>
      </c>
      <c r="HL159">
        <v>31.5</v>
      </c>
      <c r="HM159">
        <v>22.1167</v>
      </c>
      <c r="HN159">
        <v>60.6739</v>
      </c>
      <c r="HO159">
        <v>22.7564</v>
      </c>
      <c r="HP159">
        <v>1</v>
      </c>
      <c r="HQ159">
        <v>0.108867</v>
      </c>
      <c r="HR159">
        <v>0.147364</v>
      </c>
      <c r="HS159">
        <v>20.2799</v>
      </c>
      <c r="HT159">
        <v>5.21265</v>
      </c>
      <c r="HU159">
        <v>11.98</v>
      </c>
      <c r="HV159">
        <v>4.96315</v>
      </c>
      <c r="HW159">
        <v>3.27445</v>
      </c>
      <c r="HX159">
        <v>9999</v>
      </c>
      <c r="HY159">
        <v>9999</v>
      </c>
      <c r="HZ159">
        <v>9999</v>
      </c>
      <c r="IA159">
        <v>41.2</v>
      </c>
      <c r="IB159">
        <v>1.86401</v>
      </c>
      <c r="IC159">
        <v>1.86014</v>
      </c>
      <c r="ID159">
        <v>1.85838</v>
      </c>
      <c r="IE159">
        <v>1.85976</v>
      </c>
      <c r="IF159">
        <v>1.85989</v>
      </c>
      <c r="IG159">
        <v>1.85841</v>
      </c>
      <c r="IH159">
        <v>1.85745</v>
      </c>
      <c r="II159">
        <v>1.85242</v>
      </c>
      <c r="IJ159">
        <v>0</v>
      </c>
      <c r="IK159">
        <v>0</v>
      </c>
      <c r="IL159">
        <v>0</v>
      </c>
      <c r="IM159">
        <v>0</v>
      </c>
      <c r="IN159" t="s">
        <v>441</v>
      </c>
      <c r="IO159" t="s">
        <v>442</v>
      </c>
      <c r="IP159" t="s">
        <v>443</v>
      </c>
      <c r="IQ159" t="s">
        <v>443</v>
      </c>
      <c r="IR159" t="s">
        <v>443</v>
      </c>
      <c r="IS159" t="s">
        <v>443</v>
      </c>
      <c r="IT159">
        <v>0</v>
      </c>
      <c r="IU159">
        <v>100</v>
      </c>
      <c r="IV159">
        <v>100</v>
      </c>
      <c r="IW159">
        <v>-0.978</v>
      </c>
      <c r="IX159">
        <v>0.2961</v>
      </c>
      <c r="IY159">
        <v>-0.9039269621244732</v>
      </c>
      <c r="IZ159">
        <v>-0.001239420960351069</v>
      </c>
      <c r="JA159">
        <v>2.054680153414315E-06</v>
      </c>
      <c r="JB159">
        <v>-6.090169633737798E-10</v>
      </c>
      <c r="JC159">
        <v>0.01286883109493677</v>
      </c>
      <c r="JD159">
        <v>0.003674261220633967</v>
      </c>
      <c r="JE159">
        <v>0.0003746991724086452</v>
      </c>
      <c r="JF159">
        <v>1.563836292469968E-06</v>
      </c>
      <c r="JG159">
        <v>1</v>
      </c>
      <c r="JH159">
        <v>2003</v>
      </c>
      <c r="JI159">
        <v>1</v>
      </c>
      <c r="JJ159">
        <v>24</v>
      </c>
      <c r="JK159">
        <v>202913</v>
      </c>
      <c r="JL159">
        <v>202913.2</v>
      </c>
      <c r="JM159">
        <v>1.79932</v>
      </c>
      <c r="JN159">
        <v>2.61719</v>
      </c>
      <c r="JO159">
        <v>1.49658</v>
      </c>
      <c r="JP159">
        <v>2.34253</v>
      </c>
      <c r="JQ159">
        <v>1.54907</v>
      </c>
      <c r="JR159">
        <v>2.44263</v>
      </c>
      <c r="JS159">
        <v>36.0113</v>
      </c>
      <c r="JT159">
        <v>24.1838</v>
      </c>
      <c r="JU159">
        <v>18</v>
      </c>
      <c r="JV159">
        <v>483.4</v>
      </c>
      <c r="JW159">
        <v>491.848</v>
      </c>
      <c r="JX159">
        <v>28.038</v>
      </c>
      <c r="JY159">
        <v>28.6758</v>
      </c>
      <c r="JZ159">
        <v>30.0003</v>
      </c>
      <c r="KA159">
        <v>28.8508</v>
      </c>
      <c r="KB159">
        <v>28.8403</v>
      </c>
      <c r="KC159">
        <v>36.1286</v>
      </c>
      <c r="KD159">
        <v>20.8683</v>
      </c>
      <c r="KE159">
        <v>64.3271</v>
      </c>
      <c r="KF159">
        <v>27.9754</v>
      </c>
      <c r="KG159">
        <v>761.12</v>
      </c>
      <c r="KH159">
        <v>17.6886</v>
      </c>
      <c r="KI159">
        <v>101.985</v>
      </c>
      <c r="KJ159">
        <v>91.53749999999999</v>
      </c>
    </row>
    <row r="160" spans="1:296">
      <c r="A160">
        <v>142</v>
      </c>
      <c r="B160">
        <v>1759164387.5</v>
      </c>
      <c r="C160">
        <v>3014.400000095367</v>
      </c>
      <c r="D160" t="s">
        <v>728</v>
      </c>
      <c r="E160" t="s">
        <v>729</v>
      </c>
      <c r="F160">
        <v>5</v>
      </c>
      <c r="G160" t="s">
        <v>639</v>
      </c>
      <c r="H160">
        <v>1759164379.660714</v>
      </c>
      <c r="I160">
        <f>(J160)/1000</f>
        <v>0</v>
      </c>
      <c r="J160">
        <f>IF(DO160, AM160, AG160)</f>
        <v>0</v>
      </c>
      <c r="K160">
        <f>IF(DO160, AH160, AF160)</f>
        <v>0</v>
      </c>
      <c r="L160">
        <f>DQ160 - IF(AT160&gt;1, K160*DK160*100.0/(AV160), 0)</f>
        <v>0</v>
      </c>
      <c r="M160">
        <f>((S160-I160/2)*L160-K160)/(S160+I160/2)</f>
        <v>0</v>
      </c>
      <c r="N160">
        <f>M160*(DX160+DY160)/1000.0</f>
        <v>0</v>
      </c>
      <c r="O160">
        <f>(DQ160 - IF(AT160&gt;1, K160*DK160*100.0/(AV160), 0))*(DX160+DY160)/1000.0</f>
        <v>0</v>
      </c>
      <c r="P160">
        <f>2.0/((1/R160-1/Q160)+SIGN(R160)*SQRT((1/R160-1/Q160)*(1/R160-1/Q160) + 4*DL160/((DL160+1)*(DL160+1))*(2*1/R160*1/Q160-1/Q160*1/Q160)))</f>
        <v>0</v>
      </c>
      <c r="Q160">
        <f>IF(LEFT(DM160,1)&lt;&gt;"0",IF(LEFT(DM160,1)="1",3.0,DN160),$D$5+$E$5*(EE160*DX160/($K$5*1000))+$F$5*(EE160*DX160/($K$5*1000))*MAX(MIN(DK160,$J$5),$I$5)*MAX(MIN(DK160,$J$5),$I$5)+$G$5*MAX(MIN(DK160,$J$5),$I$5)*(EE160*DX160/($K$5*1000))+$H$5*(EE160*DX160/($K$5*1000))*(EE160*DX160/($K$5*1000)))</f>
        <v>0</v>
      </c>
      <c r="R160">
        <f>I160*(1000-(1000*0.61365*exp(17.502*V160/(240.97+V160))/(DX160+DY160)+DS160)/2)/(1000*0.61365*exp(17.502*V160/(240.97+V160))/(DX160+DY160)-DS160)</f>
        <v>0</v>
      </c>
      <c r="S160">
        <f>1/((DL160+1)/(P160/1.6)+1/(Q160/1.37)) + DL160/((DL160+1)/(P160/1.6) + DL160/(Q160/1.37))</f>
        <v>0</v>
      </c>
      <c r="T160">
        <f>(DG160*DJ160)</f>
        <v>0</v>
      </c>
      <c r="U160">
        <f>(DZ160+(T160+2*0.95*5.67E-8*(((DZ160+$B$9)+273)^4-(DZ160+273)^4)-44100*I160)/(1.84*29.3*Q160+8*0.95*5.67E-8*(DZ160+273)^3))</f>
        <v>0</v>
      </c>
      <c r="V160">
        <f>($C$9*EA160+$D$9*EB160+$E$9*U160)</f>
        <v>0</v>
      </c>
      <c r="W160">
        <f>0.61365*exp(17.502*V160/(240.97+V160))</f>
        <v>0</v>
      </c>
      <c r="X160">
        <f>(Y160/Z160*100)</f>
        <v>0</v>
      </c>
      <c r="Y160">
        <f>DS160*(DX160+DY160)/1000</f>
        <v>0</v>
      </c>
      <c r="Z160">
        <f>0.61365*exp(17.502*DZ160/(240.97+DZ160))</f>
        <v>0</v>
      </c>
      <c r="AA160">
        <f>(W160-DS160*(DX160+DY160)/1000)</f>
        <v>0</v>
      </c>
      <c r="AB160">
        <f>(-I160*44100)</f>
        <v>0</v>
      </c>
      <c r="AC160">
        <f>2*29.3*Q160*0.92*(DZ160-V160)</f>
        <v>0</v>
      </c>
      <c r="AD160">
        <f>2*0.95*5.67E-8*(((DZ160+$B$9)+273)^4-(V160+273)^4)</f>
        <v>0</v>
      </c>
      <c r="AE160">
        <f>T160+AD160+AB160+AC160</f>
        <v>0</v>
      </c>
      <c r="AF160">
        <f>DW160*AT160*(DR160-DQ160*(1000-AT160*DT160)/(1000-AT160*DS160))/(100*DK160)</f>
        <v>0</v>
      </c>
      <c r="AG160">
        <f>1000*DW160*AT160*(DS160-DT160)/(100*DK160*(1000-AT160*DS160))</f>
        <v>0</v>
      </c>
      <c r="AH160">
        <f>(AI160 - AJ160 - DX160*1E3/(8.314*(DZ160+273.15)) * AL160/DW160 * AK160) * DW160/(100*DK160) * (1000 - DT160)/1000</f>
        <v>0</v>
      </c>
      <c r="AI160">
        <v>753.2530701494437</v>
      </c>
      <c r="AJ160">
        <v>721.7160606060605</v>
      </c>
      <c r="AK160">
        <v>3.293084162363035</v>
      </c>
      <c r="AL160">
        <v>65.04949438448051</v>
      </c>
      <c r="AM160">
        <f>(AO160 - AN160 + DX160*1E3/(8.314*(DZ160+273.15)) * AQ160/DW160 * AP160) * DW160/(100*DK160) * 1000/(1000 - AO160)</f>
        <v>0</v>
      </c>
      <c r="AN160">
        <v>17.59187031516007</v>
      </c>
      <c r="AO160">
        <v>22.49071212121212</v>
      </c>
      <c r="AP160">
        <v>-3.054340508896736E-05</v>
      </c>
      <c r="AQ160">
        <v>105.0563432772272</v>
      </c>
      <c r="AR160">
        <v>0</v>
      </c>
      <c r="AS160">
        <v>0</v>
      </c>
      <c r="AT160">
        <f>IF(AR160*$H$15&gt;=AV160,1.0,(AV160/(AV160-AR160*$H$15)))</f>
        <v>0</v>
      </c>
      <c r="AU160">
        <f>(AT160-1)*100</f>
        <v>0</v>
      </c>
      <c r="AV160">
        <f>MAX(0,($B$15+$C$15*EE160)/(1+$D$15*EE160)*DX160/(DZ160+273)*$E$15)</f>
        <v>0</v>
      </c>
      <c r="AW160" t="s">
        <v>437</v>
      </c>
      <c r="AX160" t="s">
        <v>437</v>
      </c>
      <c r="AY160">
        <v>0</v>
      </c>
      <c r="AZ160">
        <v>0</v>
      </c>
      <c r="BA160">
        <f>1-AY160/AZ160</f>
        <v>0</v>
      </c>
      <c r="BB160">
        <v>0</v>
      </c>
      <c r="BC160" t="s">
        <v>437</v>
      </c>
      <c r="BD160" t="s">
        <v>437</v>
      </c>
      <c r="BE160">
        <v>0</v>
      </c>
      <c r="BF160">
        <v>0</v>
      </c>
      <c r="BG160">
        <f>1-BE160/BF160</f>
        <v>0</v>
      </c>
      <c r="BH160">
        <v>0.5</v>
      </c>
      <c r="BI160">
        <f>DH160</f>
        <v>0</v>
      </c>
      <c r="BJ160">
        <f>K160</f>
        <v>0</v>
      </c>
      <c r="BK160">
        <f>BG160*BH160*BI160</f>
        <v>0</v>
      </c>
      <c r="BL160">
        <f>(BJ160-BB160)/BI160</f>
        <v>0</v>
      </c>
      <c r="BM160">
        <f>(AZ160-BF160)/BF160</f>
        <v>0</v>
      </c>
      <c r="BN160">
        <f>AY160/(BA160+AY160/BF160)</f>
        <v>0</v>
      </c>
      <c r="BO160" t="s">
        <v>437</v>
      </c>
      <c r="BP160">
        <v>0</v>
      </c>
      <c r="BQ160">
        <f>IF(BP160&lt;&gt;0, BP160, BN160)</f>
        <v>0</v>
      </c>
      <c r="BR160">
        <f>1-BQ160/BF160</f>
        <v>0</v>
      </c>
      <c r="BS160">
        <f>(BF160-BE160)/(BF160-BQ160)</f>
        <v>0</v>
      </c>
      <c r="BT160">
        <f>(AZ160-BF160)/(AZ160-BQ160)</f>
        <v>0</v>
      </c>
      <c r="BU160">
        <f>(BF160-BE160)/(BF160-AY160)</f>
        <v>0</v>
      </c>
      <c r="BV160">
        <f>(AZ160-BF160)/(AZ160-AY160)</f>
        <v>0</v>
      </c>
      <c r="BW160">
        <f>(BS160*BQ160/BE160)</f>
        <v>0</v>
      </c>
      <c r="BX160">
        <f>(1-BW160)</f>
        <v>0</v>
      </c>
      <c r="DG160">
        <f>$B$13*EF160+$C$13*EG160+$F$13*ER160*(1-EU160)</f>
        <v>0</v>
      </c>
      <c r="DH160">
        <f>DG160*DI160</f>
        <v>0</v>
      </c>
      <c r="DI160">
        <f>($B$13*$D$11+$C$13*$D$11+$F$13*((FE160+EW160)/MAX(FE160+EW160+FF160, 0.1)*$I$11+FF160/MAX(FE160+EW160+FF160, 0.1)*$J$11))/($B$13+$C$13+$F$13)</f>
        <v>0</v>
      </c>
      <c r="DJ160">
        <f>($B$13*$K$11+$C$13*$K$11+$F$13*((FE160+EW160)/MAX(FE160+EW160+FF160, 0.1)*$P$11+FF160/MAX(FE160+EW160+FF160, 0.1)*$Q$11))/($B$13+$C$13+$F$13)</f>
        <v>0</v>
      </c>
      <c r="DK160">
        <v>5</v>
      </c>
      <c r="DL160">
        <v>0.5</v>
      </c>
      <c r="DM160" t="s">
        <v>438</v>
      </c>
      <c r="DN160">
        <v>2</v>
      </c>
      <c r="DO160" t="b">
        <v>1</v>
      </c>
      <c r="DP160">
        <v>1759164379.660714</v>
      </c>
      <c r="DQ160">
        <v>681.6474642857144</v>
      </c>
      <c r="DR160">
        <v>724.6702499999999</v>
      </c>
      <c r="DS160">
        <v>22.50091785714286</v>
      </c>
      <c r="DT160">
        <v>17.48259285714286</v>
      </c>
      <c r="DU160">
        <v>682.6336428571428</v>
      </c>
      <c r="DV160">
        <v>22.2046</v>
      </c>
      <c r="DW160">
        <v>500.1079642857143</v>
      </c>
      <c r="DX160">
        <v>90.87877142857144</v>
      </c>
      <c r="DY160">
        <v>0.06690428928571428</v>
      </c>
      <c r="DZ160">
        <v>29.47601428571429</v>
      </c>
      <c r="EA160">
        <v>30.08801785714286</v>
      </c>
      <c r="EB160">
        <v>999.9000000000002</v>
      </c>
      <c r="EC160">
        <v>0</v>
      </c>
      <c r="ED160">
        <v>0</v>
      </c>
      <c r="EE160">
        <v>10018.12607142857</v>
      </c>
      <c r="EF160">
        <v>0</v>
      </c>
      <c r="EG160">
        <v>10.72263214285714</v>
      </c>
      <c r="EH160">
        <v>-43.02270714285714</v>
      </c>
      <c r="EI160">
        <v>697.3381428571429</v>
      </c>
      <c r="EJ160">
        <v>737.5660357142857</v>
      </c>
      <c r="EK160">
        <v>5.018311428571429</v>
      </c>
      <c r="EL160">
        <v>724.6702499999999</v>
      </c>
      <c r="EM160">
        <v>17.48259285714286</v>
      </c>
      <c r="EN160">
        <v>2.044855</v>
      </c>
      <c r="EO160">
        <v>1.588796785714286</v>
      </c>
      <c r="EP160">
        <v>17.79599642857143</v>
      </c>
      <c r="EQ160">
        <v>13.85045</v>
      </c>
      <c r="ER160">
        <v>2000.003928571429</v>
      </c>
      <c r="ES160">
        <v>0.9800057857142856</v>
      </c>
      <c r="ET160">
        <v>0.01999418214285714</v>
      </c>
      <c r="EU160">
        <v>0</v>
      </c>
      <c r="EV160">
        <v>1046.236071428572</v>
      </c>
      <c r="EW160">
        <v>5.00078</v>
      </c>
      <c r="EX160">
        <v>20314.99642857143</v>
      </c>
      <c r="EY160">
        <v>16379.7</v>
      </c>
      <c r="EZ160">
        <v>39.25653571428571</v>
      </c>
      <c r="FA160">
        <v>40.05328571428571</v>
      </c>
      <c r="FB160">
        <v>39.31453571428572</v>
      </c>
      <c r="FC160">
        <v>39.75878571428571</v>
      </c>
      <c r="FD160">
        <v>40.2655</v>
      </c>
      <c r="FE160">
        <v>1955.116785714286</v>
      </c>
      <c r="FF160">
        <v>39.88714285714287</v>
      </c>
      <c r="FG160">
        <v>0</v>
      </c>
      <c r="FH160">
        <v>1759164379.4</v>
      </c>
      <c r="FI160">
        <v>0</v>
      </c>
      <c r="FJ160">
        <v>1046.2804</v>
      </c>
      <c r="FK160">
        <v>8.958461518354561</v>
      </c>
      <c r="FL160">
        <v>203.9999996662669</v>
      </c>
      <c r="FM160">
        <v>20316.516</v>
      </c>
      <c r="FN160">
        <v>15</v>
      </c>
      <c r="FO160">
        <v>0</v>
      </c>
      <c r="FP160" t="s">
        <v>439</v>
      </c>
      <c r="FQ160">
        <v>1746989605.5</v>
      </c>
      <c r="FR160">
        <v>1746989593.5</v>
      </c>
      <c r="FS160">
        <v>0</v>
      </c>
      <c r="FT160">
        <v>-0.274</v>
      </c>
      <c r="FU160">
        <v>-0.002</v>
      </c>
      <c r="FV160">
        <v>2.549</v>
      </c>
      <c r="FW160">
        <v>0.129</v>
      </c>
      <c r="FX160">
        <v>420</v>
      </c>
      <c r="FY160">
        <v>17</v>
      </c>
      <c r="FZ160">
        <v>0.02</v>
      </c>
      <c r="GA160">
        <v>0.04</v>
      </c>
      <c r="GB160">
        <v>-43.03086499999999</v>
      </c>
      <c r="GC160">
        <v>1.330993621013184</v>
      </c>
      <c r="GD160">
        <v>0.2560721280713696</v>
      </c>
      <c r="GE160">
        <v>0</v>
      </c>
      <c r="GF160">
        <v>1045.620588235294</v>
      </c>
      <c r="GG160">
        <v>11.30267379529013</v>
      </c>
      <c r="GH160">
        <v>1.148003231130078</v>
      </c>
      <c r="GI160">
        <v>0</v>
      </c>
      <c r="GJ160">
        <v>5.069604750000001</v>
      </c>
      <c r="GK160">
        <v>-1.093827354596639</v>
      </c>
      <c r="GL160">
        <v>0.1054524349644782</v>
      </c>
      <c r="GM160">
        <v>0</v>
      </c>
      <c r="GN160">
        <v>0</v>
      </c>
      <c r="GO160">
        <v>3</v>
      </c>
      <c r="GP160" t="s">
        <v>484</v>
      </c>
      <c r="GQ160">
        <v>3.10155</v>
      </c>
      <c r="GR160">
        <v>2.72448</v>
      </c>
      <c r="GS160">
        <v>0.128542</v>
      </c>
      <c r="GT160">
        <v>0.133634</v>
      </c>
      <c r="GU160">
        <v>0.103466</v>
      </c>
      <c r="GV160">
        <v>0.08818239999999999</v>
      </c>
      <c r="GW160">
        <v>22788.7</v>
      </c>
      <c r="GX160">
        <v>20591.1</v>
      </c>
      <c r="GY160">
        <v>26713.5</v>
      </c>
      <c r="GZ160">
        <v>23988.7</v>
      </c>
      <c r="HA160">
        <v>38320.6</v>
      </c>
      <c r="HB160">
        <v>32347.1</v>
      </c>
      <c r="HC160">
        <v>46641.9</v>
      </c>
      <c r="HD160">
        <v>37958.8</v>
      </c>
      <c r="HE160">
        <v>1.87468</v>
      </c>
      <c r="HF160">
        <v>1.86478</v>
      </c>
      <c r="HG160">
        <v>0.124127</v>
      </c>
      <c r="HH160">
        <v>0</v>
      </c>
      <c r="HI160">
        <v>28.1026</v>
      </c>
      <c r="HJ160">
        <v>999.9</v>
      </c>
      <c r="HK160">
        <v>43.3</v>
      </c>
      <c r="HL160">
        <v>31.5</v>
      </c>
      <c r="HM160">
        <v>22.1151</v>
      </c>
      <c r="HN160">
        <v>61.0839</v>
      </c>
      <c r="HO160">
        <v>22.7204</v>
      </c>
      <c r="HP160">
        <v>1</v>
      </c>
      <c r="HQ160">
        <v>0.109571</v>
      </c>
      <c r="HR160">
        <v>0.283543</v>
      </c>
      <c r="HS160">
        <v>20.2794</v>
      </c>
      <c r="HT160">
        <v>5.21235</v>
      </c>
      <c r="HU160">
        <v>11.98</v>
      </c>
      <c r="HV160">
        <v>4.9629</v>
      </c>
      <c r="HW160">
        <v>3.27435</v>
      </c>
      <c r="HX160">
        <v>9999</v>
      </c>
      <c r="HY160">
        <v>9999</v>
      </c>
      <c r="HZ160">
        <v>9999</v>
      </c>
      <c r="IA160">
        <v>41.2</v>
      </c>
      <c r="IB160">
        <v>1.86401</v>
      </c>
      <c r="IC160">
        <v>1.86015</v>
      </c>
      <c r="ID160">
        <v>1.85839</v>
      </c>
      <c r="IE160">
        <v>1.85975</v>
      </c>
      <c r="IF160">
        <v>1.85989</v>
      </c>
      <c r="IG160">
        <v>1.85841</v>
      </c>
      <c r="IH160">
        <v>1.85745</v>
      </c>
      <c r="II160">
        <v>1.85242</v>
      </c>
      <c r="IJ160">
        <v>0</v>
      </c>
      <c r="IK160">
        <v>0</v>
      </c>
      <c r="IL160">
        <v>0</v>
      </c>
      <c r="IM160">
        <v>0</v>
      </c>
      <c r="IN160" t="s">
        <v>441</v>
      </c>
      <c r="IO160" t="s">
        <v>442</v>
      </c>
      <c r="IP160" t="s">
        <v>443</v>
      </c>
      <c r="IQ160" t="s">
        <v>443</v>
      </c>
      <c r="IR160" t="s">
        <v>443</v>
      </c>
      <c r="IS160" t="s">
        <v>443</v>
      </c>
      <c r="IT160">
        <v>0</v>
      </c>
      <c r="IU160">
        <v>100</v>
      </c>
      <c r="IV160">
        <v>100</v>
      </c>
      <c r="IW160">
        <v>-0.968</v>
      </c>
      <c r="IX160">
        <v>0.296</v>
      </c>
      <c r="IY160">
        <v>-0.9039269621244732</v>
      </c>
      <c r="IZ160">
        <v>-0.001239420960351069</v>
      </c>
      <c r="JA160">
        <v>2.054680153414315E-06</v>
      </c>
      <c r="JB160">
        <v>-6.090169633737798E-10</v>
      </c>
      <c r="JC160">
        <v>0.01286883109493677</v>
      </c>
      <c r="JD160">
        <v>0.003674261220633967</v>
      </c>
      <c r="JE160">
        <v>0.0003746991724086452</v>
      </c>
      <c r="JF160">
        <v>1.563836292469968E-06</v>
      </c>
      <c r="JG160">
        <v>1</v>
      </c>
      <c r="JH160">
        <v>2003</v>
      </c>
      <c r="JI160">
        <v>1</v>
      </c>
      <c r="JJ160">
        <v>24</v>
      </c>
      <c r="JK160">
        <v>202913</v>
      </c>
      <c r="JL160">
        <v>202913.2</v>
      </c>
      <c r="JM160">
        <v>1.82495</v>
      </c>
      <c r="JN160">
        <v>2.61963</v>
      </c>
      <c r="JO160">
        <v>1.49658</v>
      </c>
      <c r="JP160">
        <v>2.34253</v>
      </c>
      <c r="JQ160">
        <v>1.54907</v>
      </c>
      <c r="JR160">
        <v>2.39746</v>
      </c>
      <c r="JS160">
        <v>36.0113</v>
      </c>
      <c r="JT160">
        <v>24.1751</v>
      </c>
      <c r="JU160">
        <v>18</v>
      </c>
      <c r="JV160">
        <v>483.582</v>
      </c>
      <c r="JW160">
        <v>492.032</v>
      </c>
      <c r="JX160">
        <v>27.9639</v>
      </c>
      <c r="JY160">
        <v>28.6786</v>
      </c>
      <c r="JZ160">
        <v>30.0005</v>
      </c>
      <c r="KA160">
        <v>28.8536</v>
      </c>
      <c r="KB160">
        <v>28.8425</v>
      </c>
      <c r="KC160">
        <v>36.772</v>
      </c>
      <c r="KD160">
        <v>20.2949</v>
      </c>
      <c r="KE160">
        <v>64.3271</v>
      </c>
      <c r="KF160">
        <v>27.8716</v>
      </c>
      <c r="KG160">
        <v>774.508</v>
      </c>
      <c r="KH160">
        <v>17.754</v>
      </c>
      <c r="KI160">
        <v>101.983</v>
      </c>
      <c r="KJ160">
        <v>91.5368</v>
      </c>
    </row>
    <row r="161" spans="1:296">
      <c r="A161">
        <v>143</v>
      </c>
      <c r="B161">
        <v>1759164392.5</v>
      </c>
      <c r="C161">
        <v>3019.400000095367</v>
      </c>
      <c r="D161" t="s">
        <v>730</v>
      </c>
      <c r="E161" t="s">
        <v>731</v>
      </c>
      <c r="F161">
        <v>5</v>
      </c>
      <c r="G161" t="s">
        <v>639</v>
      </c>
      <c r="H161">
        <v>1759164384.962963</v>
      </c>
      <c r="I161">
        <f>(J161)/1000</f>
        <v>0</v>
      </c>
      <c r="J161">
        <f>IF(DO161, AM161, AG161)</f>
        <v>0</v>
      </c>
      <c r="K161">
        <f>IF(DO161, AH161, AF161)</f>
        <v>0</v>
      </c>
      <c r="L161">
        <f>DQ161 - IF(AT161&gt;1, K161*DK161*100.0/(AV161), 0)</f>
        <v>0</v>
      </c>
      <c r="M161">
        <f>((S161-I161/2)*L161-K161)/(S161+I161/2)</f>
        <v>0</v>
      </c>
      <c r="N161">
        <f>M161*(DX161+DY161)/1000.0</f>
        <v>0</v>
      </c>
      <c r="O161">
        <f>(DQ161 - IF(AT161&gt;1, K161*DK161*100.0/(AV161), 0))*(DX161+DY161)/1000.0</f>
        <v>0</v>
      </c>
      <c r="P161">
        <f>2.0/((1/R161-1/Q161)+SIGN(R161)*SQRT((1/R161-1/Q161)*(1/R161-1/Q161) + 4*DL161/((DL161+1)*(DL161+1))*(2*1/R161*1/Q161-1/Q161*1/Q161)))</f>
        <v>0</v>
      </c>
      <c r="Q161">
        <f>IF(LEFT(DM161,1)&lt;&gt;"0",IF(LEFT(DM161,1)="1",3.0,DN161),$D$5+$E$5*(EE161*DX161/($K$5*1000))+$F$5*(EE161*DX161/($K$5*1000))*MAX(MIN(DK161,$J$5),$I$5)*MAX(MIN(DK161,$J$5),$I$5)+$G$5*MAX(MIN(DK161,$J$5),$I$5)*(EE161*DX161/($K$5*1000))+$H$5*(EE161*DX161/($K$5*1000))*(EE161*DX161/($K$5*1000)))</f>
        <v>0</v>
      </c>
      <c r="R161">
        <f>I161*(1000-(1000*0.61365*exp(17.502*V161/(240.97+V161))/(DX161+DY161)+DS161)/2)/(1000*0.61365*exp(17.502*V161/(240.97+V161))/(DX161+DY161)-DS161)</f>
        <v>0</v>
      </c>
      <c r="S161">
        <f>1/((DL161+1)/(P161/1.6)+1/(Q161/1.37)) + DL161/((DL161+1)/(P161/1.6) + DL161/(Q161/1.37))</f>
        <v>0</v>
      </c>
      <c r="T161">
        <f>(DG161*DJ161)</f>
        <v>0</v>
      </c>
      <c r="U161">
        <f>(DZ161+(T161+2*0.95*5.67E-8*(((DZ161+$B$9)+273)^4-(DZ161+273)^4)-44100*I161)/(1.84*29.3*Q161+8*0.95*5.67E-8*(DZ161+273)^3))</f>
        <v>0</v>
      </c>
      <c r="V161">
        <f>($C$9*EA161+$D$9*EB161+$E$9*U161)</f>
        <v>0</v>
      </c>
      <c r="W161">
        <f>0.61365*exp(17.502*V161/(240.97+V161))</f>
        <v>0</v>
      </c>
      <c r="X161">
        <f>(Y161/Z161*100)</f>
        <v>0</v>
      </c>
      <c r="Y161">
        <f>DS161*(DX161+DY161)/1000</f>
        <v>0</v>
      </c>
      <c r="Z161">
        <f>0.61365*exp(17.502*DZ161/(240.97+DZ161))</f>
        <v>0</v>
      </c>
      <c r="AA161">
        <f>(W161-DS161*(DX161+DY161)/1000)</f>
        <v>0</v>
      </c>
      <c r="AB161">
        <f>(-I161*44100)</f>
        <v>0</v>
      </c>
      <c r="AC161">
        <f>2*29.3*Q161*0.92*(DZ161-V161)</f>
        <v>0</v>
      </c>
      <c r="AD161">
        <f>2*0.95*5.67E-8*(((DZ161+$B$9)+273)^4-(V161+273)^4)</f>
        <v>0</v>
      </c>
      <c r="AE161">
        <f>T161+AD161+AB161+AC161</f>
        <v>0</v>
      </c>
      <c r="AF161">
        <f>DW161*AT161*(DR161-DQ161*(1000-AT161*DT161)/(1000-AT161*DS161))/(100*DK161)</f>
        <v>0</v>
      </c>
      <c r="AG161">
        <f>1000*DW161*AT161*(DS161-DT161)/(100*DK161*(1000-AT161*DS161))</f>
        <v>0</v>
      </c>
      <c r="AH161">
        <f>(AI161 - AJ161 - DX161*1E3/(8.314*(DZ161+273.15)) * AL161/DW161 * AK161) * DW161/(100*DK161) * (1000 - DT161)/1000</f>
        <v>0</v>
      </c>
      <c r="AI161">
        <v>770.0376368732209</v>
      </c>
      <c r="AJ161">
        <v>738.2313090909092</v>
      </c>
      <c r="AK161">
        <v>3.305607205372895</v>
      </c>
      <c r="AL161">
        <v>65.04949438448051</v>
      </c>
      <c r="AM161">
        <f>(AO161 - AN161 + DX161*1E3/(8.314*(DZ161+273.15)) * AQ161/DW161 * AP161) * DW161/(100*DK161) * 1000/(1000 - AO161)</f>
        <v>0</v>
      </c>
      <c r="AN161">
        <v>17.65174436351332</v>
      </c>
      <c r="AO161">
        <v>22.4790206060606</v>
      </c>
      <c r="AP161">
        <v>-0.0002733978654204287</v>
      </c>
      <c r="AQ161">
        <v>105.0563432772272</v>
      </c>
      <c r="AR161">
        <v>0</v>
      </c>
      <c r="AS161">
        <v>0</v>
      </c>
      <c r="AT161">
        <f>IF(AR161*$H$15&gt;=AV161,1.0,(AV161/(AV161-AR161*$H$15)))</f>
        <v>0</v>
      </c>
      <c r="AU161">
        <f>(AT161-1)*100</f>
        <v>0</v>
      </c>
      <c r="AV161">
        <f>MAX(0,($B$15+$C$15*EE161)/(1+$D$15*EE161)*DX161/(DZ161+273)*$E$15)</f>
        <v>0</v>
      </c>
      <c r="AW161" t="s">
        <v>437</v>
      </c>
      <c r="AX161" t="s">
        <v>437</v>
      </c>
      <c r="AY161">
        <v>0</v>
      </c>
      <c r="AZ161">
        <v>0</v>
      </c>
      <c r="BA161">
        <f>1-AY161/AZ161</f>
        <v>0</v>
      </c>
      <c r="BB161">
        <v>0</v>
      </c>
      <c r="BC161" t="s">
        <v>437</v>
      </c>
      <c r="BD161" t="s">
        <v>437</v>
      </c>
      <c r="BE161">
        <v>0</v>
      </c>
      <c r="BF161">
        <v>0</v>
      </c>
      <c r="BG161">
        <f>1-BE161/BF161</f>
        <v>0</v>
      </c>
      <c r="BH161">
        <v>0.5</v>
      </c>
      <c r="BI161">
        <f>DH161</f>
        <v>0</v>
      </c>
      <c r="BJ161">
        <f>K161</f>
        <v>0</v>
      </c>
      <c r="BK161">
        <f>BG161*BH161*BI161</f>
        <v>0</v>
      </c>
      <c r="BL161">
        <f>(BJ161-BB161)/BI161</f>
        <v>0</v>
      </c>
      <c r="BM161">
        <f>(AZ161-BF161)/BF161</f>
        <v>0</v>
      </c>
      <c r="BN161">
        <f>AY161/(BA161+AY161/BF161)</f>
        <v>0</v>
      </c>
      <c r="BO161" t="s">
        <v>437</v>
      </c>
      <c r="BP161">
        <v>0</v>
      </c>
      <c r="BQ161">
        <f>IF(BP161&lt;&gt;0, BP161, BN161)</f>
        <v>0</v>
      </c>
      <c r="BR161">
        <f>1-BQ161/BF161</f>
        <v>0</v>
      </c>
      <c r="BS161">
        <f>(BF161-BE161)/(BF161-BQ161)</f>
        <v>0</v>
      </c>
      <c r="BT161">
        <f>(AZ161-BF161)/(AZ161-BQ161)</f>
        <v>0</v>
      </c>
      <c r="BU161">
        <f>(BF161-BE161)/(BF161-AY161)</f>
        <v>0</v>
      </c>
      <c r="BV161">
        <f>(AZ161-BF161)/(AZ161-AY161)</f>
        <v>0</v>
      </c>
      <c r="BW161">
        <f>(BS161*BQ161/BE161)</f>
        <v>0</v>
      </c>
      <c r="BX161">
        <f>(1-BW161)</f>
        <v>0</v>
      </c>
      <c r="DG161">
        <f>$B$13*EF161+$C$13*EG161+$F$13*ER161*(1-EU161)</f>
        <v>0</v>
      </c>
      <c r="DH161">
        <f>DG161*DI161</f>
        <v>0</v>
      </c>
      <c r="DI161">
        <f>($B$13*$D$11+$C$13*$D$11+$F$13*((FE161+EW161)/MAX(FE161+EW161+FF161, 0.1)*$I$11+FF161/MAX(FE161+EW161+FF161, 0.1)*$J$11))/($B$13+$C$13+$F$13)</f>
        <v>0</v>
      </c>
      <c r="DJ161">
        <f>($B$13*$K$11+$C$13*$K$11+$F$13*((FE161+EW161)/MAX(FE161+EW161+FF161, 0.1)*$P$11+FF161/MAX(FE161+EW161+FF161, 0.1)*$Q$11))/($B$13+$C$13+$F$13)</f>
        <v>0</v>
      </c>
      <c r="DK161">
        <v>5</v>
      </c>
      <c r="DL161">
        <v>0.5</v>
      </c>
      <c r="DM161" t="s">
        <v>438</v>
      </c>
      <c r="DN161">
        <v>2</v>
      </c>
      <c r="DO161" t="b">
        <v>1</v>
      </c>
      <c r="DP161">
        <v>1759164384.962963</v>
      </c>
      <c r="DQ161">
        <v>698.9155555555554</v>
      </c>
      <c r="DR161">
        <v>741.8555555555555</v>
      </c>
      <c r="DS161">
        <v>22.49153703703703</v>
      </c>
      <c r="DT161">
        <v>17.56719259259259</v>
      </c>
      <c r="DU161">
        <v>699.889074074074</v>
      </c>
      <c r="DV161">
        <v>22.19542962962963</v>
      </c>
      <c r="DW161">
        <v>500.066</v>
      </c>
      <c r="DX161">
        <v>90.8788814814815</v>
      </c>
      <c r="DY161">
        <v>0.06676264814814815</v>
      </c>
      <c r="DZ161">
        <v>29.47356296296296</v>
      </c>
      <c r="EA161">
        <v>30.10827037037037</v>
      </c>
      <c r="EB161">
        <v>999.9000000000001</v>
      </c>
      <c r="EC161">
        <v>0</v>
      </c>
      <c r="ED161">
        <v>0</v>
      </c>
      <c r="EE161">
        <v>10018.53925925926</v>
      </c>
      <c r="EF161">
        <v>0</v>
      </c>
      <c r="EG161">
        <v>10.71988888888889</v>
      </c>
      <c r="EH161">
        <v>-42.94005925925926</v>
      </c>
      <c r="EI161">
        <v>714.9968148148148</v>
      </c>
      <c r="EJ161">
        <v>755.121962962963</v>
      </c>
      <c r="EK161">
        <v>4.924332592592592</v>
      </c>
      <c r="EL161">
        <v>741.8555555555555</v>
      </c>
      <c r="EM161">
        <v>17.56719259259259</v>
      </c>
      <c r="EN161">
        <v>2.044004814814815</v>
      </c>
      <c r="EO161">
        <v>1.596486666666667</v>
      </c>
      <c r="EP161">
        <v>17.7894</v>
      </c>
      <c r="EQ161">
        <v>13.92483703703704</v>
      </c>
      <c r="ER161">
        <v>1999.996296296296</v>
      </c>
      <c r="ES161">
        <v>0.980007037037037</v>
      </c>
      <c r="ET161">
        <v>0.01999295185185185</v>
      </c>
      <c r="EU161">
        <v>0</v>
      </c>
      <c r="EV161">
        <v>1047.037407407407</v>
      </c>
      <c r="EW161">
        <v>5.00078</v>
      </c>
      <c r="EX161">
        <v>20331.90370370371</v>
      </c>
      <c r="EY161">
        <v>16379.64814814815</v>
      </c>
      <c r="EZ161">
        <v>39.25214814814814</v>
      </c>
      <c r="FA161">
        <v>40.05059259259259</v>
      </c>
      <c r="FB161">
        <v>39.31918518518518</v>
      </c>
      <c r="FC161">
        <v>39.77996296296296</v>
      </c>
      <c r="FD161">
        <v>40.25211111111111</v>
      </c>
      <c r="FE161">
        <v>1955.111851851852</v>
      </c>
      <c r="FF161">
        <v>39.88444444444445</v>
      </c>
      <c r="FG161">
        <v>0</v>
      </c>
      <c r="FH161">
        <v>1759164384.2</v>
      </c>
      <c r="FI161">
        <v>0</v>
      </c>
      <c r="FJ161">
        <v>1046.9956</v>
      </c>
      <c r="FK161">
        <v>8.456153825001859</v>
      </c>
      <c r="FL161">
        <v>173.5615384548184</v>
      </c>
      <c r="FM161">
        <v>20331.692</v>
      </c>
      <c r="FN161">
        <v>15</v>
      </c>
      <c r="FO161">
        <v>0</v>
      </c>
      <c r="FP161" t="s">
        <v>439</v>
      </c>
      <c r="FQ161">
        <v>1746989605.5</v>
      </c>
      <c r="FR161">
        <v>1746989593.5</v>
      </c>
      <c r="FS161">
        <v>0</v>
      </c>
      <c r="FT161">
        <v>-0.274</v>
      </c>
      <c r="FU161">
        <v>-0.002</v>
      </c>
      <c r="FV161">
        <v>2.549</v>
      </c>
      <c r="FW161">
        <v>0.129</v>
      </c>
      <c r="FX161">
        <v>420</v>
      </c>
      <c r="FY161">
        <v>17</v>
      </c>
      <c r="FZ161">
        <v>0.02</v>
      </c>
      <c r="GA161">
        <v>0.04</v>
      </c>
      <c r="GB161">
        <v>-43.04137073170732</v>
      </c>
      <c r="GC161">
        <v>1.041261324041819</v>
      </c>
      <c r="GD161">
        <v>0.2614654985810651</v>
      </c>
      <c r="GE161">
        <v>0</v>
      </c>
      <c r="GF161">
        <v>1046.580294117647</v>
      </c>
      <c r="GG161">
        <v>9.107563020441985</v>
      </c>
      <c r="GH161">
        <v>0.9346703895086368</v>
      </c>
      <c r="GI161">
        <v>0</v>
      </c>
      <c r="GJ161">
        <v>4.978466585365853</v>
      </c>
      <c r="GK161">
        <v>-1.066779094076653</v>
      </c>
      <c r="GL161">
        <v>0.1054749630818649</v>
      </c>
      <c r="GM161">
        <v>0</v>
      </c>
      <c r="GN161">
        <v>0</v>
      </c>
      <c r="GO161">
        <v>3</v>
      </c>
      <c r="GP161" t="s">
        <v>484</v>
      </c>
      <c r="GQ161">
        <v>3.10156</v>
      </c>
      <c r="GR161">
        <v>2.72497</v>
      </c>
      <c r="GS161">
        <v>0.130529</v>
      </c>
      <c r="GT161">
        <v>0.13561</v>
      </c>
      <c r="GU161">
        <v>0.103427</v>
      </c>
      <c r="GV161">
        <v>0.0884564</v>
      </c>
      <c r="GW161">
        <v>22736.6</v>
      </c>
      <c r="GX161">
        <v>20543.9</v>
      </c>
      <c r="GY161">
        <v>26713.3</v>
      </c>
      <c r="GZ161">
        <v>23988.4</v>
      </c>
      <c r="HA161">
        <v>38322.4</v>
      </c>
      <c r="HB161">
        <v>32337.4</v>
      </c>
      <c r="HC161">
        <v>46641.8</v>
      </c>
      <c r="HD161">
        <v>37958.6</v>
      </c>
      <c r="HE161">
        <v>1.8743</v>
      </c>
      <c r="HF161">
        <v>1.865</v>
      </c>
      <c r="HG161">
        <v>0.123534</v>
      </c>
      <c r="HH161">
        <v>0</v>
      </c>
      <c r="HI161">
        <v>28.1086</v>
      </c>
      <c r="HJ161">
        <v>999.9</v>
      </c>
      <c r="HK161">
        <v>43.3</v>
      </c>
      <c r="HL161">
        <v>31.5</v>
      </c>
      <c r="HM161">
        <v>22.1166</v>
      </c>
      <c r="HN161">
        <v>61.0639</v>
      </c>
      <c r="HO161">
        <v>22.6202</v>
      </c>
      <c r="HP161">
        <v>1</v>
      </c>
      <c r="HQ161">
        <v>0.110183</v>
      </c>
      <c r="HR161">
        <v>0.426245</v>
      </c>
      <c r="HS161">
        <v>20.2789</v>
      </c>
      <c r="HT161">
        <v>5.21325</v>
      </c>
      <c r="HU161">
        <v>11.9798</v>
      </c>
      <c r="HV161">
        <v>4.9628</v>
      </c>
      <c r="HW161">
        <v>3.2745</v>
      </c>
      <c r="HX161">
        <v>9999</v>
      </c>
      <c r="HY161">
        <v>9999</v>
      </c>
      <c r="HZ161">
        <v>9999</v>
      </c>
      <c r="IA161">
        <v>41.2</v>
      </c>
      <c r="IB161">
        <v>1.86401</v>
      </c>
      <c r="IC161">
        <v>1.86014</v>
      </c>
      <c r="ID161">
        <v>1.85843</v>
      </c>
      <c r="IE161">
        <v>1.85975</v>
      </c>
      <c r="IF161">
        <v>1.85989</v>
      </c>
      <c r="IG161">
        <v>1.85838</v>
      </c>
      <c r="IH161">
        <v>1.85745</v>
      </c>
      <c r="II161">
        <v>1.85242</v>
      </c>
      <c r="IJ161">
        <v>0</v>
      </c>
      <c r="IK161">
        <v>0</v>
      </c>
      <c r="IL161">
        <v>0</v>
      </c>
      <c r="IM161">
        <v>0</v>
      </c>
      <c r="IN161" t="s">
        <v>441</v>
      </c>
      <c r="IO161" t="s">
        <v>442</v>
      </c>
      <c r="IP161" t="s">
        <v>443</v>
      </c>
      <c r="IQ161" t="s">
        <v>443</v>
      </c>
      <c r="IR161" t="s">
        <v>443</v>
      </c>
      <c r="IS161" t="s">
        <v>443</v>
      </c>
      <c r="IT161">
        <v>0</v>
      </c>
      <c r="IU161">
        <v>100</v>
      </c>
      <c r="IV161">
        <v>100</v>
      </c>
      <c r="IW161">
        <v>-0.955</v>
      </c>
      <c r="IX161">
        <v>0.2958</v>
      </c>
      <c r="IY161">
        <v>-0.9039269621244732</v>
      </c>
      <c r="IZ161">
        <v>-0.001239420960351069</v>
      </c>
      <c r="JA161">
        <v>2.054680153414315E-06</v>
      </c>
      <c r="JB161">
        <v>-6.090169633737798E-10</v>
      </c>
      <c r="JC161">
        <v>0.01286883109493677</v>
      </c>
      <c r="JD161">
        <v>0.003674261220633967</v>
      </c>
      <c r="JE161">
        <v>0.0003746991724086452</v>
      </c>
      <c r="JF161">
        <v>1.563836292469968E-06</v>
      </c>
      <c r="JG161">
        <v>1</v>
      </c>
      <c r="JH161">
        <v>2003</v>
      </c>
      <c r="JI161">
        <v>1</v>
      </c>
      <c r="JJ161">
        <v>24</v>
      </c>
      <c r="JK161">
        <v>202913.1</v>
      </c>
      <c r="JL161">
        <v>202913.3</v>
      </c>
      <c r="JM161">
        <v>1.86035</v>
      </c>
      <c r="JN161">
        <v>2.63184</v>
      </c>
      <c r="JO161">
        <v>1.49658</v>
      </c>
      <c r="JP161">
        <v>2.34253</v>
      </c>
      <c r="JQ161">
        <v>1.54907</v>
      </c>
      <c r="JR161">
        <v>2.34009</v>
      </c>
      <c r="JS161">
        <v>36.0113</v>
      </c>
      <c r="JT161">
        <v>24.1663</v>
      </c>
      <c r="JU161">
        <v>18</v>
      </c>
      <c r="JV161">
        <v>483.382</v>
      </c>
      <c r="JW161">
        <v>492.2</v>
      </c>
      <c r="JX161">
        <v>27.8597</v>
      </c>
      <c r="JY161">
        <v>28.6817</v>
      </c>
      <c r="JZ161">
        <v>30.0006</v>
      </c>
      <c r="KA161">
        <v>28.8561</v>
      </c>
      <c r="KB161">
        <v>28.845</v>
      </c>
      <c r="KC161">
        <v>37.4093</v>
      </c>
      <c r="KD161">
        <v>20.0056</v>
      </c>
      <c r="KE161">
        <v>64.3271</v>
      </c>
      <c r="KF161">
        <v>27.7438</v>
      </c>
      <c r="KG161">
        <v>787.864</v>
      </c>
      <c r="KH161">
        <v>17.8345</v>
      </c>
      <c r="KI161">
        <v>101.983</v>
      </c>
      <c r="KJ161">
        <v>91.536</v>
      </c>
    </row>
    <row r="162" spans="1:296">
      <c r="A162">
        <v>144</v>
      </c>
      <c r="B162">
        <v>1759164397.5</v>
      </c>
      <c r="C162">
        <v>3024.400000095367</v>
      </c>
      <c r="D162" t="s">
        <v>732</v>
      </c>
      <c r="E162" t="s">
        <v>733</v>
      </c>
      <c r="F162">
        <v>5</v>
      </c>
      <c r="G162" t="s">
        <v>639</v>
      </c>
      <c r="H162">
        <v>1759164389.981482</v>
      </c>
      <c r="I162">
        <f>(J162)/1000</f>
        <v>0</v>
      </c>
      <c r="J162">
        <f>IF(DO162, AM162, AG162)</f>
        <v>0</v>
      </c>
      <c r="K162">
        <f>IF(DO162, AH162, AF162)</f>
        <v>0</v>
      </c>
      <c r="L162">
        <f>DQ162 - IF(AT162&gt;1, K162*DK162*100.0/(AV162), 0)</f>
        <v>0</v>
      </c>
      <c r="M162">
        <f>((S162-I162/2)*L162-K162)/(S162+I162/2)</f>
        <v>0</v>
      </c>
      <c r="N162">
        <f>M162*(DX162+DY162)/1000.0</f>
        <v>0</v>
      </c>
      <c r="O162">
        <f>(DQ162 - IF(AT162&gt;1, K162*DK162*100.0/(AV162), 0))*(DX162+DY162)/1000.0</f>
        <v>0</v>
      </c>
      <c r="P162">
        <f>2.0/((1/R162-1/Q162)+SIGN(R162)*SQRT((1/R162-1/Q162)*(1/R162-1/Q162) + 4*DL162/((DL162+1)*(DL162+1))*(2*1/R162*1/Q162-1/Q162*1/Q162)))</f>
        <v>0</v>
      </c>
      <c r="Q162">
        <f>IF(LEFT(DM162,1)&lt;&gt;"0",IF(LEFT(DM162,1)="1",3.0,DN162),$D$5+$E$5*(EE162*DX162/($K$5*1000))+$F$5*(EE162*DX162/($K$5*1000))*MAX(MIN(DK162,$J$5),$I$5)*MAX(MIN(DK162,$J$5),$I$5)+$G$5*MAX(MIN(DK162,$J$5),$I$5)*(EE162*DX162/($K$5*1000))+$H$5*(EE162*DX162/($K$5*1000))*(EE162*DX162/($K$5*1000)))</f>
        <v>0</v>
      </c>
      <c r="R162">
        <f>I162*(1000-(1000*0.61365*exp(17.502*V162/(240.97+V162))/(DX162+DY162)+DS162)/2)/(1000*0.61365*exp(17.502*V162/(240.97+V162))/(DX162+DY162)-DS162)</f>
        <v>0</v>
      </c>
      <c r="S162">
        <f>1/((DL162+1)/(P162/1.6)+1/(Q162/1.37)) + DL162/((DL162+1)/(P162/1.6) + DL162/(Q162/1.37))</f>
        <v>0</v>
      </c>
      <c r="T162">
        <f>(DG162*DJ162)</f>
        <v>0</v>
      </c>
      <c r="U162">
        <f>(DZ162+(T162+2*0.95*5.67E-8*(((DZ162+$B$9)+273)^4-(DZ162+273)^4)-44100*I162)/(1.84*29.3*Q162+8*0.95*5.67E-8*(DZ162+273)^3))</f>
        <v>0</v>
      </c>
      <c r="V162">
        <f>($C$9*EA162+$D$9*EB162+$E$9*U162)</f>
        <v>0</v>
      </c>
      <c r="W162">
        <f>0.61365*exp(17.502*V162/(240.97+V162))</f>
        <v>0</v>
      </c>
      <c r="X162">
        <f>(Y162/Z162*100)</f>
        <v>0</v>
      </c>
      <c r="Y162">
        <f>DS162*(DX162+DY162)/1000</f>
        <v>0</v>
      </c>
      <c r="Z162">
        <f>0.61365*exp(17.502*DZ162/(240.97+DZ162))</f>
        <v>0</v>
      </c>
      <c r="AA162">
        <f>(W162-DS162*(DX162+DY162)/1000)</f>
        <v>0</v>
      </c>
      <c r="AB162">
        <f>(-I162*44100)</f>
        <v>0</v>
      </c>
      <c r="AC162">
        <f>2*29.3*Q162*0.92*(DZ162-V162)</f>
        <v>0</v>
      </c>
      <c r="AD162">
        <f>2*0.95*5.67E-8*(((DZ162+$B$9)+273)^4-(V162+273)^4)</f>
        <v>0</v>
      </c>
      <c r="AE162">
        <f>T162+AD162+AB162+AC162</f>
        <v>0</v>
      </c>
      <c r="AF162">
        <f>DW162*AT162*(DR162-DQ162*(1000-AT162*DT162)/(1000-AT162*DS162))/(100*DK162)</f>
        <v>0</v>
      </c>
      <c r="AG162">
        <f>1000*DW162*AT162*(DS162-DT162)/(100*DK162*(1000-AT162*DS162))</f>
        <v>0</v>
      </c>
      <c r="AH162">
        <f>(AI162 - AJ162 - DX162*1E3/(8.314*(DZ162+273.15)) * AL162/DW162 * AK162) * DW162/(100*DK162) * (1000 - DT162)/1000</f>
        <v>0</v>
      </c>
      <c r="AI162">
        <v>787.1358366330721</v>
      </c>
      <c r="AJ162">
        <v>755.0439030303029</v>
      </c>
      <c r="AK162">
        <v>3.372828174387674</v>
      </c>
      <c r="AL162">
        <v>65.04949438448051</v>
      </c>
      <c r="AM162">
        <f>(AO162 - AN162 + DX162*1E3/(8.314*(DZ162+273.15)) * AQ162/DW162 * AP162) * DW162/(100*DK162) * 1000/(1000 - AO162)</f>
        <v>0</v>
      </c>
      <c r="AN162">
        <v>17.73366562290754</v>
      </c>
      <c r="AO162">
        <v>22.45903878787878</v>
      </c>
      <c r="AP162">
        <v>-0.0003025718310117013</v>
      </c>
      <c r="AQ162">
        <v>105.0563432772272</v>
      </c>
      <c r="AR162">
        <v>0</v>
      </c>
      <c r="AS162">
        <v>0</v>
      </c>
      <c r="AT162">
        <f>IF(AR162*$H$15&gt;=AV162,1.0,(AV162/(AV162-AR162*$H$15)))</f>
        <v>0</v>
      </c>
      <c r="AU162">
        <f>(AT162-1)*100</f>
        <v>0</v>
      </c>
      <c r="AV162">
        <f>MAX(0,($B$15+$C$15*EE162)/(1+$D$15*EE162)*DX162/(DZ162+273)*$E$15)</f>
        <v>0</v>
      </c>
      <c r="AW162" t="s">
        <v>437</v>
      </c>
      <c r="AX162" t="s">
        <v>437</v>
      </c>
      <c r="AY162">
        <v>0</v>
      </c>
      <c r="AZ162">
        <v>0</v>
      </c>
      <c r="BA162">
        <f>1-AY162/AZ162</f>
        <v>0</v>
      </c>
      <c r="BB162">
        <v>0</v>
      </c>
      <c r="BC162" t="s">
        <v>437</v>
      </c>
      <c r="BD162" t="s">
        <v>437</v>
      </c>
      <c r="BE162">
        <v>0</v>
      </c>
      <c r="BF162">
        <v>0</v>
      </c>
      <c r="BG162">
        <f>1-BE162/BF162</f>
        <v>0</v>
      </c>
      <c r="BH162">
        <v>0.5</v>
      </c>
      <c r="BI162">
        <f>DH162</f>
        <v>0</v>
      </c>
      <c r="BJ162">
        <f>K162</f>
        <v>0</v>
      </c>
      <c r="BK162">
        <f>BG162*BH162*BI162</f>
        <v>0</v>
      </c>
      <c r="BL162">
        <f>(BJ162-BB162)/BI162</f>
        <v>0</v>
      </c>
      <c r="BM162">
        <f>(AZ162-BF162)/BF162</f>
        <v>0</v>
      </c>
      <c r="BN162">
        <f>AY162/(BA162+AY162/BF162)</f>
        <v>0</v>
      </c>
      <c r="BO162" t="s">
        <v>437</v>
      </c>
      <c r="BP162">
        <v>0</v>
      </c>
      <c r="BQ162">
        <f>IF(BP162&lt;&gt;0, BP162, BN162)</f>
        <v>0</v>
      </c>
      <c r="BR162">
        <f>1-BQ162/BF162</f>
        <v>0</v>
      </c>
      <c r="BS162">
        <f>(BF162-BE162)/(BF162-BQ162)</f>
        <v>0</v>
      </c>
      <c r="BT162">
        <f>(AZ162-BF162)/(AZ162-BQ162)</f>
        <v>0</v>
      </c>
      <c r="BU162">
        <f>(BF162-BE162)/(BF162-AY162)</f>
        <v>0</v>
      </c>
      <c r="BV162">
        <f>(AZ162-BF162)/(AZ162-AY162)</f>
        <v>0</v>
      </c>
      <c r="BW162">
        <f>(BS162*BQ162/BE162)</f>
        <v>0</v>
      </c>
      <c r="BX162">
        <f>(1-BW162)</f>
        <v>0</v>
      </c>
      <c r="DG162">
        <f>$B$13*EF162+$C$13*EG162+$F$13*ER162*(1-EU162)</f>
        <v>0</v>
      </c>
      <c r="DH162">
        <f>DG162*DI162</f>
        <v>0</v>
      </c>
      <c r="DI162">
        <f>($B$13*$D$11+$C$13*$D$11+$F$13*((FE162+EW162)/MAX(FE162+EW162+FF162, 0.1)*$I$11+FF162/MAX(FE162+EW162+FF162, 0.1)*$J$11))/($B$13+$C$13+$F$13)</f>
        <v>0</v>
      </c>
      <c r="DJ162">
        <f>($B$13*$K$11+$C$13*$K$11+$F$13*((FE162+EW162)/MAX(FE162+EW162+FF162, 0.1)*$P$11+FF162/MAX(FE162+EW162+FF162, 0.1)*$Q$11))/($B$13+$C$13+$F$13)</f>
        <v>0</v>
      </c>
      <c r="DK162">
        <v>5</v>
      </c>
      <c r="DL162">
        <v>0.5</v>
      </c>
      <c r="DM162" t="s">
        <v>438</v>
      </c>
      <c r="DN162">
        <v>2</v>
      </c>
      <c r="DO162" t="b">
        <v>1</v>
      </c>
      <c r="DP162">
        <v>1759164389.981482</v>
      </c>
      <c r="DQ162">
        <v>715.1632962962963</v>
      </c>
      <c r="DR162">
        <v>758.324074074074</v>
      </c>
      <c r="DS162">
        <v>22.4813</v>
      </c>
      <c r="DT162">
        <v>17.64694444444445</v>
      </c>
      <c r="DU162">
        <v>716.1245555555555</v>
      </c>
      <c r="DV162">
        <v>22.18541481481482</v>
      </c>
      <c r="DW162">
        <v>500.0351111111111</v>
      </c>
      <c r="DX162">
        <v>90.87919999999998</v>
      </c>
      <c r="DY162">
        <v>0.06683774074074074</v>
      </c>
      <c r="DZ162">
        <v>29.46247407407408</v>
      </c>
      <c r="EA162">
        <v>30.10198888888889</v>
      </c>
      <c r="EB162">
        <v>999.9000000000001</v>
      </c>
      <c r="EC162">
        <v>0</v>
      </c>
      <c r="ED162">
        <v>0</v>
      </c>
      <c r="EE162">
        <v>10001.41</v>
      </c>
      <c r="EF162">
        <v>0</v>
      </c>
      <c r="EG162">
        <v>10.96375925925926</v>
      </c>
      <c r="EH162">
        <v>-43.16085185185185</v>
      </c>
      <c r="EI162">
        <v>731.6106666666667</v>
      </c>
      <c r="EJ162">
        <v>771.9475555555556</v>
      </c>
      <c r="EK162">
        <v>4.834345185185184</v>
      </c>
      <c r="EL162">
        <v>758.324074074074</v>
      </c>
      <c r="EM162">
        <v>17.64694444444445</v>
      </c>
      <c r="EN162">
        <v>2.043081851851852</v>
      </c>
      <c r="EO162">
        <v>1.603739259259259</v>
      </c>
      <c r="EP162">
        <v>17.78222222222222</v>
      </c>
      <c r="EQ162">
        <v>13.9947037037037</v>
      </c>
      <c r="ER162">
        <v>1999.992962962963</v>
      </c>
      <c r="ES162">
        <v>0.980007148148148</v>
      </c>
      <c r="ET162">
        <v>0.01999283703703704</v>
      </c>
      <c r="EU162">
        <v>0</v>
      </c>
      <c r="EV162">
        <v>1047.705185185185</v>
      </c>
      <c r="EW162">
        <v>5.00078</v>
      </c>
      <c r="EX162">
        <v>20345.65925925926</v>
      </c>
      <c r="EY162">
        <v>16379.61481481482</v>
      </c>
      <c r="EZ162">
        <v>39.259</v>
      </c>
      <c r="FA162">
        <v>40.04133333333333</v>
      </c>
      <c r="FB162">
        <v>39.31692592592593</v>
      </c>
      <c r="FC162">
        <v>39.77525925925925</v>
      </c>
      <c r="FD162">
        <v>40.24048148148147</v>
      </c>
      <c r="FE162">
        <v>1955.108888888888</v>
      </c>
      <c r="FF162">
        <v>39.88407407407408</v>
      </c>
      <c r="FG162">
        <v>0</v>
      </c>
      <c r="FH162">
        <v>1759164389.6</v>
      </c>
      <c r="FI162">
        <v>0</v>
      </c>
      <c r="FJ162">
        <v>1047.686153846154</v>
      </c>
      <c r="FK162">
        <v>8.163418773597682</v>
      </c>
      <c r="FL162">
        <v>158.560683757839</v>
      </c>
      <c r="FM162">
        <v>20345.7423076923</v>
      </c>
      <c r="FN162">
        <v>15</v>
      </c>
      <c r="FO162">
        <v>0</v>
      </c>
      <c r="FP162" t="s">
        <v>439</v>
      </c>
      <c r="FQ162">
        <v>1746989605.5</v>
      </c>
      <c r="FR162">
        <v>1746989593.5</v>
      </c>
      <c r="FS162">
        <v>0</v>
      </c>
      <c r="FT162">
        <v>-0.274</v>
      </c>
      <c r="FU162">
        <v>-0.002</v>
      </c>
      <c r="FV162">
        <v>2.549</v>
      </c>
      <c r="FW162">
        <v>0.129</v>
      </c>
      <c r="FX162">
        <v>420</v>
      </c>
      <c r="FY162">
        <v>17</v>
      </c>
      <c r="FZ162">
        <v>0.02</v>
      </c>
      <c r="GA162">
        <v>0.04</v>
      </c>
      <c r="GB162">
        <v>-43.10297317073172</v>
      </c>
      <c r="GC162">
        <v>-2.148919860627207</v>
      </c>
      <c r="GD162">
        <v>0.3463302843609786</v>
      </c>
      <c r="GE162">
        <v>0</v>
      </c>
      <c r="GF162">
        <v>1047.287352941177</v>
      </c>
      <c r="GG162">
        <v>7.998624890846763</v>
      </c>
      <c r="GH162">
        <v>0.8233229257942566</v>
      </c>
      <c r="GI162">
        <v>0</v>
      </c>
      <c r="GJ162">
        <v>4.887805853658536</v>
      </c>
      <c r="GK162">
        <v>-1.056736933797907</v>
      </c>
      <c r="GL162">
        <v>0.1044108602653212</v>
      </c>
      <c r="GM162">
        <v>0</v>
      </c>
      <c r="GN162">
        <v>0</v>
      </c>
      <c r="GO162">
        <v>3</v>
      </c>
      <c r="GP162" t="s">
        <v>484</v>
      </c>
      <c r="GQ162">
        <v>3.1015</v>
      </c>
      <c r="GR162">
        <v>2.7254</v>
      </c>
      <c r="GS162">
        <v>0.13253</v>
      </c>
      <c r="GT162">
        <v>0.137617</v>
      </c>
      <c r="GU162">
        <v>0.103359</v>
      </c>
      <c r="GV162">
        <v>0.0886784</v>
      </c>
      <c r="GW162">
        <v>22684.2</v>
      </c>
      <c r="GX162">
        <v>20496.2</v>
      </c>
      <c r="GY162">
        <v>26713.2</v>
      </c>
      <c r="GZ162">
        <v>23988.4</v>
      </c>
      <c r="HA162">
        <v>38325.5</v>
      </c>
      <c r="HB162">
        <v>32329.2</v>
      </c>
      <c r="HC162">
        <v>46641.6</v>
      </c>
      <c r="HD162">
        <v>37958</v>
      </c>
      <c r="HE162">
        <v>1.874</v>
      </c>
      <c r="HF162">
        <v>1.86513</v>
      </c>
      <c r="HG162">
        <v>0.116274</v>
      </c>
      <c r="HH162">
        <v>0</v>
      </c>
      <c r="HI162">
        <v>28.1141</v>
      </c>
      <c r="HJ162">
        <v>999.9</v>
      </c>
      <c r="HK162">
        <v>43.3</v>
      </c>
      <c r="HL162">
        <v>31.5</v>
      </c>
      <c r="HM162">
        <v>22.1151</v>
      </c>
      <c r="HN162">
        <v>60.9239</v>
      </c>
      <c r="HO162">
        <v>22.508</v>
      </c>
      <c r="HP162">
        <v>1</v>
      </c>
      <c r="HQ162">
        <v>0.110643</v>
      </c>
      <c r="HR162">
        <v>0.574643</v>
      </c>
      <c r="HS162">
        <v>20.2783</v>
      </c>
      <c r="HT162">
        <v>5.2134</v>
      </c>
      <c r="HU162">
        <v>11.9798</v>
      </c>
      <c r="HV162">
        <v>4.9633</v>
      </c>
      <c r="HW162">
        <v>3.27455</v>
      </c>
      <c r="HX162">
        <v>9999</v>
      </c>
      <c r="HY162">
        <v>9999</v>
      </c>
      <c r="HZ162">
        <v>9999</v>
      </c>
      <c r="IA162">
        <v>41.2</v>
      </c>
      <c r="IB162">
        <v>1.86401</v>
      </c>
      <c r="IC162">
        <v>1.86012</v>
      </c>
      <c r="ID162">
        <v>1.85841</v>
      </c>
      <c r="IE162">
        <v>1.85975</v>
      </c>
      <c r="IF162">
        <v>1.85989</v>
      </c>
      <c r="IG162">
        <v>1.85841</v>
      </c>
      <c r="IH162">
        <v>1.85745</v>
      </c>
      <c r="II162">
        <v>1.85242</v>
      </c>
      <c r="IJ162">
        <v>0</v>
      </c>
      <c r="IK162">
        <v>0</v>
      </c>
      <c r="IL162">
        <v>0</v>
      </c>
      <c r="IM162">
        <v>0</v>
      </c>
      <c r="IN162" t="s">
        <v>441</v>
      </c>
      <c r="IO162" t="s">
        <v>442</v>
      </c>
      <c r="IP162" t="s">
        <v>443</v>
      </c>
      <c r="IQ162" t="s">
        <v>443</v>
      </c>
      <c r="IR162" t="s">
        <v>443</v>
      </c>
      <c r="IS162" t="s">
        <v>443</v>
      </c>
      <c r="IT162">
        <v>0</v>
      </c>
      <c r="IU162">
        <v>100</v>
      </c>
      <c r="IV162">
        <v>100</v>
      </c>
      <c r="IW162">
        <v>-0.9419999999999999</v>
      </c>
      <c r="IX162">
        <v>0.2953</v>
      </c>
      <c r="IY162">
        <v>-0.9039269621244732</v>
      </c>
      <c r="IZ162">
        <v>-0.001239420960351069</v>
      </c>
      <c r="JA162">
        <v>2.054680153414315E-06</v>
      </c>
      <c r="JB162">
        <v>-6.090169633737798E-10</v>
      </c>
      <c r="JC162">
        <v>0.01286883109493677</v>
      </c>
      <c r="JD162">
        <v>0.003674261220633967</v>
      </c>
      <c r="JE162">
        <v>0.0003746991724086452</v>
      </c>
      <c r="JF162">
        <v>1.563836292469968E-06</v>
      </c>
      <c r="JG162">
        <v>1</v>
      </c>
      <c r="JH162">
        <v>2003</v>
      </c>
      <c r="JI162">
        <v>1</v>
      </c>
      <c r="JJ162">
        <v>24</v>
      </c>
      <c r="JK162">
        <v>202913.2</v>
      </c>
      <c r="JL162">
        <v>202913.4</v>
      </c>
      <c r="JM162">
        <v>1.89087</v>
      </c>
      <c r="JN162">
        <v>2.62085</v>
      </c>
      <c r="JO162">
        <v>1.49658</v>
      </c>
      <c r="JP162">
        <v>2.34253</v>
      </c>
      <c r="JQ162">
        <v>1.54907</v>
      </c>
      <c r="JR162">
        <v>2.44263</v>
      </c>
      <c r="JS162">
        <v>36.0113</v>
      </c>
      <c r="JT162">
        <v>24.1751</v>
      </c>
      <c r="JU162">
        <v>18</v>
      </c>
      <c r="JV162">
        <v>483.226</v>
      </c>
      <c r="JW162">
        <v>492.302</v>
      </c>
      <c r="JX162">
        <v>27.7337</v>
      </c>
      <c r="JY162">
        <v>28.6847</v>
      </c>
      <c r="JZ162">
        <v>30.0006</v>
      </c>
      <c r="KA162">
        <v>28.8585</v>
      </c>
      <c r="KB162">
        <v>28.8474</v>
      </c>
      <c r="KC162">
        <v>38.0914</v>
      </c>
      <c r="KD162">
        <v>19.6992</v>
      </c>
      <c r="KE162">
        <v>64.3271</v>
      </c>
      <c r="KF162">
        <v>27.649</v>
      </c>
      <c r="KG162">
        <v>807.9</v>
      </c>
      <c r="KH162">
        <v>17.9306</v>
      </c>
      <c r="KI162">
        <v>101.983</v>
      </c>
      <c r="KJ162">
        <v>91.5352</v>
      </c>
    </row>
    <row r="163" spans="1:296">
      <c r="A163">
        <v>145</v>
      </c>
      <c r="B163">
        <v>1759164402.5</v>
      </c>
      <c r="C163">
        <v>3029.400000095367</v>
      </c>
      <c r="D163" t="s">
        <v>734</v>
      </c>
      <c r="E163" t="s">
        <v>735</v>
      </c>
      <c r="F163">
        <v>5</v>
      </c>
      <c r="G163" t="s">
        <v>639</v>
      </c>
      <c r="H163">
        <v>1759164395</v>
      </c>
      <c r="I163">
        <f>(J163)/1000</f>
        <v>0</v>
      </c>
      <c r="J163">
        <f>IF(DO163, AM163, AG163)</f>
        <v>0</v>
      </c>
      <c r="K163">
        <f>IF(DO163, AH163, AF163)</f>
        <v>0</v>
      </c>
      <c r="L163">
        <f>DQ163 - IF(AT163&gt;1, K163*DK163*100.0/(AV163), 0)</f>
        <v>0</v>
      </c>
      <c r="M163">
        <f>((S163-I163/2)*L163-K163)/(S163+I163/2)</f>
        <v>0</v>
      </c>
      <c r="N163">
        <f>M163*(DX163+DY163)/1000.0</f>
        <v>0</v>
      </c>
      <c r="O163">
        <f>(DQ163 - IF(AT163&gt;1, K163*DK163*100.0/(AV163), 0))*(DX163+DY163)/1000.0</f>
        <v>0</v>
      </c>
      <c r="P163">
        <f>2.0/((1/R163-1/Q163)+SIGN(R163)*SQRT((1/R163-1/Q163)*(1/R163-1/Q163) + 4*DL163/((DL163+1)*(DL163+1))*(2*1/R163*1/Q163-1/Q163*1/Q163)))</f>
        <v>0</v>
      </c>
      <c r="Q163">
        <f>IF(LEFT(DM163,1)&lt;&gt;"0",IF(LEFT(DM163,1)="1",3.0,DN163),$D$5+$E$5*(EE163*DX163/($K$5*1000))+$F$5*(EE163*DX163/($K$5*1000))*MAX(MIN(DK163,$J$5),$I$5)*MAX(MIN(DK163,$J$5),$I$5)+$G$5*MAX(MIN(DK163,$J$5),$I$5)*(EE163*DX163/($K$5*1000))+$H$5*(EE163*DX163/($K$5*1000))*(EE163*DX163/($K$5*1000)))</f>
        <v>0</v>
      </c>
      <c r="R163">
        <f>I163*(1000-(1000*0.61365*exp(17.502*V163/(240.97+V163))/(DX163+DY163)+DS163)/2)/(1000*0.61365*exp(17.502*V163/(240.97+V163))/(DX163+DY163)-DS163)</f>
        <v>0</v>
      </c>
      <c r="S163">
        <f>1/((DL163+1)/(P163/1.6)+1/(Q163/1.37)) + DL163/((DL163+1)/(P163/1.6) + DL163/(Q163/1.37))</f>
        <v>0</v>
      </c>
      <c r="T163">
        <f>(DG163*DJ163)</f>
        <v>0</v>
      </c>
      <c r="U163">
        <f>(DZ163+(T163+2*0.95*5.67E-8*(((DZ163+$B$9)+273)^4-(DZ163+273)^4)-44100*I163)/(1.84*29.3*Q163+8*0.95*5.67E-8*(DZ163+273)^3))</f>
        <v>0</v>
      </c>
      <c r="V163">
        <f>($C$9*EA163+$D$9*EB163+$E$9*U163)</f>
        <v>0</v>
      </c>
      <c r="W163">
        <f>0.61365*exp(17.502*V163/(240.97+V163))</f>
        <v>0</v>
      </c>
      <c r="X163">
        <f>(Y163/Z163*100)</f>
        <v>0</v>
      </c>
      <c r="Y163">
        <f>DS163*(DX163+DY163)/1000</f>
        <v>0</v>
      </c>
      <c r="Z163">
        <f>0.61365*exp(17.502*DZ163/(240.97+DZ163))</f>
        <v>0</v>
      </c>
      <c r="AA163">
        <f>(W163-DS163*(DX163+DY163)/1000)</f>
        <v>0</v>
      </c>
      <c r="AB163">
        <f>(-I163*44100)</f>
        <v>0</v>
      </c>
      <c r="AC163">
        <f>2*29.3*Q163*0.92*(DZ163-V163)</f>
        <v>0</v>
      </c>
      <c r="AD163">
        <f>2*0.95*5.67E-8*(((DZ163+$B$9)+273)^4-(V163+273)^4)</f>
        <v>0</v>
      </c>
      <c r="AE163">
        <f>T163+AD163+AB163+AC163</f>
        <v>0</v>
      </c>
      <c r="AF163">
        <f>DW163*AT163*(DR163-DQ163*(1000-AT163*DT163)/(1000-AT163*DS163))/(100*DK163)</f>
        <v>0</v>
      </c>
      <c r="AG163">
        <f>1000*DW163*AT163*(DS163-DT163)/(100*DK163*(1000-AT163*DS163))</f>
        <v>0</v>
      </c>
      <c r="AH163">
        <f>(AI163 - AJ163 - DX163*1E3/(8.314*(DZ163+273.15)) * AL163/DW163 * AK163) * DW163/(100*DK163) * (1000 - DT163)/1000</f>
        <v>0</v>
      </c>
      <c r="AI163">
        <v>804.2782902401749</v>
      </c>
      <c r="AJ163">
        <v>771.9319878787875</v>
      </c>
      <c r="AK163">
        <v>3.374490571114087</v>
      </c>
      <c r="AL163">
        <v>65.04949438448051</v>
      </c>
      <c r="AM163">
        <f>(AO163 - AN163 + DX163*1E3/(8.314*(DZ163+273.15)) * AQ163/DW163 * AP163) * DW163/(100*DK163) * 1000/(1000 - AO163)</f>
        <v>0</v>
      </c>
      <c r="AN163">
        <v>17.82468978739339</v>
      </c>
      <c r="AO163">
        <v>22.42988545454545</v>
      </c>
      <c r="AP163">
        <v>-0.003861540161929769</v>
      </c>
      <c r="AQ163">
        <v>105.0563432772272</v>
      </c>
      <c r="AR163">
        <v>0</v>
      </c>
      <c r="AS163">
        <v>0</v>
      </c>
      <c r="AT163">
        <f>IF(AR163*$H$15&gt;=AV163,1.0,(AV163/(AV163-AR163*$H$15)))</f>
        <v>0</v>
      </c>
      <c r="AU163">
        <f>(AT163-1)*100</f>
        <v>0</v>
      </c>
      <c r="AV163">
        <f>MAX(0,($B$15+$C$15*EE163)/(1+$D$15*EE163)*DX163/(DZ163+273)*$E$15)</f>
        <v>0</v>
      </c>
      <c r="AW163" t="s">
        <v>437</v>
      </c>
      <c r="AX163" t="s">
        <v>437</v>
      </c>
      <c r="AY163">
        <v>0</v>
      </c>
      <c r="AZ163">
        <v>0</v>
      </c>
      <c r="BA163">
        <f>1-AY163/AZ163</f>
        <v>0</v>
      </c>
      <c r="BB163">
        <v>0</v>
      </c>
      <c r="BC163" t="s">
        <v>437</v>
      </c>
      <c r="BD163" t="s">
        <v>437</v>
      </c>
      <c r="BE163">
        <v>0</v>
      </c>
      <c r="BF163">
        <v>0</v>
      </c>
      <c r="BG163">
        <f>1-BE163/BF163</f>
        <v>0</v>
      </c>
      <c r="BH163">
        <v>0.5</v>
      </c>
      <c r="BI163">
        <f>DH163</f>
        <v>0</v>
      </c>
      <c r="BJ163">
        <f>K163</f>
        <v>0</v>
      </c>
      <c r="BK163">
        <f>BG163*BH163*BI163</f>
        <v>0</v>
      </c>
      <c r="BL163">
        <f>(BJ163-BB163)/BI163</f>
        <v>0</v>
      </c>
      <c r="BM163">
        <f>(AZ163-BF163)/BF163</f>
        <v>0</v>
      </c>
      <c r="BN163">
        <f>AY163/(BA163+AY163/BF163)</f>
        <v>0</v>
      </c>
      <c r="BO163" t="s">
        <v>437</v>
      </c>
      <c r="BP163">
        <v>0</v>
      </c>
      <c r="BQ163">
        <f>IF(BP163&lt;&gt;0, BP163, BN163)</f>
        <v>0</v>
      </c>
      <c r="BR163">
        <f>1-BQ163/BF163</f>
        <v>0</v>
      </c>
      <c r="BS163">
        <f>(BF163-BE163)/(BF163-BQ163)</f>
        <v>0</v>
      </c>
      <c r="BT163">
        <f>(AZ163-BF163)/(AZ163-BQ163)</f>
        <v>0</v>
      </c>
      <c r="BU163">
        <f>(BF163-BE163)/(BF163-AY163)</f>
        <v>0</v>
      </c>
      <c r="BV163">
        <f>(AZ163-BF163)/(AZ163-AY163)</f>
        <v>0</v>
      </c>
      <c r="BW163">
        <f>(BS163*BQ163/BE163)</f>
        <v>0</v>
      </c>
      <c r="BX163">
        <f>(1-BW163)</f>
        <v>0</v>
      </c>
      <c r="DG163">
        <f>$B$13*EF163+$C$13*EG163+$F$13*ER163*(1-EU163)</f>
        <v>0</v>
      </c>
      <c r="DH163">
        <f>DG163*DI163</f>
        <v>0</v>
      </c>
      <c r="DI163">
        <f>($B$13*$D$11+$C$13*$D$11+$F$13*((FE163+EW163)/MAX(FE163+EW163+FF163, 0.1)*$I$11+FF163/MAX(FE163+EW163+FF163, 0.1)*$J$11))/($B$13+$C$13+$F$13)</f>
        <v>0</v>
      </c>
      <c r="DJ163">
        <f>($B$13*$K$11+$C$13*$K$11+$F$13*((FE163+EW163)/MAX(FE163+EW163+FF163, 0.1)*$P$11+FF163/MAX(FE163+EW163+FF163, 0.1)*$Q$11))/($B$13+$C$13+$F$13)</f>
        <v>0</v>
      </c>
      <c r="DK163">
        <v>5</v>
      </c>
      <c r="DL163">
        <v>0.5</v>
      </c>
      <c r="DM163" t="s">
        <v>438</v>
      </c>
      <c r="DN163">
        <v>2</v>
      </c>
      <c r="DO163" t="b">
        <v>1</v>
      </c>
      <c r="DP163">
        <v>1759164395</v>
      </c>
      <c r="DQ163">
        <v>731.5548518518516</v>
      </c>
      <c r="DR163">
        <v>775.0471111111111</v>
      </c>
      <c r="DS163">
        <v>22.46419629629629</v>
      </c>
      <c r="DT163">
        <v>17.72378518518518</v>
      </c>
      <c r="DU163">
        <v>732.5033333333332</v>
      </c>
      <c r="DV163">
        <v>22.16868518518518</v>
      </c>
      <c r="DW163">
        <v>499.9663703703703</v>
      </c>
      <c r="DX163">
        <v>90.87926666666669</v>
      </c>
      <c r="DY163">
        <v>0.06715252592592592</v>
      </c>
      <c r="DZ163">
        <v>29.44464074074074</v>
      </c>
      <c r="EA163">
        <v>30.06621481481481</v>
      </c>
      <c r="EB163">
        <v>999.9000000000001</v>
      </c>
      <c r="EC163">
        <v>0</v>
      </c>
      <c r="ED163">
        <v>0</v>
      </c>
      <c r="EE163">
        <v>9983.955185185187</v>
      </c>
      <c r="EF163">
        <v>0</v>
      </c>
      <c r="EG163">
        <v>11.47135185185185</v>
      </c>
      <c r="EH163">
        <v>-43.49236666666667</v>
      </c>
      <c r="EI163">
        <v>748.3659259259259</v>
      </c>
      <c r="EJ163">
        <v>789.0327407407407</v>
      </c>
      <c r="EK163">
        <v>4.740408518518519</v>
      </c>
      <c r="EL163">
        <v>775.0471111111111</v>
      </c>
      <c r="EM163">
        <v>17.72378518518518</v>
      </c>
      <c r="EN163">
        <v>2.04152962962963</v>
      </c>
      <c r="EO163">
        <v>1.610724074074074</v>
      </c>
      <c r="EP163">
        <v>17.77015555555555</v>
      </c>
      <c r="EQ163">
        <v>14.06168148148148</v>
      </c>
      <c r="ER163">
        <v>1999.99037037037</v>
      </c>
      <c r="ES163">
        <v>0.9800014814814815</v>
      </c>
      <c r="ET163">
        <v>0.01999837037037037</v>
      </c>
      <c r="EU163">
        <v>0</v>
      </c>
      <c r="EV163">
        <v>1048.179259259259</v>
      </c>
      <c r="EW163">
        <v>5.00078</v>
      </c>
      <c r="EX163">
        <v>20356.69259259259</v>
      </c>
      <c r="EY163">
        <v>16379.56296296296</v>
      </c>
      <c r="EZ163">
        <v>39.26829629629629</v>
      </c>
      <c r="FA163">
        <v>40.04822222222222</v>
      </c>
      <c r="FB163">
        <v>39.30992592592592</v>
      </c>
      <c r="FC163">
        <v>39.77988888888888</v>
      </c>
      <c r="FD163">
        <v>40.22655555555554</v>
      </c>
      <c r="FE163">
        <v>1955.092962962963</v>
      </c>
      <c r="FF163">
        <v>39.89555555555556</v>
      </c>
      <c r="FG163">
        <v>0</v>
      </c>
      <c r="FH163">
        <v>1759164394.4</v>
      </c>
      <c r="FI163">
        <v>0</v>
      </c>
      <c r="FJ163">
        <v>1048.170384615385</v>
      </c>
      <c r="FK163">
        <v>4.881025614123316</v>
      </c>
      <c r="FL163">
        <v>117.1726495127471</v>
      </c>
      <c r="FM163">
        <v>20356.26538461538</v>
      </c>
      <c r="FN163">
        <v>15</v>
      </c>
      <c r="FO163">
        <v>0</v>
      </c>
      <c r="FP163" t="s">
        <v>439</v>
      </c>
      <c r="FQ163">
        <v>1746989605.5</v>
      </c>
      <c r="FR163">
        <v>1746989593.5</v>
      </c>
      <c r="FS163">
        <v>0</v>
      </c>
      <c r="FT163">
        <v>-0.274</v>
      </c>
      <c r="FU163">
        <v>-0.002</v>
      </c>
      <c r="FV163">
        <v>2.549</v>
      </c>
      <c r="FW163">
        <v>0.129</v>
      </c>
      <c r="FX163">
        <v>420</v>
      </c>
      <c r="FY163">
        <v>17</v>
      </c>
      <c r="FZ163">
        <v>0.02</v>
      </c>
      <c r="GA163">
        <v>0.04</v>
      </c>
      <c r="GB163">
        <v>-43.22342926829268</v>
      </c>
      <c r="GC163">
        <v>-4.247471080139358</v>
      </c>
      <c r="GD163">
        <v>0.427200130311882</v>
      </c>
      <c r="GE163">
        <v>0</v>
      </c>
      <c r="GF163">
        <v>1047.747058823529</v>
      </c>
      <c r="GG163">
        <v>6.838197086183266</v>
      </c>
      <c r="GH163">
        <v>0.7326644742540087</v>
      </c>
      <c r="GI163">
        <v>0</v>
      </c>
      <c r="GJ163">
        <v>4.814663170731707</v>
      </c>
      <c r="GK163">
        <v>-1.086863414634145</v>
      </c>
      <c r="GL163">
        <v>0.1076341612160292</v>
      </c>
      <c r="GM163">
        <v>0</v>
      </c>
      <c r="GN163">
        <v>0</v>
      </c>
      <c r="GO163">
        <v>3</v>
      </c>
      <c r="GP163" t="s">
        <v>484</v>
      </c>
      <c r="GQ163">
        <v>3.10148</v>
      </c>
      <c r="GR163">
        <v>2.72528</v>
      </c>
      <c r="GS163">
        <v>0.13451</v>
      </c>
      <c r="GT163">
        <v>0.139548</v>
      </c>
      <c r="GU163">
        <v>0.103273</v>
      </c>
      <c r="GV163">
        <v>0.0891864</v>
      </c>
      <c r="GW163">
        <v>22632.3</v>
      </c>
      <c r="GX163">
        <v>20449.9</v>
      </c>
      <c r="GY163">
        <v>26713.1</v>
      </c>
      <c r="GZ163">
        <v>23987.9</v>
      </c>
      <c r="HA163">
        <v>38329.3</v>
      </c>
      <c r="HB163">
        <v>32311</v>
      </c>
      <c r="HC163">
        <v>46641.4</v>
      </c>
      <c r="HD163">
        <v>37957.7</v>
      </c>
      <c r="HE163">
        <v>1.8735</v>
      </c>
      <c r="HF163">
        <v>1.86532</v>
      </c>
      <c r="HG163">
        <v>0.117272</v>
      </c>
      <c r="HH163">
        <v>0</v>
      </c>
      <c r="HI163">
        <v>28.1165</v>
      </c>
      <c r="HJ163">
        <v>999.9</v>
      </c>
      <c r="HK163">
        <v>43.3</v>
      </c>
      <c r="HL163">
        <v>31.5</v>
      </c>
      <c r="HM163">
        <v>22.1129</v>
      </c>
      <c r="HN163">
        <v>60.9639</v>
      </c>
      <c r="HO163">
        <v>22.5721</v>
      </c>
      <c r="HP163">
        <v>1</v>
      </c>
      <c r="HQ163">
        <v>0.110948</v>
      </c>
      <c r="HR163">
        <v>0.432151</v>
      </c>
      <c r="HS163">
        <v>20.2789</v>
      </c>
      <c r="HT163">
        <v>5.21385</v>
      </c>
      <c r="HU163">
        <v>11.98</v>
      </c>
      <c r="HV163">
        <v>4.9635</v>
      </c>
      <c r="HW163">
        <v>3.27453</v>
      </c>
      <c r="HX163">
        <v>9999</v>
      </c>
      <c r="HY163">
        <v>9999</v>
      </c>
      <c r="HZ163">
        <v>9999</v>
      </c>
      <c r="IA163">
        <v>41.2</v>
      </c>
      <c r="IB163">
        <v>1.86401</v>
      </c>
      <c r="IC163">
        <v>1.86014</v>
      </c>
      <c r="ID163">
        <v>1.85846</v>
      </c>
      <c r="IE163">
        <v>1.85976</v>
      </c>
      <c r="IF163">
        <v>1.85989</v>
      </c>
      <c r="IG163">
        <v>1.85842</v>
      </c>
      <c r="IH163">
        <v>1.85745</v>
      </c>
      <c r="II163">
        <v>1.85242</v>
      </c>
      <c r="IJ163">
        <v>0</v>
      </c>
      <c r="IK163">
        <v>0</v>
      </c>
      <c r="IL163">
        <v>0</v>
      </c>
      <c r="IM163">
        <v>0</v>
      </c>
      <c r="IN163" t="s">
        <v>441</v>
      </c>
      <c r="IO163" t="s">
        <v>442</v>
      </c>
      <c r="IP163" t="s">
        <v>443</v>
      </c>
      <c r="IQ163" t="s">
        <v>443</v>
      </c>
      <c r="IR163" t="s">
        <v>443</v>
      </c>
      <c r="IS163" t="s">
        <v>443</v>
      </c>
      <c r="IT163">
        <v>0</v>
      </c>
      <c r="IU163">
        <v>100</v>
      </c>
      <c r="IV163">
        <v>100</v>
      </c>
      <c r="IW163">
        <v>-0.929</v>
      </c>
      <c r="IX163">
        <v>0.2947</v>
      </c>
      <c r="IY163">
        <v>-0.9039269621244732</v>
      </c>
      <c r="IZ163">
        <v>-0.001239420960351069</v>
      </c>
      <c r="JA163">
        <v>2.054680153414315E-06</v>
      </c>
      <c r="JB163">
        <v>-6.090169633737798E-10</v>
      </c>
      <c r="JC163">
        <v>0.01286883109493677</v>
      </c>
      <c r="JD163">
        <v>0.003674261220633967</v>
      </c>
      <c r="JE163">
        <v>0.0003746991724086452</v>
      </c>
      <c r="JF163">
        <v>1.563836292469968E-06</v>
      </c>
      <c r="JG163">
        <v>1</v>
      </c>
      <c r="JH163">
        <v>2003</v>
      </c>
      <c r="JI163">
        <v>1</v>
      </c>
      <c r="JJ163">
        <v>24</v>
      </c>
      <c r="JK163">
        <v>202913.3</v>
      </c>
      <c r="JL163">
        <v>202913.5</v>
      </c>
      <c r="JM163">
        <v>1.92627</v>
      </c>
      <c r="JN163">
        <v>2.61719</v>
      </c>
      <c r="JO163">
        <v>1.49658</v>
      </c>
      <c r="JP163">
        <v>2.34253</v>
      </c>
      <c r="JQ163">
        <v>1.54907</v>
      </c>
      <c r="JR163">
        <v>2.44629</v>
      </c>
      <c r="JS163">
        <v>36.0113</v>
      </c>
      <c r="JT163">
        <v>24.1751</v>
      </c>
      <c r="JU163">
        <v>18</v>
      </c>
      <c r="JV163">
        <v>482.953</v>
      </c>
      <c r="JW163">
        <v>492.455</v>
      </c>
      <c r="JX163">
        <v>27.6287</v>
      </c>
      <c r="JY163">
        <v>28.6882</v>
      </c>
      <c r="JZ163">
        <v>30.0005</v>
      </c>
      <c r="KA163">
        <v>28.8609</v>
      </c>
      <c r="KB163">
        <v>28.8498</v>
      </c>
      <c r="KC163">
        <v>38.7231</v>
      </c>
      <c r="KD163">
        <v>19.4126</v>
      </c>
      <c r="KE163">
        <v>64.3271</v>
      </c>
      <c r="KF163">
        <v>27.6461</v>
      </c>
      <c r="KG163">
        <v>821.256</v>
      </c>
      <c r="KH163">
        <v>18.0259</v>
      </c>
      <c r="KI163">
        <v>101.982</v>
      </c>
      <c r="KJ163">
        <v>91.53400000000001</v>
      </c>
    </row>
    <row r="164" spans="1:296">
      <c r="A164">
        <v>146</v>
      </c>
      <c r="B164">
        <v>1759164407.5</v>
      </c>
      <c r="C164">
        <v>3034.400000095367</v>
      </c>
      <c r="D164" t="s">
        <v>736</v>
      </c>
      <c r="E164" t="s">
        <v>737</v>
      </c>
      <c r="F164">
        <v>5</v>
      </c>
      <c r="G164" t="s">
        <v>639</v>
      </c>
      <c r="H164">
        <v>1759164399.714286</v>
      </c>
      <c r="I164">
        <f>(J164)/1000</f>
        <v>0</v>
      </c>
      <c r="J164">
        <f>IF(DO164, AM164, AG164)</f>
        <v>0</v>
      </c>
      <c r="K164">
        <f>IF(DO164, AH164, AF164)</f>
        <v>0</v>
      </c>
      <c r="L164">
        <f>DQ164 - IF(AT164&gt;1, K164*DK164*100.0/(AV164), 0)</f>
        <v>0</v>
      </c>
      <c r="M164">
        <f>((S164-I164/2)*L164-K164)/(S164+I164/2)</f>
        <v>0</v>
      </c>
      <c r="N164">
        <f>M164*(DX164+DY164)/1000.0</f>
        <v>0</v>
      </c>
      <c r="O164">
        <f>(DQ164 - IF(AT164&gt;1, K164*DK164*100.0/(AV164), 0))*(DX164+DY164)/1000.0</f>
        <v>0</v>
      </c>
      <c r="P164">
        <f>2.0/((1/R164-1/Q164)+SIGN(R164)*SQRT((1/R164-1/Q164)*(1/R164-1/Q164) + 4*DL164/((DL164+1)*(DL164+1))*(2*1/R164*1/Q164-1/Q164*1/Q164)))</f>
        <v>0</v>
      </c>
      <c r="Q164">
        <f>IF(LEFT(DM164,1)&lt;&gt;"0",IF(LEFT(DM164,1)="1",3.0,DN164),$D$5+$E$5*(EE164*DX164/($K$5*1000))+$F$5*(EE164*DX164/($K$5*1000))*MAX(MIN(DK164,$J$5),$I$5)*MAX(MIN(DK164,$J$5),$I$5)+$G$5*MAX(MIN(DK164,$J$5),$I$5)*(EE164*DX164/($K$5*1000))+$H$5*(EE164*DX164/($K$5*1000))*(EE164*DX164/($K$5*1000)))</f>
        <v>0</v>
      </c>
      <c r="R164">
        <f>I164*(1000-(1000*0.61365*exp(17.502*V164/(240.97+V164))/(DX164+DY164)+DS164)/2)/(1000*0.61365*exp(17.502*V164/(240.97+V164))/(DX164+DY164)-DS164)</f>
        <v>0</v>
      </c>
      <c r="S164">
        <f>1/((DL164+1)/(P164/1.6)+1/(Q164/1.37)) + DL164/((DL164+1)/(P164/1.6) + DL164/(Q164/1.37))</f>
        <v>0</v>
      </c>
      <c r="T164">
        <f>(DG164*DJ164)</f>
        <v>0</v>
      </c>
      <c r="U164">
        <f>(DZ164+(T164+2*0.95*5.67E-8*(((DZ164+$B$9)+273)^4-(DZ164+273)^4)-44100*I164)/(1.84*29.3*Q164+8*0.95*5.67E-8*(DZ164+273)^3))</f>
        <v>0</v>
      </c>
      <c r="V164">
        <f>($C$9*EA164+$D$9*EB164+$E$9*U164)</f>
        <v>0</v>
      </c>
      <c r="W164">
        <f>0.61365*exp(17.502*V164/(240.97+V164))</f>
        <v>0</v>
      </c>
      <c r="X164">
        <f>(Y164/Z164*100)</f>
        <v>0</v>
      </c>
      <c r="Y164">
        <f>DS164*(DX164+DY164)/1000</f>
        <v>0</v>
      </c>
      <c r="Z164">
        <f>0.61365*exp(17.502*DZ164/(240.97+DZ164))</f>
        <v>0</v>
      </c>
      <c r="AA164">
        <f>(W164-DS164*(DX164+DY164)/1000)</f>
        <v>0</v>
      </c>
      <c r="AB164">
        <f>(-I164*44100)</f>
        <v>0</v>
      </c>
      <c r="AC164">
        <f>2*29.3*Q164*0.92*(DZ164-V164)</f>
        <v>0</v>
      </c>
      <c r="AD164">
        <f>2*0.95*5.67E-8*(((DZ164+$B$9)+273)^4-(V164+273)^4)</f>
        <v>0</v>
      </c>
      <c r="AE164">
        <f>T164+AD164+AB164+AC164</f>
        <v>0</v>
      </c>
      <c r="AF164">
        <f>DW164*AT164*(DR164-DQ164*(1000-AT164*DT164)/(1000-AT164*DS164))/(100*DK164)</f>
        <v>0</v>
      </c>
      <c r="AG164">
        <f>1000*DW164*AT164*(DS164-DT164)/(100*DK164*(1000-AT164*DS164))</f>
        <v>0</v>
      </c>
      <c r="AH164">
        <f>(AI164 - AJ164 - DX164*1E3/(8.314*(DZ164+273.15)) * AL164/DW164 * AK164) * DW164/(100*DK164) * (1000 - DT164)/1000</f>
        <v>0</v>
      </c>
      <c r="AI164">
        <v>821.4796581497883</v>
      </c>
      <c r="AJ164">
        <v>788.9363212121217</v>
      </c>
      <c r="AK164">
        <v>3.414046712184801</v>
      </c>
      <c r="AL164">
        <v>65.04949438448051</v>
      </c>
      <c r="AM164">
        <f>(AO164 - AN164 + DX164*1E3/(8.314*(DZ164+273.15)) * AQ164/DW164 * AP164) * DW164/(100*DK164) * 1000/(1000 - AO164)</f>
        <v>0</v>
      </c>
      <c r="AN164">
        <v>17.95513196335853</v>
      </c>
      <c r="AO164">
        <v>22.43289393939393</v>
      </c>
      <c r="AP164">
        <v>0.000166766860970574</v>
      </c>
      <c r="AQ164">
        <v>105.0563432772272</v>
      </c>
      <c r="AR164">
        <v>0</v>
      </c>
      <c r="AS164">
        <v>0</v>
      </c>
      <c r="AT164">
        <f>IF(AR164*$H$15&gt;=AV164,1.0,(AV164/(AV164-AR164*$H$15)))</f>
        <v>0</v>
      </c>
      <c r="AU164">
        <f>(AT164-1)*100</f>
        <v>0</v>
      </c>
      <c r="AV164">
        <f>MAX(0,($B$15+$C$15*EE164)/(1+$D$15*EE164)*DX164/(DZ164+273)*$E$15)</f>
        <v>0</v>
      </c>
      <c r="AW164" t="s">
        <v>437</v>
      </c>
      <c r="AX164" t="s">
        <v>437</v>
      </c>
      <c r="AY164">
        <v>0</v>
      </c>
      <c r="AZ164">
        <v>0</v>
      </c>
      <c r="BA164">
        <f>1-AY164/AZ164</f>
        <v>0</v>
      </c>
      <c r="BB164">
        <v>0</v>
      </c>
      <c r="BC164" t="s">
        <v>437</v>
      </c>
      <c r="BD164" t="s">
        <v>437</v>
      </c>
      <c r="BE164">
        <v>0</v>
      </c>
      <c r="BF164">
        <v>0</v>
      </c>
      <c r="BG164">
        <f>1-BE164/BF164</f>
        <v>0</v>
      </c>
      <c r="BH164">
        <v>0.5</v>
      </c>
      <c r="BI164">
        <f>DH164</f>
        <v>0</v>
      </c>
      <c r="BJ164">
        <f>K164</f>
        <v>0</v>
      </c>
      <c r="BK164">
        <f>BG164*BH164*BI164</f>
        <v>0</v>
      </c>
      <c r="BL164">
        <f>(BJ164-BB164)/BI164</f>
        <v>0</v>
      </c>
      <c r="BM164">
        <f>(AZ164-BF164)/BF164</f>
        <v>0</v>
      </c>
      <c r="BN164">
        <f>AY164/(BA164+AY164/BF164)</f>
        <v>0</v>
      </c>
      <c r="BO164" t="s">
        <v>437</v>
      </c>
      <c r="BP164">
        <v>0</v>
      </c>
      <c r="BQ164">
        <f>IF(BP164&lt;&gt;0, BP164, BN164)</f>
        <v>0</v>
      </c>
      <c r="BR164">
        <f>1-BQ164/BF164</f>
        <v>0</v>
      </c>
      <c r="BS164">
        <f>(BF164-BE164)/(BF164-BQ164)</f>
        <v>0</v>
      </c>
      <c r="BT164">
        <f>(AZ164-BF164)/(AZ164-BQ164)</f>
        <v>0</v>
      </c>
      <c r="BU164">
        <f>(BF164-BE164)/(BF164-AY164)</f>
        <v>0</v>
      </c>
      <c r="BV164">
        <f>(AZ164-BF164)/(AZ164-AY164)</f>
        <v>0</v>
      </c>
      <c r="BW164">
        <f>(BS164*BQ164/BE164)</f>
        <v>0</v>
      </c>
      <c r="BX164">
        <f>(1-BW164)</f>
        <v>0</v>
      </c>
      <c r="DG164">
        <f>$B$13*EF164+$C$13*EG164+$F$13*ER164*(1-EU164)</f>
        <v>0</v>
      </c>
      <c r="DH164">
        <f>DG164*DI164</f>
        <v>0</v>
      </c>
      <c r="DI164">
        <f>($B$13*$D$11+$C$13*$D$11+$F$13*((FE164+EW164)/MAX(FE164+EW164+FF164, 0.1)*$I$11+FF164/MAX(FE164+EW164+FF164, 0.1)*$J$11))/($B$13+$C$13+$F$13)</f>
        <v>0</v>
      </c>
      <c r="DJ164">
        <f>($B$13*$K$11+$C$13*$K$11+$F$13*((FE164+EW164)/MAX(FE164+EW164+FF164, 0.1)*$P$11+FF164/MAX(FE164+EW164+FF164, 0.1)*$Q$11))/($B$13+$C$13+$F$13)</f>
        <v>0</v>
      </c>
      <c r="DK164">
        <v>5</v>
      </c>
      <c r="DL164">
        <v>0.5</v>
      </c>
      <c r="DM164" t="s">
        <v>438</v>
      </c>
      <c r="DN164">
        <v>2</v>
      </c>
      <c r="DO164" t="b">
        <v>1</v>
      </c>
      <c r="DP164">
        <v>1759164399.714286</v>
      </c>
      <c r="DQ164">
        <v>747.0719285714287</v>
      </c>
      <c r="DR164">
        <v>790.8576071428571</v>
      </c>
      <c r="DS164">
        <v>22.44752142857143</v>
      </c>
      <c r="DT164">
        <v>17.81797857142857</v>
      </c>
      <c r="DU164">
        <v>748.008</v>
      </c>
      <c r="DV164">
        <v>22.15237142857143</v>
      </c>
      <c r="DW164">
        <v>500.0318571428572</v>
      </c>
      <c r="DX164">
        <v>90.87948571428571</v>
      </c>
      <c r="DY164">
        <v>0.06720287857142856</v>
      </c>
      <c r="DZ164">
        <v>29.42865357142857</v>
      </c>
      <c r="EA164">
        <v>30.04936785714286</v>
      </c>
      <c r="EB164">
        <v>999.9000000000002</v>
      </c>
      <c r="EC164">
        <v>0</v>
      </c>
      <c r="ED164">
        <v>0</v>
      </c>
      <c r="EE164">
        <v>9985.445000000002</v>
      </c>
      <c r="EF164">
        <v>0</v>
      </c>
      <c r="EG164">
        <v>11.45214285714286</v>
      </c>
      <c r="EH164">
        <v>-43.78572857142856</v>
      </c>
      <c r="EI164">
        <v>764.2266785714286</v>
      </c>
      <c r="EJ164">
        <v>805.2061428571427</v>
      </c>
      <c r="EK164">
        <v>4.629536428571429</v>
      </c>
      <c r="EL164">
        <v>790.8576071428571</v>
      </c>
      <c r="EM164">
        <v>17.81797857142857</v>
      </c>
      <c r="EN164">
        <v>2.040018571428571</v>
      </c>
      <c r="EO164">
        <v>1.619289285714286</v>
      </c>
      <c r="EP164">
        <v>17.75840714285714</v>
      </c>
      <c r="EQ164">
        <v>14.14341071428572</v>
      </c>
      <c r="ER164">
        <v>1999.9875</v>
      </c>
      <c r="ES164">
        <v>0.9799962857142857</v>
      </c>
      <c r="ET164">
        <v>0.02000344285714286</v>
      </c>
      <c r="EU164">
        <v>0</v>
      </c>
      <c r="EV164">
        <v>1048.54</v>
      </c>
      <c r="EW164">
        <v>5.00078</v>
      </c>
      <c r="EX164">
        <v>20364.91785714286</v>
      </c>
      <c r="EY164">
        <v>16379.50714285714</v>
      </c>
      <c r="EZ164">
        <v>39.30778571428571</v>
      </c>
      <c r="FA164">
        <v>40.05989285714285</v>
      </c>
      <c r="FB164">
        <v>39.30771428571428</v>
      </c>
      <c r="FC164">
        <v>39.81232142857142</v>
      </c>
      <c r="FD164">
        <v>40.23632142857142</v>
      </c>
      <c r="FE164">
        <v>1955.077857142857</v>
      </c>
      <c r="FF164">
        <v>39.90464285714286</v>
      </c>
      <c r="FG164">
        <v>0</v>
      </c>
      <c r="FH164">
        <v>1759164399.8</v>
      </c>
      <c r="FI164">
        <v>0</v>
      </c>
      <c r="FJ164">
        <v>1048.6292</v>
      </c>
      <c r="FK164">
        <v>4.089230753120694</v>
      </c>
      <c r="FL164">
        <v>75.88461546500254</v>
      </c>
      <c r="FM164">
        <v>20366.036</v>
      </c>
      <c r="FN164">
        <v>15</v>
      </c>
      <c r="FO164">
        <v>0</v>
      </c>
      <c r="FP164" t="s">
        <v>439</v>
      </c>
      <c r="FQ164">
        <v>1746989605.5</v>
      </c>
      <c r="FR164">
        <v>1746989593.5</v>
      </c>
      <c r="FS164">
        <v>0</v>
      </c>
      <c r="FT164">
        <v>-0.274</v>
      </c>
      <c r="FU164">
        <v>-0.002</v>
      </c>
      <c r="FV164">
        <v>2.549</v>
      </c>
      <c r="FW164">
        <v>0.129</v>
      </c>
      <c r="FX164">
        <v>420</v>
      </c>
      <c r="FY164">
        <v>17</v>
      </c>
      <c r="FZ164">
        <v>0.02</v>
      </c>
      <c r="GA164">
        <v>0.04</v>
      </c>
      <c r="GB164">
        <v>-43.5816225</v>
      </c>
      <c r="GC164">
        <v>-3.751077298311472</v>
      </c>
      <c r="GD164">
        <v>0.3736010729959826</v>
      </c>
      <c r="GE164">
        <v>0</v>
      </c>
      <c r="GF164">
        <v>1048.287352941176</v>
      </c>
      <c r="GG164">
        <v>4.847822753114885</v>
      </c>
      <c r="GH164">
        <v>0.5558052389711816</v>
      </c>
      <c r="GI164">
        <v>0</v>
      </c>
      <c r="GJ164">
        <v>4.693631</v>
      </c>
      <c r="GK164">
        <v>-1.371926228893058</v>
      </c>
      <c r="GL164">
        <v>0.1332519093634309</v>
      </c>
      <c r="GM164">
        <v>0</v>
      </c>
      <c r="GN164">
        <v>0</v>
      </c>
      <c r="GO164">
        <v>3</v>
      </c>
      <c r="GP164" t="s">
        <v>484</v>
      </c>
      <c r="GQ164">
        <v>3.10143</v>
      </c>
      <c r="GR164">
        <v>2.72536</v>
      </c>
      <c r="GS164">
        <v>0.136482</v>
      </c>
      <c r="GT164">
        <v>0.1415</v>
      </c>
      <c r="GU164">
        <v>0.103279</v>
      </c>
      <c r="GV164">
        <v>0.0894542</v>
      </c>
      <c r="GW164">
        <v>22580.7</v>
      </c>
      <c r="GX164">
        <v>20403.3</v>
      </c>
      <c r="GY164">
        <v>26713</v>
      </c>
      <c r="GZ164">
        <v>23987.7</v>
      </c>
      <c r="HA164">
        <v>38328.9</v>
      </c>
      <c r="HB164">
        <v>32301.3</v>
      </c>
      <c r="HC164">
        <v>46640.9</v>
      </c>
      <c r="HD164">
        <v>37957.3</v>
      </c>
      <c r="HE164">
        <v>1.8741</v>
      </c>
      <c r="HF164">
        <v>1.8656</v>
      </c>
      <c r="HG164">
        <v>0.120908</v>
      </c>
      <c r="HH164">
        <v>0</v>
      </c>
      <c r="HI164">
        <v>28.1169</v>
      </c>
      <c r="HJ164">
        <v>999.9</v>
      </c>
      <c r="HK164">
        <v>43.3</v>
      </c>
      <c r="HL164">
        <v>31.5</v>
      </c>
      <c r="HM164">
        <v>22.1167</v>
      </c>
      <c r="HN164">
        <v>61.0339</v>
      </c>
      <c r="HO164">
        <v>22.7244</v>
      </c>
      <c r="HP164">
        <v>1</v>
      </c>
      <c r="HQ164">
        <v>0.1108</v>
      </c>
      <c r="HR164">
        <v>0.319278</v>
      </c>
      <c r="HS164">
        <v>20.2792</v>
      </c>
      <c r="HT164">
        <v>5.2134</v>
      </c>
      <c r="HU164">
        <v>11.98</v>
      </c>
      <c r="HV164">
        <v>4.9633</v>
      </c>
      <c r="HW164">
        <v>3.2746</v>
      </c>
      <c r="HX164">
        <v>9999</v>
      </c>
      <c r="HY164">
        <v>9999</v>
      </c>
      <c r="HZ164">
        <v>9999</v>
      </c>
      <c r="IA164">
        <v>41.2</v>
      </c>
      <c r="IB164">
        <v>1.864</v>
      </c>
      <c r="IC164">
        <v>1.86014</v>
      </c>
      <c r="ID164">
        <v>1.8584</v>
      </c>
      <c r="IE164">
        <v>1.85974</v>
      </c>
      <c r="IF164">
        <v>1.85989</v>
      </c>
      <c r="IG164">
        <v>1.85839</v>
      </c>
      <c r="IH164">
        <v>1.85745</v>
      </c>
      <c r="II164">
        <v>1.85242</v>
      </c>
      <c r="IJ164">
        <v>0</v>
      </c>
      <c r="IK164">
        <v>0</v>
      </c>
      <c r="IL164">
        <v>0</v>
      </c>
      <c r="IM164">
        <v>0</v>
      </c>
      <c r="IN164" t="s">
        <v>441</v>
      </c>
      <c r="IO164" t="s">
        <v>442</v>
      </c>
      <c r="IP164" t="s">
        <v>443</v>
      </c>
      <c r="IQ164" t="s">
        <v>443</v>
      </c>
      <c r="IR164" t="s">
        <v>443</v>
      </c>
      <c r="IS164" t="s">
        <v>443</v>
      </c>
      <c r="IT164">
        <v>0</v>
      </c>
      <c r="IU164">
        <v>100</v>
      </c>
      <c r="IV164">
        <v>100</v>
      </c>
      <c r="IW164">
        <v>-0.914</v>
      </c>
      <c r="IX164">
        <v>0.2948</v>
      </c>
      <c r="IY164">
        <v>-0.9039269621244732</v>
      </c>
      <c r="IZ164">
        <v>-0.001239420960351069</v>
      </c>
      <c r="JA164">
        <v>2.054680153414315E-06</v>
      </c>
      <c r="JB164">
        <v>-6.090169633737798E-10</v>
      </c>
      <c r="JC164">
        <v>0.01286883109493677</v>
      </c>
      <c r="JD164">
        <v>0.003674261220633967</v>
      </c>
      <c r="JE164">
        <v>0.0003746991724086452</v>
      </c>
      <c r="JF164">
        <v>1.563836292469968E-06</v>
      </c>
      <c r="JG164">
        <v>1</v>
      </c>
      <c r="JH164">
        <v>2003</v>
      </c>
      <c r="JI164">
        <v>1</v>
      </c>
      <c r="JJ164">
        <v>24</v>
      </c>
      <c r="JK164">
        <v>202913.4</v>
      </c>
      <c r="JL164">
        <v>202913.6</v>
      </c>
      <c r="JM164">
        <v>1.95679</v>
      </c>
      <c r="JN164">
        <v>2.62207</v>
      </c>
      <c r="JO164">
        <v>1.49658</v>
      </c>
      <c r="JP164">
        <v>2.34253</v>
      </c>
      <c r="JQ164">
        <v>1.54907</v>
      </c>
      <c r="JR164">
        <v>2.37915</v>
      </c>
      <c r="JS164">
        <v>36.0113</v>
      </c>
      <c r="JT164">
        <v>24.1751</v>
      </c>
      <c r="JU164">
        <v>18</v>
      </c>
      <c r="JV164">
        <v>483.326</v>
      </c>
      <c r="JW164">
        <v>492.661</v>
      </c>
      <c r="JX164">
        <v>27.6107</v>
      </c>
      <c r="JY164">
        <v>28.6914</v>
      </c>
      <c r="JZ164">
        <v>30.0002</v>
      </c>
      <c r="KA164">
        <v>28.864</v>
      </c>
      <c r="KB164">
        <v>28.8529</v>
      </c>
      <c r="KC164">
        <v>39.3986</v>
      </c>
      <c r="KD164">
        <v>19.1321</v>
      </c>
      <c r="KE164">
        <v>64.3271</v>
      </c>
      <c r="KF164">
        <v>27.5947</v>
      </c>
      <c r="KG164">
        <v>841.292</v>
      </c>
      <c r="KH164">
        <v>18.1143</v>
      </c>
      <c r="KI164">
        <v>101.981</v>
      </c>
      <c r="KJ164">
        <v>91.5331</v>
      </c>
    </row>
    <row r="165" spans="1:296">
      <c r="A165">
        <v>147</v>
      </c>
      <c r="B165">
        <v>1759164412.5</v>
      </c>
      <c r="C165">
        <v>3039.400000095367</v>
      </c>
      <c r="D165" t="s">
        <v>738</v>
      </c>
      <c r="E165" t="s">
        <v>739</v>
      </c>
      <c r="F165">
        <v>5</v>
      </c>
      <c r="G165" t="s">
        <v>639</v>
      </c>
      <c r="H165">
        <v>1759164405</v>
      </c>
      <c r="I165">
        <f>(J165)/1000</f>
        <v>0</v>
      </c>
      <c r="J165">
        <f>IF(DO165, AM165, AG165)</f>
        <v>0</v>
      </c>
      <c r="K165">
        <f>IF(DO165, AH165, AF165)</f>
        <v>0</v>
      </c>
      <c r="L165">
        <f>DQ165 - IF(AT165&gt;1, K165*DK165*100.0/(AV165), 0)</f>
        <v>0</v>
      </c>
      <c r="M165">
        <f>((S165-I165/2)*L165-K165)/(S165+I165/2)</f>
        <v>0</v>
      </c>
      <c r="N165">
        <f>M165*(DX165+DY165)/1000.0</f>
        <v>0</v>
      </c>
      <c r="O165">
        <f>(DQ165 - IF(AT165&gt;1, K165*DK165*100.0/(AV165), 0))*(DX165+DY165)/1000.0</f>
        <v>0</v>
      </c>
      <c r="P165">
        <f>2.0/((1/R165-1/Q165)+SIGN(R165)*SQRT((1/R165-1/Q165)*(1/R165-1/Q165) + 4*DL165/((DL165+1)*(DL165+1))*(2*1/R165*1/Q165-1/Q165*1/Q165)))</f>
        <v>0</v>
      </c>
      <c r="Q165">
        <f>IF(LEFT(DM165,1)&lt;&gt;"0",IF(LEFT(DM165,1)="1",3.0,DN165),$D$5+$E$5*(EE165*DX165/($K$5*1000))+$F$5*(EE165*DX165/($K$5*1000))*MAX(MIN(DK165,$J$5),$I$5)*MAX(MIN(DK165,$J$5),$I$5)+$G$5*MAX(MIN(DK165,$J$5),$I$5)*(EE165*DX165/($K$5*1000))+$H$5*(EE165*DX165/($K$5*1000))*(EE165*DX165/($K$5*1000)))</f>
        <v>0</v>
      </c>
      <c r="R165">
        <f>I165*(1000-(1000*0.61365*exp(17.502*V165/(240.97+V165))/(DX165+DY165)+DS165)/2)/(1000*0.61365*exp(17.502*V165/(240.97+V165))/(DX165+DY165)-DS165)</f>
        <v>0</v>
      </c>
      <c r="S165">
        <f>1/((DL165+1)/(P165/1.6)+1/(Q165/1.37)) + DL165/((DL165+1)/(P165/1.6) + DL165/(Q165/1.37))</f>
        <v>0</v>
      </c>
      <c r="T165">
        <f>(DG165*DJ165)</f>
        <v>0</v>
      </c>
      <c r="U165">
        <f>(DZ165+(T165+2*0.95*5.67E-8*(((DZ165+$B$9)+273)^4-(DZ165+273)^4)-44100*I165)/(1.84*29.3*Q165+8*0.95*5.67E-8*(DZ165+273)^3))</f>
        <v>0</v>
      </c>
      <c r="V165">
        <f>($C$9*EA165+$D$9*EB165+$E$9*U165)</f>
        <v>0</v>
      </c>
      <c r="W165">
        <f>0.61365*exp(17.502*V165/(240.97+V165))</f>
        <v>0</v>
      </c>
      <c r="X165">
        <f>(Y165/Z165*100)</f>
        <v>0</v>
      </c>
      <c r="Y165">
        <f>DS165*(DX165+DY165)/1000</f>
        <v>0</v>
      </c>
      <c r="Z165">
        <f>0.61365*exp(17.502*DZ165/(240.97+DZ165))</f>
        <v>0</v>
      </c>
      <c r="AA165">
        <f>(W165-DS165*(DX165+DY165)/1000)</f>
        <v>0</v>
      </c>
      <c r="AB165">
        <f>(-I165*44100)</f>
        <v>0</v>
      </c>
      <c r="AC165">
        <f>2*29.3*Q165*0.92*(DZ165-V165)</f>
        <v>0</v>
      </c>
      <c r="AD165">
        <f>2*0.95*5.67E-8*(((DZ165+$B$9)+273)^4-(V165+273)^4)</f>
        <v>0</v>
      </c>
      <c r="AE165">
        <f>T165+AD165+AB165+AC165</f>
        <v>0</v>
      </c>
      <c r="AF165">
        <f>DW165*AT165*(DR165-DQ165*(1000-AT165*DT165)/(1000-AT165*DS165))/(100*DK165)</f>
        <v>0</v>
      </c>
      <c r="AG165">
        <f>1000*DW165*AT165*(DS165-DT165)/(100*DK165*(1000-AT165*DS165))</f>
        <v>0</v>
      </c>
      <c r="AH165">
        <f>(AI165 - AJ165 - DX165*1E3/(8.314*(DZ165+273.15)) * AL165/DW165 * AK165) * DW165/(100*DK165) * (1000 - DT165)/1000</f>
        <v>0</v>
      </c>
      <c r="AI165">
        <v>838.6669319976606</v>
      </c>
      <c r="AJ165">
        <v>805.8877030303025</v>
      </c>
      <c r="AK165">
        <v>3.381798202102616</v>
      </c>
      <c r="AL165">
        <v>65.04949438448051</v>
      </c>
      <c r="AM165">
        <f>(AO165 - AN165 + DX165*1E3/(8.314*(DZ165+273.15)) * AQ165/DW165 * AP165) * DW165/(100*DK165) * 1000/(1000 - AO165)</f>
        <v>0</v>
      </c>
      <c r="AN165">
        <v>17.99608126883991</v>
      </c>
      <c r="AO165">
        <v>22.41662666666666</v>
      </c>
      <c r="AP165">
        <v>-0.0007625908759347647</v>
      </c>
      <c r="AQ165">
        <v>105.0563432772272</v>
      </c>
      <c r="AR165">
        <v>0</v>
      </c>
      <c r="AS165">
        <v>0</v>
      </c>
      <c r="AT165">
        <f>IF(AR165*$H$15&gt;=AV165,1.0,(AV165/(AV165-AR165*$H$15)))</f>
        <v>0</v>
      </c>
      <c r="AU165">
        <f>(AT165-1)*100</f>
        <v>0</v>
      </c>
      <c r="AV165">
        <f>MAX(0,($B$15+$C$15*EE165)/(1+$D$15*EE165)*DX165/(DZ165+273)*$E$15)</f>
        <v>0</v>
      </c>
      <c r="AW165" t="s">
        <v>437</v>
      </c>
      <c r="AX165" t="s">
        <v>437</v>
      </c>
      <c r="AY165">
        <v>0</v>
      </c>
      <c r="AZ165">
        <v>0</v>
      </c>
      <c r="BA165">
        <f>1-AY165/AZ165</f>
        <v>0</v>
      </c>
      <c r="BB165">
        <v>0</v>
      </c>
      <c r="BC165" t="s">
        <v>437</v>
      </c>
      <c r="BD165" t="s">
        <v>437</v>
      </c>
      <c r="BE165">
        <v>0</v>
      </c>
      <c r="BF165">
        <v>0</v>
      </c>
      <c r="BG165">
        <f>1-BE165/BF165</f>
        <v>0</v>
      </c>
      <c r="BH165">
        <v>0.5</v>
      </c>
      <c r="BI165">
        <f>DH165</f>
        <v>0</v>
      </c>
      <c r="BJ165">
        <f>K165</f>
        <v>0</v>
      </c>
      <c r="BK165">
        <f>BG165*BH165*BI165</f>
        <v>0</v>
      </c>
      <c r="BL165">
        <f>(BJ165-BB165)/BI165</f>
        <v>0</v>
      </c>
      <c r="BM165">
        <f>(AZ165-BF165)/BF165</f>
        <v>0</v>
      </c>
      <c r="BN165">
        <f>AY165/(BA165+AY165/BF165)</f>
        <v>0</v>
      </c>
      <c r="BO165" t="s">
        <v>437</v>
      </c>
      <c r="BP165">
        <v>0</v>
      </c>
      <c r="BQ165">
        <f>IF(BP165&lt;&gt;0, BP165, BN165)</f>
        <v>0</v>
      </c>
      <c r="BR165">
        <f>1-BQ165/BF165</f>
        <v>0</v>
      </c>
      <c r="BS165">
        <f>(BF165-BE165)/(BF165-BQ165)</f>
        <v>0</v>
      </c>
      <c r="BT165">
        <f>(AZ165-BF165)/(AZ165-BQ165)</f>
        <v>0</v>
      </c>
      <c r="BU165">
        <f>(BF165-BE165)/(BF165-AY165)</f>
        <v>0</v>
      </c>
      <c r="BV165">
        <f>(AZ165-BF165)/(AZ165-AY165)</f>
        <v>0</v>
      </c>
      <c r="BW165">
        <f>(BS165*BQ165/BE165)</f>
        <v>0</v>
      </c>
      <c r="BX165">
        <f>(1-BW165)</f>
        <v>0</v>
      </c>
      <c r="DG165">
        <f>$B$13*EF165+$C$13*EG165+$F$13*ER165*(1-EU165)</f>
        <v>0</v>
      </c>
      <c r="DH165">
        <f>DG165*DI165</f>
        <v>0</v>
      </c>
      <c r="DI165">
        <f>($B$13*$D$11+$C$13*$D$11+$F$13*((FE165+EW165)/MAX(FE165+EW165+FF165, 0.1)*$I$11+FF165/MAX(FE165+EW165+FF165, 0.1)*$J$11))/($B$13+$C$13+$F$13)</f>
        <v>0</v>
      </c>
      <c r="DJ165">
        <f>($B$13*$K$11+$C$13*$K$11+$F$13*((FE165+EW165)/MAX(FE165+EW165+FF165, 0.1)*$P$11+FF165/MAX(FE165+EW165+FF165, 0.1)*$Q$11))/($B$13+$C$13+$F$13)</f>
        <v>0</v>
      </c>
      <c r="DK165">
        <v>5</v>
      </c>
      <c r="DL165">
        <v>0.5</v>
      </c>
      <c r="DM165" t="s">
        <v>438</v>
      </c>
      <c r="DN165">
        <v>2</v>
      </c>
      <c r="DO165" t="b">
        <v>1</v>
      </c>
      <c r="DP165">
        <v>1759164405</v>
      </c>
      <c r="DQ165">
        <v>764.5930000000001</v>
      </c>
      <c r="DR165">
        <v>808.6195555555555</v>
      </c>
      <c r="DS165">
        <v>22.43240740740741</v>
      </c>
      <c r="DT165">
        <v>17.91178148148148</v>
      </c>
      <c r="DU165">
        <v>765.5146666666666</v>
      </c>
      <c r="DV165">
        <v>22.1376</v>
      </c>
      <c r="DW165">
        <v>500.0331481481483</v>
      </c>
      <c r="DX165">
        <v>90.87928888888889</v>
      </c>
      <c r="DY165">
        <v>0.06724615925925927</v>
      </c>
      <c r="DZ165">
        <v>29.41287407407407</v>
      </c>
      <c r="EA165">
        <v>30.04915925925926</v>
      </c>
      <c r="EB165">
        <v>999.9000000000001</v>
      </c>
      <c r="EC165">
        <v>0</v>
      </c>
      <c r="ED165">
        <v>0</v>
      </c>
      <c r="EE165">
        <v>9992.035185185186</v>
      </c>
      <c r="EF165">
        <v>0</v>
      </c>
      <c r="EG165">
        <v>11.22981111111111</v>
      </c>
      <c r="EH165">
        <v>-44.02655925925925</v>
      </c>
      <c r="EI165">
        <v>782.1380740740739</v>
      </c>
      <c r="EJ165">
        <v>823.3686666666667</v>
      </c>
      <c r="EK165">
        <v>4.520620740740741</v>
      </c>
      <c r="EL165">
        <v>808.6195555555555</v>
      </c>
      <c r="EM165">
        <v>17.91178148148148</v>
      </c>
      <c r="EN165">
        <v>2.038640740740741</v>
      </c>
      <c r="EO165">
        <v>1.627810740740741</v>
      </c>
      <c r="EP165">
        <v>17.74769259259259</v>
      </c>
      <c r="EQ165">
        <v>14.22448148148148</v>
      </c>
      <c r="ER165">
        <v>1999.975555555556</v>
      </c>
      <c r="ES165">
        <v>0.9799919999999999</v>
      </c>
      <c r="ET165">
        <v>0.0200076</v>
      </c>
      <c r="EU165">
        <v>0</v>
      </c>
      <c r="EV165">
        <v>1048.847037037037</v>
      </c>
      <c r="EW165">
        <v>5.00078</v>
      </c>
      <c r="EX165">
        <v>20370.41481481481</v>
      </c>
      <c r="EY165">
        <v>16379.38518518519</v>
      </c>
      <c r="EZ165">
        <v>39.33085185185185</v>
      </c>
      <c r="FA165">
        <v>40.08066666666667</v>
      </c>
      <c r="FB165">
        <v>39.28437037037037</v>
      </c>
      <c r="FC165">
        <v>39.8424074074074</v>
      </c>
      <c r="FD165">
        <v>40.25207407407407</v>
      </c>
      <c r="FE165">
        <v>1955.055555555555</v>
      </c>
      <c r="FF165">
        <v>39.91148148148148</v>
      </c>
      <c r="FG165">
        <v>0</v>
      </c>
      <c r="FH165">
        <v>1759164404.6</v>
      </c>
      <c r="FI165">
        <v>0</v>
      </c>
      <c r="FJ165">
        <v>1048.89</v>
      </c>
      <c r="FK165">
        <v>4.00076922912192</v>
      </c>
      <c r="FL165">
        <v>54.98461542308055</v>
      </c>
      <c r="FM165">
        <v>20370.788</v>
      </c>
      <c r="FN165">
        <v>15</v>
      </c>
      <c r="FO165">
        <v>0</v>
      </c>
      <c r="FP165" t="s">
        <v>439</v>
      </c>
      <c r="FQ165">
        <v>1746989605.5</v>
      </c>
      <c r="FR165">
        <v>1746989593.5</v>
      </c>
      <c r="FS165">
        <v>0</v>
      </c>
      <c r="FT165">
        <v>-0.274</v>
      </c>
      <c r="FU165">
        <v>-0.002</v>
      </c>
      <c r="FV165">
        <v>2.549</v>
      </c>
      <c r="FW165">
        <v>0.129</v>
      </c>
      <c r="FX165">
        <v>420</v>
      </c>
      <c r="FY165">
        <v>17</v>
      </c>
      <c r="FZ165">
        <v>0.02</v>
      </c>
      <c r="GA165">
        <v>0.04</v>
      </c>
      <c r="GB165">
        <v>-43.88528048780488</v>
      </c>
      <c r="GC165">
        <v>-2.907056445993098</v>
      </c>
      <c r="GD165">
        <v>0.2982303604798766</v>
      </c>
      <c r="GE165">
        <v>0</v>
      </c>
      <c r="GF165">
        <v>1048.710882352941</v>
      </c>
      <c r="GG165">
        <v>3.778915190933095</v>
      </c>
      <c r="GH165">
        <v>0.4624129021140307</v>
      </c>
      <c r="GI165">
        <v>0</v>
      </c>
      <c r="GJ165">
        <v>4.586955609756098</v>
      </c>
      <c r="GK165">
        <v>-1.283148501742149</v>
      </c>
      <c r="GL165">
        <v>0.1285528444069442</v>
      </c>
      <c r="GM165">
        <v>0</v>
      </c>
      <c r="GN165">
        <v>0</v>
      </c>
      <c r="GO165">
        <v>3</v>
      </c>
      <c r="GP165" t="s">
        <v>484</v>
      </c>
      <c r="GQ165">
        <v>3.10165</v>
      </c>
      <c r="GR165">
        <v>2.72544</v>
      </c>
      <c r="GS165">
        <v>0.13843</v>
      </c>
      <c r="GT165">
        <v>0.143436</v>
      </c>
      <c r="GU165">
        <v>0.10322</v>
      </c>
      <c r="GV165">
        <v>0.0896692</v>
      </c>
      <c r="GW165">
        <v>22529.6</v>
      </c>
      <c r="GX165">
        <v>20357.4</v>
      </c>
      <c r="GY165">
        <v>26712.8</v>
      </c>
      <c r="GZ165">
        <v>23987.8</v>
      </c>
      <c r="HA165">
        <v>38331.7</v>
      </c>
      <c r="HB165">
        <v>32293.8</v>
      </c>
      <c r="HC165">
        <v>46641</v>
      </c>
      <c r="HD165">
        <v>37957.2</v>
      </c>
      <c r="HE165">
        <v>1.87405</v>
      </c>
      <c r="HF165">
        <v>1.8654</v>
      </c>
      <c r="HG165">
        <v>0.120796</v>
      </c>
      <c r="HH165">
        <v>0</v>
      </c>
      <c r="HI165">
        <v>28.1145</v>
      </c>
      <c r="HJ165">
        <v>999.9</v>
      </c>
      <c r="HK165">
        <v>43.3</v>
      </c>
      <c r="HL165">
        <v>31.5</v>
      </c>
      <c r="HM165">
        <v>22.1148</v>
      </c>
      <c r="HN165">
        <v>61.5239</v>
      </c>
      <c r="HO165">
        <v>22.6202</v>
      </c>
      <c r="HP165">
        <v>1</v>
      </c>
      <c r="HQ165">
        <v>0.111199</v>
      </c>
      <c r="HR165">
        <v>0.39674</v>
      </c>
      <c r="HS165">
        <v>20.2791</v>
      </c>
      <c r="HT165">
        <v>5.2134</v>
      </c>
      <c r="HU165">
        <v>11.98</v>
      </c>
      <c r="HV165">
        <v>4.9633</v>
      </c>
      <c r="HW165">
        <v>3.27445</v>
      </c>
      <c r="HX165">
        <v>9999</v>
      </c>
      <c r="HY165">
        <v>9999</v>
      </c>
      <c r="HZ165">
        <v>9999</v>
      </c>
      <c r="IA165">
        <v>41.2</v>
      </c>
      <c r="IB165">
        <v>1.86399</v>
      </c>
      <c r="IC165">
        <v>1.86012</v>
      </c>
      <c r="ID165">
        <v>1.85841</v>
      </c>
      <c r="IE165">
        <v>1.85974</v>
      </c>
      <c r="IF165">
        <v>1.85989</v>
      </c>
      <c r="IG165">
        <v>1.8584</v>
      </c>
      <c r="IH165">
        <v>1.85745</v>
      </c>
      <c r="II165">
        <v>1.85242</v>
      </c>
      <c r="IJ165">
        <v>0</v>
      </c>
      <c r="IK165">
        <v>0</v>
      </c>
      <c r="IL165">
        <v>0</v>
      </c>
      <c r="IM165">
        <v>0</v>
      </c>
      <c r="IN165" t="s">
        <v>441</v>
      </c>
      <c r="IO165" t="s">
        <v>442</v>
      </c>
      <c r="IP165" t="s">
        <v>443</v>
      </c>
      <c r="IQ165" t="s">
        <v>443</v>
      </c>
      <c r="IR165" t="s">
        <v>443</v>
      </c>
      <c r="IS165" t="s">
        <v>443</v>
      </c>
      <c r="IT165">
        <v>0</v>
      </c>
      <c r="IU165">
        <v>100</v>
      </c>
      <c r="IV165">
        <v>100</v>
      </c>
      <c r="IW165">
        <v>-0.901</v>
      </c>
      <c r="IX165">
        <v>0.2944</v>
      </c>
      <c r="IY165">
        <v>-0.9039269621244732</v>
      </c>
      <c r="IZ165">
        <v>-0.001239420960351069</v>
      </c>
      <c r="JA165">
        <v>2.054680153414315E-06</v>
      </c>
      <c r="JB165">
        <v>-6.090169633737798E-10</v>
      </c>
      <c r="JC165">
        <v>0.01286883109493677</v>
      </c>
      <c r="JD165">
        <v>0.003674261220633967</v>
      </c>
      <c r="JE165">
        <v>0.0003746991724086452</v>
      </c>
      <c r="JF165">
        <v>1.563836292469968E-06</v>
      </c>
      <c r="JG165">
        <v>1</v>
      </c>
      <c r="JH165">
        <v>2003</v>
      </c>
      <c r="JI165">
        <v>1</v>
      </c>
      <c r="JJ165">
        <v>24</v>
      </c>
      <c r="JK165">
        <v>202913.5</v>
      </c>
      <c r="JL165">
        <v>202913.6</v>
      </c>
      <c r="JM165">
        <v>1.99097</v>
      </c>
      <c r="JN165">
        <v>2.62939</v>
      </c>
      <c r="JO165">
        <v>1.49658</v>
      </c>
      <c r="JP165">
        <v>2.34253</v>
      </c>
      <c r="JQ165">
        <v>1.54907</v>
      </c>
      <c r="JR165">
        <v>2.34985</v>
      </c>
      <c r="JS165">
        <v>36.0113</v>
      </c>
      <c r="JT165">
        <v>24.1663</v>
      </c>
      <c r="JU165">
        <v>18</v>
      </c>
      <c r="JV165">
        <v>483.315</v>
      </c>
      <c r="JW165">
        <v>492.55</v>
      </c>
      <c r="JX165">
        <v>27.5758</v>
      </c>
      <c r="JY165">
        <v>28.6945</v>
      </c>
      <c r="JZ165">
        <v>30.0002</v>
      </c>
      <c r="KA165">
        <v>28.8665</v>
      </c>
      <c r="KB165">
        <v>28.8553</v>
      </c>
      <c r="KC165">
        <v>40.011</v>
      </c>
      <c r="KD165">
        <v>18.5663</v>
      </c>
      <c r="KE165">
        <v>64.3271</v>
      </c>
      <c r="KF165">
        <v>27.5155</v>
      </c>
      <c r="KG165">
        <v>854.649</v>
      </c>
      <c r="KH165">
        <v>18.2226</v>
      </c>
      <c r="KI165">
        <v>101.981</v>
      </c>
      <c r="KJ165">
        <v>91.5331</v>
      </c>
    </row>
    <row r="166" spans="1:296">
      <c r="A166">
        <v>148</v>
      </c>
      <c r="B166">
        <v>1759164417.5</v>
      </c>
      <c r="C166">
        <v>3044.400000095367</v>
      </c>
      <c r="D166" t="s">
        <v>740</v>
      </c>
      <c r="E166" t="s">
        <v>741</v>
      </c>
      <c r="F166">
        <v>5</v>
      </c>
      <c r="G166" t="s">
        <v>639</v>
      </c>
      <c r="H166">
        <v>1759164409.714286</v>
      </c>
      <c r="I166">
        <f>(J166)/1000</f>
        <v>0</v>
      </c>
      <c r="J166">
        <f>IF(DO166, AM166, AG166)</f>
        <v>0</v>
      </c>
      <c r="K166">
        <f>IF(DO166, AH166, AF166)</f>
        <v>0</v>
      </c>
      <c r="L166">
        <f>DQ166 - IF(AT166&gt;1, K166*DK166*100.0/(AV166), 0)</f>
        <v>0</v>
      </c>
      <c r="M166">
        <f>((S166-I166/2)*L166-K166)/(S166+I166/2)</f>
        <v>0</v>
      </c>
      <c r="N166">
        <f>M166*(DX166+DY166)/1000.0</f>
        <v>0</v>
      </c>
      <c r="O166">
        <f>(DQ166 - IF(AT166&gt;1, K166*DK166*100.0/(AV166), 0))*(DX166+DY166)/1000.0</f>
        <v>0</v>
      </c>
      <c r="P166">
        <f>2.0/((1/R166-1/Q166)+SIGN(R166)*SQRT((1/R166-1/Q166)*(1/R166-1/Q166) + 4*DL166/((DL166+1)*(DL166+1))*(2*1/R166*1/Q166-1/Q166*1/Q166)))</f>
        <v>0</v>
      </c>
      <c r="Q166">
        <f>IF(LEFT(DM166,1)&lt;&gt;"0",IF(LEFT(DM166,1)="1",3.0,DN166),$D$5+$E$5*(EE166*DX166/($K$5*1000))+$F$5*(EE166*DX166/($K$5*1000))*MAX(MIN(DK166,$J$5),$I$5)*MAX(MIN(DK166,$J$5),$I$5)+$G$5*MAX(MIN(DK166,$J$5),$I$5)*(EE166*DX166/($K$5*1000))+$H$5*(EE166*DX166/($K$5*1000))*(EE166*DX166/($K$5*1000)))</f>
        <v>0</v>
      </c>
      <c r="R166">
        <f>I166*(1000-(1000*0.61365*exp(17.502*V166/(240.97+V166))/(DX166+DY166)+DS166)/2)/(1000*0.61365*exp(17.502*V166/(240.97+V166))/(DX166+DY166)-DS166)</f>
        <v>0</v>
      </c>
      <c r="S166">
        <f>1/((DL166+1)/(P166/1.6)+1/(Q166/1.37)) + DL166/((DL166+1)/(P166/1.6) + DL166/(Q166/1.37))</f>
        <v>0</v>
      </c>
      <c r="T166">
        <f>(DG166*DJ166)</f>
        <v>0</v>
      </c>
      <c r="U166">
        <f>(DZ166+(T166+2*0.95*5.67E-8*(((DZ166+$B$9)+273)^4-(DZ166+273)^4)-44100*I166)/(1.84*29.3*Q166+8*0.95*5.67E-8*(DZ166+273)^3))</f>
        <v>0</v>
      </c>
      <c r="V166">
        <f>($C$9*EA166+$D$9*EB166+$E$9*U166)</f>
        <v>0</v>
      </c>
      <c r="W166">
        <f>0.61365*exp(17.502*V166/(240.97+V166))</f>
        <v>0</v>
      </c>
      <c r="X166">
        <f>(Y166/Z166*100)</f>
        <v>0</v>
      </c>
      <c r="Y166">
        <f>DS166*(DX166+DY166)/1000</f>
        <v>0</v>
      </c>
      <c r="Z166">
        <f>0.61365*exp(17.502*DZ166/(240.97+DZ166))</f>
        <v>0</v>
      </c>
      <c r="AA166">
        <f>(W166-DS166*(DX166+DY166)/1000)</f>
        <v>0</v>
      </c>
      <c r="AB166">
        <f>(-I166*44100)</f>
        <v>0</v>
      </c>
      <c r="AC166">
        <f>2*29.3*Q166*0.92*(DZ166-V166)</f>
        <v>0</v>
      </c>
      <c r="AD166">
        <f>2*0.95*5.67E-8*(((DZ166+$B$9)+273)^4-(V166+273)^4)</f>
        <v>0</v>
      </c>
      <c r="AE166">
        <f>T166+AD166+AB166+AC166</f>
        <v>0</v>
      </c>
      <c r="AF166">
        <f>DW166*AT166*(DR166-DQ166*(1000-AT166*DT166)/(1000-AT166*DS166))/(100*DK166)</f>
        <v>0</v>
      </c>
      <c r="AG166">
        <f>1000*DW166*AT166*(DS166-DT166)/(100*DK166*(1000-AT166*DS166))</f>
        <v>0</v>
      </c>
      <c r="AH166">
        <f>(AI166 - AJ166 - DX166*1E3/(8.314*(DZ166+273.15)) * AL166/DW166 * AK166) * DW166/(100*DK166) * (1000 - DT166)/1000</f>
        <v>0</v>
      </c>
      <c r="AI166">
        <v>855.7418265471874</v>
      </c>
      <c r="AJ166">
        <v>822.9758424242423</v>
      </c>
      <c r="AK166">
        <v>3.407472128751646</v>
      </c>
      <c r="AL166">
        <v>65.04949438448051</v>
      </c>
      <c r="AM166">
        <f>(AO166 - AN166 + DX166*1E3/(8.314*(DZ166+273.15)) * AQ166/DW166 * AP166) * DW166/(100*DK166) * 1000/(1000 - AO166)</f>
        <v>0</v>
      </c>
      <c r="AN166">
        <v>18.10168993768792</v>
      </c>
      <c r="AO166">
        <v>22.40111515151514</v>
      </c>
      <c r="AP166">
        <v>-0.0007949037966470206</v>
      </c>
      <c r="AQ166">
        <v>105.0563432772272</v>
      </c>
      <c r="AR166">
        <v>0</v>
      </c>
      <c r="AS166">
        <v>0</v>
      </c>
      <c r="AT166">
        <f>IF(AR166*$H$15&gt;=AV166,1.0,(AV166/(AV166-AR166*$H$15)))</f>
        <v>0</v>
      </c>
      <c r="AU166">
        <f>(AT166-1)*100</f>
        <v>0</v>
      </c>
      <c r="AV166">
        <f>MAX(0,($B$15+$C$15*EE166)/(1+$D$15*EE166)*DX166/(DZ166+273)*$E$15)</f>
        <v>0</v>
      </c>
      <c r="AW166" t="s">
        <v>437</v>
      </c>
      <c r="AX166" t="s">
        <v>437</v>
      </c>
      <c r="AY166">
        <v>0</v>
      </c>
      <c r="AZ166">
        <v>0</v>
      </c>
      <c r="BA166">
        <f>1-AY166/AZ166</f>
        <v>0</v>
      </c>
      <c r="BB166">
        <v>0</v>
      </c>
      <c r="BC166" t="s">
        <v>437</v>
      </c>
      <c r="BD166" t="s">
        <v>437</v>
      </c>
      <c r="BE166">
        <v>0</v>
      </c>
      <c r="BF166">
        <v>0</v>
      </c>
      <c r="BG166">
        <f>1-BE166/BF166</f>
        <v>0</v>
      </c>
      <c r="BH166">
        <v>0.5</v>
      </c>
      <c r="BI166">
        <f>DH166</f>
        <v>0</v>
      </c>
      <c r="BJ166">
        <f>K166</f>
        <v>0</v>
      </c>
      <c r="BK166">
        <f>BG166*BH166*BI166</f>
        <v>0</v>
      </c>
      <c r="BL166">
        <f>(BJ166-BB166)/BI166</f>
        <v>0</v>
      </c>
      <c r="BM166">
        <f>(AZ166-BF166)/BF166</f>
        <v>0</v>
      </c>
      <c r="BN166">
        <f>AY166/(BA166+AY166/BF166)</f>
        <v>0</v>
      </c>
      <c r="BO166" t="s">
        <v>437</v>
      </c>
      <c r="BP166">
        <v>0</v>
      </c>
      <c r="BQ166">
        <f>IF(BP166&lt;&gt;0, BP166, BN166)</f>
        <v>0</v>
      </c>
      <c r="BR166">
        <f>1-BQ166/BF166</f>
        <v>0</v>
      </c>
      <c r="BS166">
        <f>(BF166-BE166)/(BF166-BQ166)</f>
        <v>0</v>
      </c>
      <c r="BT166">
        <f>(AZ166-BF166)/(AZ166-BQ166)</f>
        <v>0</v>
      </c>
      <c r="BU166">
        <f>(BF166-BE166)/(BF166-AY166)</f>
        <v>0</v>
      </c>
      <c r="BV166">
        <f>(AZ166-BF166)/(AZ166-AY166)</f>
        <v>0</v>
      </c>
      <c r="BW166">
        <f>(BS166*BQ166/BE166)</f>
        <v>0</v>
      </c>
      <c r="BX166">
        <f>(1-BW166)</f>
        <v>0</v>
      </c>
      <c r="DG166">
        <f>$B$13*EF166+$C$13*EG166+$F$13*ER166*(1-EU166)</f>
        <v>0</v>
      </c>
      <c r="DH166">
        <f>DG166*DI166</f>
        <v>0</v>
      </c>
      <c r="DI166">
        <f>($B$13*$D$11+$C$13*$D$11+$F$13*((FE166+EW166)/MAX(FE166+EW166+FF166, 0.1)*$I$11+FF166/MAX(FE166+EW166+FF166, 0.1)*$J$11))/($B$13+$C$13+$F$13)</f>
        <v>0</v>
      </c>
      <c r="DJ166">
        <f>($B$13*$K$11+$C$13*$K$11+$F$13*((FE166+EW166)/MAX(FE166+EW166+FF166, 0.1)*$P$11+FF166/MAX(FE166+EW166+FF166, 0.1)*$Q$11))/($B$13+$C$13+$F$13)</f>
        <v>0</v>
      </c>
      <c r="DK166">
        <v>5</v>
      </c>
      <c r="DL166">
        <v>0.5</v>
      </c>
      <c r="DM166" t="s">
        <v>438</v>
      </c>
      <c r="DN166">
        <v>2</v>
      </c>
      <c r="DO166" t="b">
        <v>1</v>
      </c>
      <c r="DP166">
        <v>1759164409.714286</v>
      </c>
      <c r="DQ166">
        <v>780.2691071428571</v>
      </c>
      <c r="DR166">
        <v>824.4230714285715</v>
      </c>
      <c r="DS166">
        <v>22.42134285714285</v>
      </c>
      <c r="DT166">
        <v>17.99945714285714</v>
      </c>
      <c r="DU166">
        <v>781.177607142857</v>
      </c>
      <c r="DV166">
        <v>22.12678571428571</v>
      </c>
      <c r="DW166">
        <v>500.0197142857143</v>
      </c>
      <c r="DX166">
        <v>90.87904642857144</v>
      </c>
      <c r="DY166">
        <v>0.0673216642857143</v>
      </c>
      <c r="DZ166">
        <v>29.404575</v>
      </c>
      <c r="EA166">
        <v>30.0752</v>
      </c>
      <c r="EB166">
        <v>999.9000000000002</v>
      </c>
      <c r="EC166">
        <v>0</v>
      </c>
      <c r="ED166">
        <v>0</v>
      </c>
      <c r="EE166">
        <v>9994.375</v>
      </c>
      <c r="EF166">
        <v>0</v>
      </c>
      <c r="EG166">
        <v>10.746125</v>
      </c>
      <c r="EH166">
        <v>-44.15392857142857</v>
      </c>
      <c r="EI166">
        <v>798.164857142857</v>
      </c>
      <c r="EJ166">
        <v>839.5352142857143</v>
      </c>
      <c r="EK166">
        <v>4.421883571428571</v>
      </c>
      <c r="EL166">
        <v>824.4230714285715</v>
      </c>
      <c r="EM166">
        <v>17.99945714285714</v>
      </c>
      <c r="EN166">
        <v>2.03763</v>
      </c>
      <c r="EO166">
        <v>1.635773571428571</v>
      </c>
      <c r="EP166">
        <v>17.73982142857143</v>
      </c>
      <c r="EQ166">
        <v>14.29991071428572</v>
      </c>
      <c r="ER166">
        <v>1999.9775</v>
      </c>
      <c r="ES166">
        <v>0.9799922499999998</v>
      </c>
      <c r="ET166">
        <v>0.02000738571428572</v>
      </c>
      <c r="EU166">
        <v>0</v>
      </c>
      <c r="EV166">
        <v>1049.057857142857</v>
      </c>
      <c r="EW166">
        <v>5.00078</v>
      </c>
      <c r="EX166">
        <v>20373.79285714286</v>
      </c>
      <c r="EY166">
        <v>16379.40714285714</v>
      </c>
      <c r="EZ166">
        <v>39.33239285714286</v>
      </c>
      <c r="FA166">
        <v>40.08449999999999</v>
      </c>
      <c r="FB166">
        <v>39.28535714285714</v>
      </c>
      <c r="FC166">
        <v>39.83685714285714</v>
      </c>
      <c r="FD166">
        <v>40.31007142857142</v>
      </c>
      <c r="FE166">
        <v>1955.057857142857</v>
      </c>
      <c r="FF166">
        <v>39.91035714285714</v>
      </c>
      <c r="FG166">
        <v>0</v>
      </c>
      <c r="FH166">
        <v>1759164409.4</v>
      </c>
      <c r="FI166">
        <v>0</v>
      </c>
      <c r="FJ166">
        <v>1049.0864</v>
      </c>
      <c r="FK166">
        <v>0.7676922961795382</v>
      </c>
      <c r="FL166">
        <v>29.59999988509681</v>
      </c>
      <c r="FM166">
        <v>20374.284</v>
      </c>
      <c r="FN166">
        <v>15</v>
      </c>
      <c r="FO166">
        <v>0</v>
      </c>
      <c r="FP166" t="s">
        <v>439</v>
      </c>
      <c r="FQ166">
        <v>1746989605.5</v>
      </c>
      <c r="FR166">
        <v>1746989593.5</v>
      </c>
      <c r="FS166">
        <v>0</v>
      </c>
      <c r="FT166">
        <v>-0.274</v>
      </c>
      <c r="FU166">
        <v>-0.002</v>
      </c>
      <c r="FV166">
        <v>2.549</v>
      </c>
      <c r="FW166">
        <v>0.129</v>
      </c>
      <c r="FX166">
        <v>420</v>
      </c>
      <c r="FY166">
        <v>17</v>
      </c>
      <c r="FZ166">
        <v>0.02</v>
      </c>
      <c r="GA166">
        <v>0.04</v>
      </c>
      <c r="GB166">
        <v>-44.0589243902439</v>
      </c>
      <c r="GC166">
        <v>-1.790165853658517</v>
      </c>
      <c r="GD166">
        <v>0.2170079708331381</v>
      </c>
      <c r="GE166">
        <v>0</v>
      </c>
      <c r="GF166">
        <v>1048.933823529412</v>
      </c>
      <c r="GG166">
        <v>2.320091665325854</v>
      </c>
      <c r="GH166">
        <v>0.368023454382696</v>
      </c>
      <c r="GI166">
        <v>0</v>
      </c>
      <c r="GJ166">
        <v>4.48258</v>
      </c>
      <c r="GK166">
        <v>-1.214734076655052</v>
      </c>
      <c r="GL166">
        <v>0.1219232061986401</v>
      </c>
      <c r="GM166">
        <v>0</v>
      </c>
      <c r="GN166">
        <v>0</v>
      </c>
      <c r="GO166">
        <v>3</v>
      </c>
      <c r="GP166" t="s">
        <v>484</v>
      </c>
      <c r="GQ166">
        <v>3.1018</v>
      </c>
      <c r="GR166">
        <v>2.72565</v>
      </c>
      <c r="GS166">
        <v>0.140359</v>
      </c>
      <c r="GT166">
        <v>0.145284</v>
      </c>
      <c r="GU166">
        <v>0.10317</v>
      </c>
      <c r="GV166">
        <v>0.0900739</v>
      </c>
      <c r="GW166">
        <v>22479</v>
      </c>
      <c r="GX166">
        <v>20313.3</v>
      </c>
      <c r="GY166">
        <v>26712.7</v>
      </c>
      <c r="GZ166">
        <v>23987.6</v>
      </c>
      <c r="HA166">
        <v>38334.1</v>
      </c>
      <c r="HB166">
        <v>32279.4</v>
      </c>
      <c r="HC166">
        <v>46640.9</v>
      </c>
      <c r="HD166">
        <v>37957.1</v>
      </c>
      <c r="HE166">
        <v>1.87418</v>
      </c>
      <c r="HF166">
        <v>1.8655</v>
      </c>
      <c r="HG166">
        <v>0.121824</v>
      </c>
      <c r="HH166">
        <v>0</v>
      </c>
      <c r="HI166">
        <v>28.1122</v>
      </c>
      <c r="HJ166">
        <v>999.9</v>
      </c>
      <c r="HK166">
        <v>43.3</v>
      </c>
      <c r="HL166">
        <v>31.5</v>
      </c>
      <c r="HM166">
        <v>22.117</v>
      </c>
      <c r="HN166">
        <v>61.0539</v>
      </c>
      <c r="HO166">
        <v>22.4319</v>
      </c>
      <c r="HP166">
        <v>1</v>
      </c>
      <c r="HQ166">
        <v>0.111514</v>
      </c>
      <c r="HR166">
        <v>0.5563669999999999</v>
      </c>
      <c r="HS166">
        <v>20.2784</v>
      </c>
      <c r="HT166">
        <v>5.21295</v>
      </c>
      <c r="HU166">
        <v>11.9798</v>
      </c>
      <c r="HV166">
        <v>4.96345</v>
      </c>
      <c r="HW166">
        <v>3.2745</v>
      </c>
      <c r="HX166">
        <v>9999</v>
      </c>
      <c r="HY166">
        <v>9999</v>
      </c>
      <c r="HZ166">
        <v>9999</v>
      </c>
      <c r="IA166">
        <v>41.2</v>
      </c>
      <c r="IB166">
        <v>1.86401</v>
      </c>
      <c r="IC166">
        <v>1.86014</v>
      </c>
      <c r="ID166">
        <v>1.85841</v>
      </c>
      <c r="IE166">
        <v>1.85975</v>
      </c>
      <c r="IF166">
        <v>1.85989</v>
      </c>
      <c r="IG166">
        <v>1.85838</v>
      </c>
      <c r="IH166">
        <v>1.85746</v>
      </c>
      <c r="II166">
        <v>1.85242</v>
      </c>
      <c r="IJ166">
        <v>0</v>
      </c>
      <c r="IK166">
        <v>0</v>
      </c>
      <c r="IL166">
        <v>0</v>
      </c>
      <c r="IM166">
        <v>0</v>
      </c>
      <c r="IN166" t="s">
        <v>441</v>
      </c>
      <c r="IO166" t="s">
        <v>442</v>
      </c>
      <c r="IP166" t="s">
        <v>443</v>
      </c>
      <c r="IQ166" t="s">
        <v>443</v>
      </c>
      <c r="IR166" t="s">
        <v>443</v>
      </c>
      <c r="IS166" t="s">
        <v>443</v>
      </c>
      <c r="IT166">
        <v>0</v>
      </c>
      <c r="IU166">
        <v>100</v>
      </c>
      <c r="IV166">
        <v>100</v>
      </c>
      <c r="IW166">
        <v>-0.886</v>
      </c>
      <c r="IX166">
        <v>0.294</v>
      </c>
      <c r="IY166">
        <v>-0.9039269621244732</v>
      </c>
      <c r="IZ166">
        <v>-0.001239420960351069</v>
      </c>
      <c r="JA166">
        <v>2.054680153414315E-06</v>
      </c>
      <c r="JB166">
        <v>-6.090169633737798E-10</v>
      </c>
      <c r="JC166">
        <v>0.01286883109493677</v>
      </c>
      <c r="JD166">
        <v>0.003674261220633967</v>
      </c>
      <c r="JE166">
        <v>0.0003746991724086452</v>
      </c>
      <c r="JF166">
        <v>1.563836292469968E-06</v>
      </c>
      <c r="JG166">
        <v>1</v>
      </c>
      <c r="JH166">
        <v>2003</v>
      </c>
      <c r="JI166">
        <v>1</v>
      </c>
      <c r="JJ166">
        <v>24</v>
      </c>
      <c r="JK166">
        <v>202913.5</v>
      </c>
      <c r="JL166">
        <v>202913.7</v>
      </c>
      <c r="JM166">
        <v>2.02148</v>
      </c>
      <c r="JN166">
        <v>2.61597</v>
      </c>
      <c r="JO166">
        <v>1.49658</v>
      </c>
      <c r="JP166">
        <v>2.34253</v>
      </c>
      <c r="JQ166">
        <v>1.54907</v>
      </c>
      <c r="JR166">
        <v>2.46338</v>
      </c>
      <c r="JS166">
        <v>36.0113</v>
      </c>
      <c r="JT166">
        <v>24.1751</v>
      </c>
      <c r="JU166">
        <v>18</v>
      </c>
      <c r="JV166">
        <v>483.411</v>
      </c>
      <c r="JW166">
        <v>492.636</v>
      </c>
      <c r="JX166">
        <v>27.5072</v>
      </c>
      <c r="JY166">
        <v>28.6982</v>
      </c>
      <c r="JZ166">
        <v>30.0004</v>
      </c>
      <c r="KA166">
        <v>28.8695</v>
      </c>
      <c r="KB166">
        <v>28.8577</v>
      </c>
      <c r="KC166">
        <v>40.6955</v>
      </c>
      <c r="KD166">
        <v>17.9962</v>
      </c>
      <c r="KE166">
        <v>64.3271</v>
      </c>
      <c r="KF166">
        <v>27.4335</v>
      </c>
      <c r="KG166">
        <v>874.684</v>
      </c>
      <c r="KH166">
        <v>18.3286</v>
      </c>
      <c r="KI166">
        <v>101.981</v>
      </c>
      <c r="KJ166">
        <v>91.53270000000001</v>
      </c>
    </row>
    <row r="167" spans="1:296">
      <c r="A167">
        <v>149</v>
      </c>
      <c r="B167">
        <v>1759164422.5</v>
      </c>
      <c r="C167">
        <v>3049.400000095367</v>
      </c>
      <c r="D167" t="s">
        <v>742</v>
      </c>
      <c r="E167" t="s">
        <v>743</v>
      </c>
      <c r="F167">
        <v>5</v>
      </c>
      <c r="G167" t="s">
        <v>639</v>
      </c>
      <c r="H167">
        <v>1759164415</v>
      </c>
      <c r="I167">
        <f>(J167)/1000</f>
        <v>0</v>
      </c>
      <c r="J167">
        <f>IF(DO167, AM167, AG167)</f>
        <v>0</v>
      </c>
      <c r="K167">
        <f>IF(DO167, AH167, AF167)</f>
        <v>0</v>
      </c>
      <c r="L167">
        <f>DQ167 - IF(AT167&gt;1, K167*DK167*100.0/(AV167), 0)</f>
        <v>0</v>
      </c>
      <c r="M167">
        <f>((S167-I167/2)*L167-K167)/(S167+I167/2)</f>
        <v>0</v>
      </c>
      <c r="N167">
        <f>M167*(DX167+DY167)/1000.0</f>
        <v>0</v>
      </c>
      <c r="O167">
        <f>(DQ167 - IF(AT167&gt;1, K167*DK167*100.0/(AV167), 0))*(DX167+DY167)/1000.0</f>
        <v>0</v>
      </c>
      <c r="P167">
        <f>2.0/((1/R167-1/Q167)+SIGN(R167)*SQRT((1/R167-1/Q167)*(1/R167-1/Q167) + 4*DL167/((DL167+1)*(DL167+1))*(2*1/R167*1/Q167-1/Q167*1/Q167)))</f>
        <v>0</v>
      </c>
      <c r="Q167">
        <f>IF(LEFT(DM167,1)&lt;&gt;"0",IF(LEFT(DM167,1)="1",3.0,DN167),$D$5+$E$5*(EE167*DX167/($K$5*1000))+$F$5*(EE167*DX167/($K$5*1000))*MAX(MIN(DK167,$J$5),$I$5)*MAX(MIN(DK167,$J$5),$I$5)+$G$5*MAX(MIN(DK167,$J$5),$I$5)*(EE167*DX167/($K$5*1000))+$H$5*(EE167*DX167/($K$5*1000))*(EE167*DX167/($K$5*1000)))</f>
        <v>0</v>
      </c>
      <c r="R167">
        <f>I167*(1000-(1000*0.61365*exp(17.502*V167/(240.97+V167))/(DX167+DY167)+DS167)/2)/(1000*0.61365*exp(17.502*V167/(240.97+V167))/(DX167+DY167)-DS167)</f>
        <v>0</v>
      </c>
      <c r="S167">
        <f>1/((DL167+1)/(P167/1.6)+1/(Q167/1.37)) + DL167/((DL167+1)/(P167/1.6) + DL167/(Q167/1.37))</f>
        <v>0</v>
      </c>
      <c r="T167">
        <f>(DG167*DJ167)</f>
        <v>0</v>
      </c>
      <c r="U167">
        <f>(DZ167+(T167+2*0.95*5.67E-8*(((DZ167+$B$9)+273)^4-(DZ167+273)^4)-44100*I167)/(1.84*29.3*Q167+8*0.95*5.67E-8*(DZ167+273)^3))</f>
        <v>0</v>
      </c>
      <c r="V167">
        <f>($C$9*EA167+$D$9*EB167+$E$9*U167)</f>
        <v>0</v>
      </c>
      <c r="W167">
        <f>0.61365*exp(17.502*V167/(240.97+V167))</f>
        <v>0</v>
      </c>
      <c r="X167">
        <f>(Y167/Z167*100)</f>
        <v>0</v>
      </c>
      <c r="Y167">
        <f>DS167*(DX167+DY167)/1000</f>
        <v>0</v>
      </c>
      <c r="Z167">
        <f>0.61365*exp(17.502*DZ167/(240.97+DZ167))</f>
        <v>0</v>
      </c>
      <c r="AA167">
        <f>(W167-DS167*(DX167+DY167)/1000)</f>
        <v>0</v>
      </c>
      <c r="AB167">
        <f>(-I167*44100)</f>
        <v>0</v>
      </c>
      <c r="AC167">
        <f>2*29.3*Q167*0.92*(DZ167-V167)</f>
        <v>0</v>
      </c>
      <c r="AD167">
        <f>2*0.95*5.67E-8*(((DZ167+$B$9)+273)^4-(V167+273)^4)</f>
        <v>0</v>
      </c>
      <c r="AE167">
        <f>T167+AD167+AB167+AC167</f>
        <v>0</v>
      </c>
      <c r="AF167">
        <f>DW167*AT167*(DR167-DQ167*(1000-AT167*DT167)/(1000-AT167*DS167))/(100*DK167)</f>
        <v>0</v>
      </c>
      <c r="AG167">
        <f>1000*DW167*AT167*(DS167-DT167)/(100*DK167*(1000-AT167*DS167))</f>
        <v>0</v>
      </c>
      <c r="AH167">
        <f>(AI167 - AJ167 - DX167*1E3/(8.314*(DZ167+273.15)) * AL167/DW167 * AK167) * DW167/(100*DK167) * (1000 - DT167)/1000</f>
        <v>0</v>
      </c>
      <c r="AI167">
        <v>872.7181323205731</v>
      </c>
      <c r="AJ167">
        <v>839.911412121212</v>
      </c>
      <c r="AK167">
        <v>3.39428792861435</v>
      </c>
      <c r="AL167">
        <v>65.04949438448051</v>
      </c>
      <c r="AM167">
        <f>(AO167 - AN167 + DX167*1E3/(8.314*(DZ167+273.15)) * AQ167/DW167 * AP167) * DW167/(100*DK167) * 1000/(1000 - AO167)</f>
        <v>0</v>
      </c>
      <c r="AN167">
        <v>18.21323774448722</v>
      </c>
      <c r="AO167">
        <v>22.39298484848485</v>
      </c>
      <c r="AP167">
        <v>-0.0002119961906122754</v>
      </c>
      <c r="AQ167">
        <v>105.0563432772272</v>
      </c>
      <c r="AR167">
        <v>0</v>
      </c>
      <c r="AS167">
        <v>0</v>
      </c>
      <c r="AT167">
        <f>IF(AR167*$H$15&gt;=AV167,1.0,(AV167/(AV167-AR167*$H$15)))</f>
        <v>0</v>
      </c>
      <c r="AU167">
        <f>(AT167-1)*100</f>
        <v>0</v>
      </c>
      <c r="AV167">
        <f>MAX(0,($B$15+$C$15*EE167)/(1+$D$15*EE167)*DX167/(DZ167+273)*$E$15)</f>
        <v>0</v>
      </c>
      <c r="AW167" t="s">
        <v>437</v>
      </c>
      <c r="AX167" t="s">
        <v>437</v>
      </c>
      <c r="AY167">
        <v>0</v>
      </c>
      <c r="AZ167">
        <v>0</v>
      </c>
      <c r="BA167">
        <f>1-AY167/AZ167</f>
        <v>0</v>
      </c>
      <c r="BB167">
        <v>0</v>
      </c>
      <c r="BC167" t="s">
        <v>437</v>
      </c>
      <c r="BD167" t="s">
        <v>437</v>
      </c>
      <c r="BE167">
        <v>0</v>
      </c>
      <c r="BF167">
        <v>0</v>
      </c>
      <c r="BG167">
        <f>1-BE167/BF167</f>
        <v>0</v>
      </c>
      <c r="BH167">
        <v>0.5</v>
      </c>
      <c r="BI167">
        <f>DH167</f>
        <v>0</v>
      </c>
      <c r="BJ167">
        <f>K167</f>
        <v>0</v>
      </c>
      <c r="BK167">
        <f>BG167*BH167*BI167</f>
        <v>0</v>
      </c>
      <c r="BL167">
        <f>(BJ167-BB167)/BI167</f>
        <v>0</v>
      </c>
      <c r="BM167">
        <f>(AZ167-BF167)/BF167</f>
        <v>0</v>
      </c>
      <c r="BN167">
        <f>AY167/(BA167+AY167/BF167)</f>
        <v>0</v>
      </c>
      <c r="BO167" t="s">
        <v>437</v>
      </c>
      <c r="BP167">
        <v>0</v>
      </c>
      <c r="BQ167">
        <f>IF(BP167&lt;&gt;0, BP167, BN167)</f>
        <v>0</v>
      </c>
      <c r="BR167">
        <f>1-BQ167/BF167</f>
        <v>0</v>
      </c>
      <c r="BS167">
        <f>(BF167-BE167)/(BF167-BQ167)</f>
        <v>0</v>
      </c>
      <c r="BT167">
        <f>(AZ167-BF167)/(AZ167-BQ167)</f>
        <v>0</v>
      </c>
      <c r="BU167">
        <f>(BF167-BE167)/(BF167-AY167)</f>
        <v>0</v>
      </c>
      <c r="BV167">
        <f>(AZ167-BF167)/(AZ167-AY167)</f>
        <v>0</v>
      </c>
      <c r="BW167">
        <f>(BS167*BQ167/BE167)</f>
        <v>0</v>
      </c>
      <c r="BX167">
        <f>(1-BW167)</f>
        <v>0</v>
      </c>
      <c r="DG167">
        <f>$B$13*EF167+$C$13*EG167+$F$13*ER167*(1-EU167)</f>
        <v>0</v>
      </c>
      <c r="DH167">
        <f>DG167*DI167</f>
        <v>0</v>
      </c>
      <c r="DI167">
        <f>($B$13*$D$11+$C$13*$D$11+$F$13*((FE167+EW167)/MAX(FE167+EW167+FF167, 0.1)*$I$11+FF167/MAX(FE167+EW167+FF167, 0.1)*$J$11))/($B$13+$C$13+$F$13)</f>
        <v>0</v>
      </c>
      <c r="DJ167">
        <f>($B$13*$K$11+$C$13*$K$11+$F$13*((FE167+EW167)/MAX(FE167+EW167+FF167, 0.1)*$P$11+FF167/MAX(FE167+EW167+FF167, 0.1)*$Q$11))/($B$13+$C$13+$F$13)</f>
        <v>0</v>
      </c>
      <c r="DK167">
        <v>5</v>
      </c>
      <c r="DL167">
        <v>0.5</v>
      </c>
      <c r="DM167" t="s">
        <v>438</v>
      </c>
      <c r="DN167">
        <v>2</v>
      </c>
      <c r="DO167" t="b">
        <v>1</v>
      </c>
      <c r="DP167">
        <v>1759164415</v>
      </c>
      <c r="DQ167">
        <v>797.8576666666667</v>
      </c>
      <c r="DR167">
        <v>842.0907777777779</v>
      </c>
      <c r="DS167">
        <v>22.40898888888889</v>
      </c>
      <c r="DT167">
        <v>18.08903703703704</v>
      </c>
      <c r="DU167">
        <v>798.7509629629631</v>
      </c>
      <c r="DV167">
        <v>22.11471111111111</v>
      </c>
      <c r="DW167">
        <v>500.0358518518518</v>
      </c>
      <c r="DX167">
        <v>90.87795185185185</v>
      </c>
      <c r="DY167">
        <v>0.06740303333333333</v>
      </c>
      <c r="DZ167">
        <v>29.38828148148148</v>
      </c>
      <c r="EA167">
        <v>30.08781851851852</v>
      </c>
      <c r="EB167">
        <v>999.9000000000001</v>
      </c>
      <c r="EC167">
        <v>0</v>
      </c>
      <c r="ED167">
        <v>0</v>
      </c>
      <c r="EE167">
        <v>9992.27037037037</v>
      </c>
      <c r="EF167">
        <v>0</v>
      </c>
      <c r="EG167">
        <v>10.70198888888889</v>
      </c>
      <c r="EH167">
        <v>-44.23302222222222</v>
      </c>
      <c r="EI167">
        <v>816.1464444444445</v>
      </c>
      <c r="EJ167">
        <v>857.6051481481483</v>
      </c>
      <c r="EK167">
        <v>4.319954444444445</v>
      </c>
      <c r="EL167">
        <v>842.0907777777779</v>
      </c>
      <c r="EM167">
        <v>18.08903703703704</v>
      </c>
      <c r="EN167">
        <v>2.036483703703704</v>
      </c>
      <c r="EO167">
        <v>1.643894074074074</v>
      </c>
      <c r="EP167">
        <v>17.73087777777778</v>
      </c>
      <c r="EQ167">
        <v>14.37637407407407</v>
      </c>
      <c r="ER167">
        <v>1999.981111111111</v>
      </c>
      <c r="ES167">
        <v>0.9799925185185183</v>
      </c>
      <c r="ET167">
        <v>0.02000715555555556</v>
      </c>
      <c r="EU167">
        <v>0</v>
      </c>
      <c r="EV167">
        <v>1049.157407407408</v>
      </c>
      <c r="EW167">
        <v>5.00078</v>
      </c>
      <c r="EX167">
        <v>20375.53703703704</v>
      </c>
      <c r="EY167">
        <v>16379.43703703704</v>
      </c>
      <c r="EZ167">
        <v>39.32859259259259</v>
      </c>
      <c r="FA167">
        <v>40.08766666666667</v>
      </c>
      <c r="FB167">
        <v>39.24744444444445</v>
      </c>
      <c r="FC167">
        <v>39.85622222222221</v>
      </c>
      <c r="FD167">
        <v>40.33548148148147</v>
      </c>
      <c r="FE167">
        <v>1955.061851851852</v>
      </c>
      <c r="FF167">
        <v>39.91</v>
      </c>
      <c r="FG167">
        <v>0</v>
      </c>
      <c r="FH167">
        <v>1759164414.8</v>
      </c>
      <c r="FI167">
        <v>0</v>
      </c>
      <c r="FJ167">
        <v>1049.152692307692</v>
      </c>
      <c r="FK167">
        <v>-0.2478632398745213</v>
      </c>
      <c r="FL167">
        <v>9.852991381834707</v>
      </c>
      <c r="FM167">
        <v>20375.65384615385</v>
      </c>
      <c r="FN167">
        <v>15</v>
      </c>
      <c r="FO167">
        <v>0</v>
      </c>
      <c r="FP167" t="s">
        <v>439</v>
      </c>
      <c r="FQ167">
        <v>1746989605.5</v>
      </c>
      <c r="FR167">
        <v>1746989593.5</v>
      </c>
      <c r="FS167">
        <v>0</v>
      </c>
      <c r="FT167">
        <v>-0.274</v>
      </c>
      <c r="FU167">
        <v>-0.002</v>
      </c>
      <c r="FV167">
        <v>2.549</v>
      </c>
      <c r="FW167">
        <v>0.129</v>
      </c>
      <c r="FX167">
        <v>420</v>
      </c>
      <c r="FY167">
        <v>17</v>
      </c>
      <c r="FZ167">
        <v>0.02</v>
      </c>
      <c r="GA167">
        <v>0.04</v>
      </c>
      <c r="GB167">
        <v>-44.14367073170732</v>
      </c>
      <c r="GC167">
        <v>-1.096917073170782</v>
      </c>
      <c r="GD167">
        <v>0.1724620004012233</v>
      </c>
      <c r="GE167">
        <v>0</v>
      </c>
      <c r="GF167">
        <v>1049.069411764706</v>
      </c>
      <c r="GG167">
        <v>1.220473642210701</v>
      </c>
      <c r="GH167">
        <v>0.2971723720084433</v>
      </c>
      <c r="GI167">
        <v>0</v>
      </c>
      <c r="GJ167">
        <v>4.393401707317074</v>
      </c>
      <c r="GK167">
        <v>-1.15862466898955</v>
      </c>
      <c r="GL167">
        <v>0.1157486785027537</v>
      </c>
      <c r="GM167">
        <v>0</v>
      </c>
      <c r="GN167">
        <v>0</v>
      </c>
      <c r="GO167">
        <v>3</v>
      </c>
      <c r="GP167" t="s">
        <v>484</v>
      </c>
      <c r="GQ167">
        <v>3.10161</v>
      </c>
      <c r="GR167">
        <v>2.72498</v>
      </c>
      <c r="GS167">
        <v>0.142264</v>
      </c>
      <c r="GT167">
        <v>0.147172</v>
      </c>
      <c r="GU167">
        <v>0.103145</v>
      </c>
      <c r="GV167">
        <v>0.0904418</v>
      </c>
      <c r="GW167">
        <v>22429.1</v>
      </c>
      <c r="GX167">
        <v>20268.3</v>
      </c>
      <c r="GY167">
        <v>26712.6</v>
      </c>
      <c r="GZ167">
        <v>23987.4</v>
      </c>
      <c r="HA167">
        <v>38335.2</v>
      </c>
      <c r="HB167">
        <v>32266.3</v>
      </c>
      <c r="HC167">
        <v>46640.6</v>
      </c>
      <c r="HD167">
        <v>37956.9</v>
      </c>
      <c r="HE167">
        <v>1.87377</v>
      </c>
      <c r="HF167">
        <v>1.8658</v>
      </c>
      <c r="HG167">
        <v>0.12178</v>
      </c>
      <c r="HH167">
        <v>0</v>
      </c>
      <c r="HI167">
        <v>28.1086</v>
      </c>
      <c r="HJ167">
        <v>999.9</v>
      </c>
      <c r="HK167">
        <v>43.3</v>
      </c>
      <c r="HL167">
        <v>31.5</v>
      </c>
      <c r="HM167">
        <v>22.1171</v>
      </c>
      <c r="HN167">
        <v>61.2139</v>
      </c>
      <c r="HO167">
        <v>22.5361</v>
      </c>
      <c r="HP167">
        <v>1</v>
      </c>
      <c r="HQ167">
        <v>0.111878</v>
      </c>
      <c r="HR167">
        <v>0.656443</v>
      </c>
      <c r="HS167">
        <v>20.2775</v>
      </c>
      <c r="HT167">
        <v>5.20995</v>
      </c>
      <c r="HU167">
        <v>11.98</v>
      </c>
      <c r="HV167">
        <v>4.96295</v>
      </c>
      <c r="HW167">
        <v>3.27403</v>
      </c>
      <c r="HX167">
        <v>9999</v>
      </c>
      <c r="HY167">
        <v>9999</v>
      </c>
      <c r="HZ167">
        <v>9999</v>
      </c>
      <c r="IA167">
        <v>41.2</v>
      </c>
      <c r="IB167">
        <v>1.86401</v>
      </c>
      <c r="IC167">
        <v>1.86015</v>
      </c>
      <c r="ID167">
        <v>1.85843</v>
      </c>
      <c r="IE167">
        <v>1.85974</v>
      </c>
      <c r="IF167">
        <v>1.85989</v>
      </c>
      <c r="IG167">
        <v>1.8584</v>
      </c>
      <c r="IH167">
        <v>1.85745</v>
      </c>
      <c r="II167">
        <v>1.85242</v>
      </c>
      <c r="IJ167">
        <v>0</v>
      </c>
      <c r="IK167">
        <v>0</v>
      </c>
      <c r="IL167">
        <v>0</v>
      </c>
      <c r="IM167">
        <v>0</v>
      </c>
      <c r="IN167" t="s">
        <v>441</v>
      </c>
      <c r="IO167" t="s">
        <v>442</v>
      </c>
      <c r="IP167" t="s">
        <v>443</v>
      </c>
      <c r="IQ167" t="s">
        <v>443</v>
      </c>
      <c r="IR167" t="s">
        <v>443</v>
      </c>
      <c r="IS167" t="s">
        <v>443</v>
      </c>
      <c r="IT167">
        <v>0</v>
      </c>
      <c r="IU167">
        <v>100</v>
      </c>
      <c r="IV167">
        <v>100</v>
      </c>
      <c r="IW167">
        <v>-0.871</v>
      </c>
      <c r="IX167">
        <v>0.2939</v>
      </c>
      <c r="IY167">
        <v>-0.9039269621244732</v>
      </c>
      <c r="IZ167">
        <v>-0.001239420960351069</v>
      </c>
      <c r="JA167">
        <v>2.054680153414315E-06</v>
      </c>
      <c r="JB167">
        <v>-6.090169633737798E-10</v>
      </c>
      <c r="JC167">
        <v>0.01286883109493677</v>
      </c>
      <c r="JD167">
        <v>0.003674261220633967</v>
      </c>
      <c r="JE167">
        <v>0.0003746991724086452</v>
      </c>
      <c r="JF167">
        <v>1.563836292469968E-06</v>
      </c>
      <c r="JG167">
        <v>1</v>
      </c>
      <c r="JH167">
        <v>2003</v>
      </c>
      <c r="JI167">
        <v>1</v>
      </c>
      <c r="JJ167">
        <v>24</v>
      </c>
      <c r="JK167">
        <v>202913.6</v>
      </c>
      <c r="JL167">
        <v>202913.8</v>
      </c>
      <c r="JM167">
        <v>2.05566</v>
      </c>
      <c r="JN167">
        <v>2.61597</v>
      </c>
      <c r="JO167">
        <v>1.49658</v>
      </c>
      <c r="JP167">
        <v>2.34375</v>
      </c>
      <c r="JQ167">
        <v>1.54907</v>
      </c>
      <c r="JR167">
        <v>2.44141</v>
      </c>
      <c r="JS167">
        <v>36.0113</v>
      </c>
      <c r="JT167">
        <v>24.1751</v>
      </c>
      <c r="JU167">
        <v>18</v>
      </c>
      <c r="JV167">
        <v>483.197</v>
      </c>
      <c r="JW167">
        <v>492.855</v>
      </c>
      <c r="JX167">
        <v>27.424</v>
      </c>
      <c r="JY167">
        <v>28.7018</v>
      </c>
      <c r="JZ167">
        <v>30.0003</v>
      </c>
      <c r="KA167">
        <v>28.872</v>
      </c>
      <c r="KB167">
        <v>28.8602</v>
      </c>
      <c r="KC167">
        <v>41.3129</v>
      </c>
      <c r="KD167">
        <v>17.9962</v>
      </c>
      <c r="KE167">
        <v>64.3271</v>
      </c>
      <c r="KF167">
        <v>27.3326</v>
      </c>
      <c r="KG167">
        <v>888.044</v>
      </c>
      <c r="KH167">
        <v>18.3194</v>
      </c>
      <c r="KI167">
        <v>101.98</v>
      </c>
      <c r="KJ167">
        <v>91.5322</v>
      </c>
    </row>
    <row r="168" spans="1:296">
      <c r="A168">
        <v>150</v>
      </c>
      <c r="B168">
        <v>1759164427.5</v>
      </c>
      <c r="C168">
        <v>3054.400000095367</v>
      </c>
      <c r="D168" t="s">
        <v>744</v>
      </c>
      <c r="E168" t="s">
        <v>745</v>
      </c>
      <c r="F168">
        <v>5</v>
      </c>
      <c r="G168" t="s">
        <v>639</v>
      </c>
      <c r="H168">
        <v>1759164419.714286</v>
      </c>
      <c r="I168">
        <f>(J168)/1000</f>
        <v>0</v>
      </c>
      <c r="J168">
        <f>IF(DO168, AM168, AG168)</f>
        <v>0</v>
      </c>
      <c r="K168">
        <f>IF(DO168, AH168, AF168)</f>
        <v>0</v>
      </c>
      <c r="L168">
        <f>DQ168 - IF(AT168&gt;1, K168*DK168*100.0/(AV168), 0)</f>
        <v>0</v>
      </c>
      <c r="M168">
        <f>((S168-I168/2)*L168-K168)/(S168+I168/2)</f>
        <v>0</v>
      </c>
      <c r="N168">
        <f>M168*(DX168+DY168)/1000.0</f>
        <v>0</v>
      </c>
      <c r="O168">
        <f>(DQ168 - IF(AT168&gt;1, K168*DK168*100.0/(AV168), 0))*(DX168+DY168)/1000.0</f>
        <v>0</v>
      </c>
      <c r="P168">
        <f>2.0/((1/R168-1/Q168)+SIGN(R168)*SQRT((1/R168-1/Q168)*(1/R168-1/Q168) + 4*DL168/((DL168+1)*(DL168+1))*(2*1/R168*1/Q168-1/Q168*1/Q168)))</f>
        <v>0</v>
      </c>
      <c r="Q168">
        <f>IF(LEFT(DM168,1)&lt;&gt;"0",IF(LEFT(DM168,1)="1",3.0,DN168),$D$5+$E$5*(EE168*DX168/($K$5*1000))+$F$5*(EE168*DX168/($K$5*1000))*MAX(MIN(DK168,$J$5),$I$5)*MAX(MIN(DK168,$J$5),$I$5)+$G$5*MAX(MIN(DK168,$J$5),$I$5)*(EE168*DX168/($K$5*1000))+$H$5*(EE168*DX168/($K$5*1000))*(EE168*DX168/($K$5*1000)))</f>
        <v>0</v>
      </c>
      <c r="R168">
        <f>I168*(1000-(1000*0.61365*exp(17.502*V168/(240.97+V168))/(DX168+DY168)+DS168)/2)/(1000*0.61365*exp(17.502*V168/(240.97+V168))/(DX168+DY168)-DS168)</f>
        <v>0</v>
      </c>
      <c r="S168">
        <f>1/((DL168+1)/(P168/1.6)+1/(Q168/1.37)) + DL168/((DL168+1)/(P168/1.6) + DL168/(Q168/1.37))</f>
        <v>0</v>
      </c>
      <c r="T168">
        <f>(DG168*DJ168)</f>
        <v>0</v>
      </c>
      <c r="U168">
        <f>(DZ168+(T168+2*0.95*5.67E-8*(((DZ168+$B$9)+273)^4-(DZ168+273)^4)-44100*I168)/(1.84*29.3*Q168+8*0.95*5.67E-8*(DZ168+273)^3))</f>
        <v>0</v>
      </c>
      <c r="V168">
        <f>($C$9*EA168+$D$9*EB168+$E$9*U168)</f>
        <v>0</v>
      </c>
      <c r="W168">
        <f>0.61365*exp(17.502*V168/(240.97+V168))</f>
        <v>0</v>
      </c>
      <c r="X168">
        <f>(Y168/Z168*100)</f>
        <v>0</v>
      </c>
      <c r="Y168">
        <f>DS168*(DX168+DY168)/1000</f>
        <v>0</v>
      </c>
      <c r="Z168">
        <f>0.61365*exp(17.502*DZ168/(240.97+DZ168))</f>
        <v>0</v>
      </c>
      <c r="AA168">
        <f>(W168-DS168*(DX168+DY168)/1000)</f>
        <v>0</v>
      </c>
      <c r="AB168">
        <f>(-I168*44100)</f>
        <v>0</v>
      </c>
      <c r="AC168">
        <f>2*29.3*Q168*0.92*(DZ168-V168)</f>
        <v>0</v>
      </c>
      <c r="AD168">
        <f>2*0.95*5.67E-8*(((DZ168+$B$9)+273)^4-(V168+273)^4)</f>
        <v>0</v>
      </c>
      <c r="AE168">
        <f>T168+AD168+AB168+AC168</f>
        <v>0</v>
      </c>
      <c r="AF168">
        <f>DW168*AT168*(DR168-DQ168*(1000-AT168*DT168)/(1000-AT168*DS168))/(100*DK168)</f>
        <v>0</v>
      </c>
      <c r="AG168">
        <f>1000*DW168*AT168*(DS168-DT168)/(100*DK168*(1000-AT168*DS168))</f>
        <v>0</v>
      </c>
      <c r="AH168">
        <f>(AI168 - AJ168 - DX168*1E3/(8.314*(DZ168+273.15)) * AL168/DW168 * AK168) * DW168/(100*DK168) * (1000 - DT168)/1000</f>
        <v>0</v>
      </c>
      <c r="AI168">
        <v>889.9562139623455</v>
      </c>
      <c r="AJ168">
        <v>856.9165090909091</v>
      </c>
      <c r="AK168">
        <v>3.394083426979396</v>
      </c>
      <c r="AL168">
        <v>65.04949438448051</v>
      </c>
      <c r="AM168">
        <f>(AO168 - AN168 + DX168*1E3/(8.314*(DZ168+273.15)) * AQ168/DW168 * AP168) * DW168/(100*DK168) * 1000/(1000 - AO168)</f>
        <v>0</v>
      </c>
      <c r="AN168">
        <v>18.26265452435407</v>
      </c>
      <c r="AO168">
        <v>22.38097575757575</v>
      </c>
      <c r="AP168">
        <v>-0.0004858044775518097</v>
      </c>
      <c r="AQ168">
        <v>105.0563432772272</v>
      </c>
      <c r="AR168">
        <v>0</v>
      </c>
      <c r="AS168">
        <v>0</v>
      </c>
      <c r="AT168">
        <f>IF(AR168*$H$15&gt;=AV168,1.0,(AV168/(AV168-AR168*$H$15)))</f>
        <v>0</v>
      </c>
      <c r="AU168">
        <f>(AT168-1)*100</f>
        <v>0</v>
      </c>
      <c r="AV168">
        <f>MAX(0,($B$15+$C$15*EE168)/(1+$D$15*EE168)*DX168/(DZ168+273)*$E$15)</f>
        <v>0</v>
      </c>
      <c r="AW168" t="s">
        <v>437</v>
      </c>
      <c r="AX168" t="s">
        <v>437</v>
      </c>
      <c r="AY168">
        <v>0</v>
      </c>
      <c r="AZ168">
        <v>0</v>
      </c>
      <c r="BA168">
        <f>1-AY168/AZ168</f>
        <v>0</v>
      </c>
      <c r="BB168">
        <v>0</v>
      </c>
      <c r="BC168" t="s">
        <v>437</v>
      </c>
      <c r="BD168" t="s">
        <v>437</v>
      </c>
      <c r="BE168">
        <v>0</v>
      </c>
      <c r="BF168">
        <v>0</v>
      </c>
      <c r="BG168">
        <f>1-BE168/BF168</f>
        <v>0</v>
      </c>
      <c r="BH168">
        <v>0.5</v>
      </c>
      <c r="BI168">
        <f>DH168</f>
        <v>0</v>
      </c>
      <c r="BJ168">
        <f>K168</f>
        <v>0</v>
      </c>
      <c r="BK168">
        <f>BG168*BH168*BI168</f>
        <v>0</v>
      </c>
      <c r="BL168">
        <f>(BJ168-BB168)/BI168</f>
        <v>0</v>
      </c>
      <c r="BM168">
        <f>(AZ168-BF168)/BF168</f>
        <v>0</v>
      </c>
      <c r="BN168">
        <f>AY168/(BA168+AY168/BF168)</f>
        <v>0</v>
      </c>
      <c r="BO168" t="s">
        <v>437</v>
      </c>
      <c r="BP168">
        <v>0</v>
      </c>
      <c r="BQ168">
        <f>IF(BP168&lt;&gt;0, BP168, BN168)</f>
        <v>0</v>
      </c>
      <c r="BR168">
        <f>1-BQ168/BF168</f>
        <v>0</v>
      </c>
      <c r="BS168">
        <f>(BF168-BE168)/(BF168-BQ168)</f>
        <v>0</v>
      </c>
      <c r="BT168">
        <f>(AZ168-BF168)/(AZ168-BQ168)</f>
        <v>0</v>
      </c>
      <c r="BU168">
        <f>(BF168-BE168)/(BF168-AY168)</f>
        <v>0</v>
      </c>
      <c r="BV168">
        <f>(AZ168-BF168)/(AZ168-AY168)</f>
        <v>0</v>
      </c>
      <c r="BW168">
        <f>(BS168*BQ168/BE168)</f>
        <v>0</v>
      </c>
      <c r="BX168">
        <f>(1-BW168)</f>
        <v>0</v>
      </c>
      <c r="DG168">
        <f>$B$13*EF168+$C$13*EG168+$F$13*ER168*(1-EU168)</f>
        <v>0</v>
      </c>
      <c r="DH168">
        <f>DG168*DI168</f>
        <v>0</v>
      </c>
      <c r="DI168">
        <f>($B$13*$D$11+$C$13*$D$11+$F$13*((FE168+EW168)/MAX(FE168+EW168+FF168, 0.1)*$I$11+FF168/MAX(FE168+EW168+FF168, 0.1)*$J$11))/($B$13+$C$13+$F$13)</f>
        <v>0</v>
      </c>
      <c r="DJ168">
        <f>($B$13*$K$11+$C$13*$K$11+$F$13*((FE168+EW168)/MAX(FE168+EW168+FF168, 0.1)*$P$11+FF168/MAX(FE168+EW168+FF168, 0.1)*$Q$11))/($B$13+$C$13+$F$13)</f>
        <v>0</v>
      </c>
      <c r="DK168">
        <v>5</v>
      </c>
      <c r="DL168">
        <v>0.5</v>
      </c>
      <c r="DM168" t="s">
        <v>438</v>
      </c>
      <c r="DN168">
        <v>2</v>
      </c>
      <c r="DO168" t="b">
        <v>1</v>
      </c>
      <c r="DP168">
        <v>1759164419.714286</v>
      </c>
      <c r="DQ168">
        <v>813.5348928571427</v>
      </c>
      <c r="DR168">
        <v>857.836</v>
      </c>
      <c r="DS168">
        <v>22.39717142857143</v>
      </c>
      <c r="DT168">
        <v>18.17314285714286</v>
      </c>
      <c r="DU168">
        <v>814.4142499999999</v>
      </c>
      <c r="DV168">
        <v>22.10315</v>
      </c>
      <c r="DW168">
        <v>500.0241428571429</v>
      </c>
      <c r="DX168">
        <v>90.87731071428571</v>
      </c>
      <c r="DY168">
        <v>0.06738715357142858</v>
      </c>
      <c r="DZ168">
        <v>29.37391071428571</v>
      </c>
      <c r="EA168">
        <v>30.08801071428572</v>
      </c>
      <c r="EB168">
        <v>999.9000000000002</v>
      </c>
      <c r="EC168">
        <v>0</v>
      </c>
      <c r="ED168">
        <v>0</v>
      </c>
      <c r="EE168">
        <v>9987.992857142857</v>
      </c>
      <c r="EF168">
        <v>0</v>
      </c>
      <c r="EG168">
        <v>10.6968</v>
      </c>
      <c r="EH168">
        <v>-44.30105714285714</v>
      </c>
      <c r="EI168">
        <v>832.1730714285713</v>
      </c>
      <c r="EJ168">
        <v>873.7151428571431</v>
      </c>
      <c r="EK168">
        <v>4.224036785714286</v>
      </c>
      <c r="EL168">
        <v>857.836</v>
      </c>
      <c r="EM168">
        <v>18.17314285714286</v>
      </c>
      <c r="EN168">
        <v>2.035396071428571</v>
      </c>
      <c r="EO168">
        <v>1.651525714285714</v>
      </c>
      <c r="EP168">
        <v>17.72239642857143</v>
      </c>
      <c r="EQ168">
        <v>14.44802142857143</v>
      </c>
      <c r="ER168">
        <v>2000.019285714285</v>
      </c>
      <c r="ES168">
        <v>0.9799930357142855</v>
      </c>
      <c r="ET168">
        <v>0.02000663571428572</v>
      </c>
      <c r="EU168">
        <v>0</v>
      </c>
      <c r="EV168">
        <v>1049.157857142857</v>
      </c>
      <c r="EW168">
        <v>5.00078</v>
      </c>
      <c r="EX168">
        <v>20376.6</v>
      </c>
      <c r="EY168">
        <v>16379.76071428571</v>
      </c>
      <c r="EZ168">
        <v>39.32803571428571</v>
      </c>
      <c r="FA168">
        <v>40.089</v>
      </c>
      <c r="FB168">
        <v>39.28328571428572</v>
      </c>
      <c r="FC168">
        <v>39.83907142857142</v>
      </c>
      <c r="FD168">
        <v>40.31682142857143</v>
      </c>
      <c r="FE168">
        <v>1955.101785714286</v>
      </c>
      <c r="FF168">
        <v>39.91</v>
      </c>
      <c r="FG168">
        <v>0</v>
      </c>
      <c r="FH168">
        <v>1759164419.6</v>
      </c>
      <c r="FI168">
        <v>0</v>
      </c>
      <c r="FJ168">
        <v>1049.153461538461</v>
      </c>
      <c r="FK168">
        <v>0.2082051351965238</v>
      </c>
      <c r="FL168">
        <v>4.970940086145955</v>
      </c>
      <c r="FM168">
        <v>20376.65384615385</v>
      </c>
      <c r="FN168">
        <v>15</v>
      </c>
      <c r="FO168">
        <v>0</v>
      </c>
      <c r="FP168" t="s">
        <v>439</v>
      </c>
      <c r="FQ168">
        <v>1746989605.5</v>
      </c>
      <c r="FR168">
        <v>1746989593.5</v>
      </c>
      <c r="FS168">
        <v>0</v>
      </c>
      <c r="FT168">
        <v>-0.274</v>
      </c>
      <c r="FU168">
        <v>-0.002</v>
      </c>
      <c r="FV168">
        <v>2.549</v>
      </c>
      <c r="FW168">
        <v>0.129</v>
      </c>
      <c r="FX168">
        <v>420</v>
      </c>
      <c r="FY168">
        <v>17</v>
      </c>
      <c r="FZ168">
        <v>0.02</v>
      </c>
      <c r="GA168">
        <v>0.04</v>
      </c>
      <c r="GB168">
        <v>-44.28182439024391</v>
      </c>
      <c r="GC168">
        <v>-0.7724320557491067</v>
      </c>
      <c r="GD168">
        <v>0.1351023871546023</v>
      </c>
      <c r="GE168">
        <v>0</v>
      </c>
      <c r="GF168">
        <v>1049.179705882353</v>
      </c>
      <c r="GG168">
        <v>-0.03773873090440395</v>
      </c>
      <c r="GH168">
        <v>0.2477841244275907</v>
      </c>
      <c r="GI168">
        <v>1</v>
      </c>
      <c r="GJ168">
        <v>4.281454634146342</v>
      </c>
      <c r="GK168">
        <v>-1.239008780487801</v>
      </c>
      <c r="GL168">
        <v>0.1232719020087957</v>
      </c>
      <c r="GM168">
        <v>0</v>
      </c>
      <c r="GN168">
        <v>1</v>
      </c>
      <c r="GO168">
        <v>3</v>
      </c>
      <c r="GP168" t="s">
        <v>459</v>
      </c>
      <c r="GQ168">
        <v>3.10149</v>
      </c>
      <c r="GR168">
        <v>2.72558</v>
      </c>
      <c r="GS168">
        <v>0.144151</v>
      </c>
      <c r="GT168">
        <v>0.149019</v>
      </c>
      <c r="GU168">
        <v>0.103094</v>
      </c>
      <c r="GV168">
        <v>0.090521</v>
      </c>
      <c r="GW168">
        <v>22379.4</v>
      </c>
      <c r="GX168">
        <v>20224.2</v>
      </c>
      <c r="GY168">
        <v>26712.1</v>
      </c>
      <c r="GZ168">
        <v>23987.2</v>
      </c>
      <c r="HA168">
        <v>38337.4</v>
      </c>
      <c r="HB168">
        <v>32263.3</v>
      </c>
      <c r="HC168">
        <v>46640.3</v>
      </c>
      <c r="HD168">
        <v>37956.5</v>
      </c>
      <c r="HE168">
        <v>1.87328</v>
      </c>
      <c r="HF168">
        <v>1.86625</v>
      </c>
      <c r="HG168">
        <v>0.119708</v>
      </c>
      <c r="HH168">
        <v>0</v>
      </c>
      <c r="HI168">
        <v>28.1037</v>
      </c>
      <c r="HJ168">
        <v>999.9</v>
      </c>
      <c r="HK168">
        <v>43.3</v>
      </c>
      <c r="HL168">
        <v>31.5</v>
      </c>
      <c r="HM168">
        <v>22.1149</v>
      </c>
      <c r="HN168">
        <v>61.2539</v>
      </c>
      <c r="HO168">
        <v>22.7083</v>
      </c>
      <c r="HP168">
        <v>1</v>
      </c>
      <c r="HQ168">
        <v>0.112226</v>
      </c>
      <c r="HR168">
        <v>0.796977</v>
      </c>
      <c r="HS168">
        <v>20.2771</v>
      </c>
      <c r="HT168">
        <v>5.2116</v>
      </c>
      <c r="HU168">
        <v>11.98</v>
      </c>
      <c r="HV168">
        <v>4.96345</v>
      </c>
      <c r="HW168">
        <v>3.2744</v>
      </c>
      <c r="HX168">
        <v>9999</v>
      </c>
      <c r="HY168">
        <v>9999</v>
      </c>
      <c r="HZ168">
        <v>9999</v>
      </c>
      <c r="IA168">
        <v>41.2</v>
      </c>
      <c r="IB168">
        <v>1.86401</v>
      </c>
      <c r="IC168">
        <v>1.86016</v>
      </c>
      <c r="ID168">
        <v>1.85841</v>
      </c>
      <c r="IE168">
        <v>1.85975</v>
      </c>
      <c r="IF168">
        <v>1.85989</v>
      </c>
      <c r="IG168">
        <v>1.8584</v>
      </c>
      <c r="IH168">
        <v>1.85745</v>
      </c>
      <c r="II168">
        <v>1.85242</v>
      </c>
      <c r="IJ168">
        <v>0</v>
      </c>
      <c r="IK168">
        <v>0</v>
      </c>
      <c r="IL168">
        <v>0</v>
      </c>
      <c r="IM168">
        <v>0</v>
      </c>
      <c r="IN168" t="s">
        <v>441</v>
      </c>
      <c r="IO168" t="s">
        <v>442</v>
      </c>
      <c r="IP168" t="s">
        <v>443</v>
      </c>
      <c r="IQ168" t="s">
        <v>443</v>
      </c>
      <c r="IR168" t="s">
        <v>443</v>
      </c>
      <c r="IS168" t="s">
        <v>443</v>
      </c>
      <c r="IT168">
        <v>0</v>
      </c>
      <c r="IU168">
        <v>100</v>
      </c>
      <c r="IV168">
        <v>100</v>
      </c>
      <c r="IW168">
        <v>-0.856</v>
      </c>
      <c r="IX168">
        <v>0.2935</v>
      </c>
      <c r="IY168">
        <v>-0.9039269621244732</v>
      </c>
      <c r="IZ168">
        <v>-0.001239420960351069</v>
      </c>
      <c r="JA168">
        <v>2.054680153414315E-06</v>
      </c>
      <c r="JB168">
        <v>-6.090169633737798E-10</v>
      </c>
      <c r="JC168">
        <v>0.01286883109493677</v>
      </c>
      <c r="JD168">
        <v>0.003674261220633967</v>
      </c>
      <c r="JE168">
        <v>0.0003746991724086452</v>
      </c>
      <c r="JF168">
        <v>1.563836292469968E-06</v>
      </c>
      <c r="JG168">
        <v>1</v>
      </c>
      <c r="JH168">
        <v>2003</v>
      </c>
      <c r="JI168">
        <v>1</v>
      </c>
      <c r="JJ168">
        <v>24</v>
      </c>
      <c r="JK168">
        <v>202913.7</v>
      </c>
      <c r="JL168">
        <v>202913.9</v>
      </c>
      <c r="JM168">
        <v>2.08618</v>
      </c>
      <c r="JN168">
        <v>2.61475</v>
      </c>
      <c r="JO168">
        <v>1.49658</v>
      </c>
      <c r="JP168">
        <v>2.34253</v>
      </c>
      <c r="JQ168">
        <v>1.54907</v>
      </c>
      <c r="JR168">
        <v>2.37305</v>
      </c>
      <c r="JS168">
        <v>36.0113</v>
      </c>
      <c r="JT168">
        <v>24.1663</v>
      </c>
      <c r="JU168">
        <v>18</v>
      </c>
      <c r="JV168">
        <v>482.926</v>
      </c>
      <c r="JW168">
        <v>493.172</v>
      </c>
      <c r="JX168">
        <v>27.3239</v>
      </c>
      <c r="JY168">
        <v>28.7049</v>
      </c>
      <c r="JZ168">
        <v>30.0005</v>
      </c>
      <c r="KA168">
        <v>28.8746</v>
      </c>
      <c r="KB168">
        <v>28.8626</v>
      </c>
      <c r="KC168">
        <v>41.9855</v>
      </c>
      <c r="KD168">
        <v>17.6865</v>
      </c>
      <c r="KE168">
        <v>64.3271</v>
      </c>
      <c r="KF168">
        <v>27.2465</v>
      </c>
      <c r="KG168">
        <v>908.08</v>
      </c>
      <c r="KH168">
        <v>18.4018</v>
      </c>
      <c r="KI168">
        <v>101.979</v>
      </c>
      <c r="KJ168">
        <v>91.5311</v>
      </c>
    </row>
    <row r="169" spans="1:296">
      <c r="A169">
        <v>151</v>
      </c>
      <c r="B169">
        <v>1759164432.5</v>
      </c>
      <c r="C169">
        <v>3059.400000095367</v>
      </c>
      <c r="D169" t="s">
        <v>746</v>
      </c>
      <c r="E169" t="s">
        <v>747</v>
      </c>
      <c r="F169">
        <v>5</v>
      </c>
      <c r="G169" t="s">
        <v>639</v>
      </c>
      <c r="H169">
        <v>1759164425</v>
      </c>
      <c r="I169">
        <f>(J169)/1000</f>
        <v>0</v>
      </c>
      <c r="J169">
        <f>IF(DO169, AM169, AG169)</f>
        <v>0</v>
      </c>
      <c r="K169">
        <f>IF(DO169, AH169, AF169)</f>
        <v>0</v>
      </c>
      <c r="L169">
        <f>DQ169 - IF(AT169&gt;1, K169*DK169*100.0/(AV169), 0)</f>
        <v>0</v>
      </c>
      <c r="M169">
        <f>((S169-I169/2)*L169-K169)/(S169+I169/2)</f>
        <v>0</v>
      </c>
      <c r="N169">
        <f>M169*(DX169+DY169)/1000.0</f>
        <v>0</v>
      </c>
      <c r="O169">
        <f>(DQ169 - IF(AT169&gt;1, K169*DK169*100.0/(AV169), 0))*(DX169+DY169)/1000.0</f>
        <v>0</v>
      </c>
      <c r="P169">
        <f>2.0/((1/R169-1/Q169)+SIGN(R169)*SQRT((1/R169-1/Q169)*(1/R169-1/Q169) + 4*DL169/((DL169+1)*(DL169+1))*(2*1/R169*1/Q169-1/Q169*1/Q169)))</f>
        <v>0</v>
      </c>
      <c r="Q169">
        <f>IF(LEFT(DM169,1)&lt;&gt;"0",IF(LEFT(DM169,1)="1",3.0,DN169),$D$5+$E$5*(EE169*DX169/($K$5*1000))+$F$5*(EE169*DX169/($K$5*1000))*MAX(MIN(DK169,$J$5),$I$5)*MAX(MIN(DK169,$J$5),$I$5)+$G$5*MAX(MIN(DK169,$J$5),$I$5)*(EE169*DX169/($K$5*1000))+$H$5*(EE169*DX169/($K$5*1000))*(EE169*DX169/($K$5*1000)))</f>
        <v>0</v>
      </c>
      <c r="R169">
        <f>I169*(1000-(1000*0.61365*exp(17.502*V169/(240.97+V169))/(DX169+DY169)+DS169)/2)/(1000*0.61365*exp(17.502*V169/(240.97+V169))/(DX169+DY169)-DS169)</f>
        <v>0</v>
      </c>
      <c r="S169">
        <f>1/((DL169+1)/(P169/1.6)+1/(Q169/1.37)) + DL169/((DL169+1)/(P169/1.6) + DL169/(Q169/1.37))</f>
        <v>0</v>
      </c>
      <c r="T169">
        <f>(DG169*DJ169)</f>
        <v>0</v>
      </c>
      <c r="U169">
        <f>(DZ169+(T169+2*0.95*5.67E-8*(((DZ169+$B$9)+273)^4-(DZ169+273)^4)-44100*I169)/(1.84*29.3*Q169+8*0.95*5.67E-8*(DZ169+273)^3))</f>
        <v>0</v>
      </c>
      <c r="V169">
        <f>($C$9*EA169+$D$9*EB169+$E$9*U169)</f>
        <v>0</v>
      </c>
      <c r="W169">
        <f>0.61365*exp(17.502*V169/(240.97+V169))</f>
        <v>0</v>
      </c>
      <c r="X169">
        <f>(Y169/Z169*100)</f>
        <v>0</v>
      </c>
      <c r="Y169">
        <f>DS169*(DX169+DY169)/1000</f>
        <v>0</v>
      </c>
      <c r="Z169">
        <f>0.61365*exp(17.502*DZ169/(240.97+DZ169))</f>
        <v>0</v>
      </c>
      <c r="AA169">
        <f>(W169-DS169*(DX169+DY169)/1000)</f>
        <v>0</v>
      </c>
      <c r="AB169">
        <f>(-I169*44100)</f>
        <v>0</v>
      </c>
      <c r="AC169">
        <f>2*29.3*Q169*0.92*(DZ169-V169)</f>
        <v>0</v>
      </c>
      <c r="AD169">
        <f>2*0.95*5.67E-8*(((DZ169+$B$9)+273)^4-(V169+273)^4)</f>
        <v>0</v>
      </c>
      <c r="AE169">
        <f>T169+AD169+AB169+AC169</f>
        <v>0</v>
      </c>
      <c r="AF169">
        <f>DW169*AT169*(DR169-DQ169*(1000-AT169*DT169)/(1000-AT169*DS169))/(100*DK169)</f>
        <v>0</v>
      </c>
      <c r="AG169">
        <f>1000*DW169*AT169*(DS169-DT169)/(100*DK169*(1000-AT169*DS169))</f>
        <v>0</v>
      </c>
      <c r="AH169">
        <f>(AI169 - AJ169 - DX169*1E3/(8.314*(DZ169+273.15)) * AL169/DW169 * AK169) * DW169/(100*DK169) * (1000 - DT169)/1000</f>
        <v>0</v>
      </c>
      <c r="AI169">
        <v>907.1056766729985</v>
      </c>
      <c r="AJ169">
        <v>874.0296909090907</v>
      </c>
      <c r="AK169">
        <v>3.424430796474704</v>
      </c>
      <c r="AL169">
        <v>65.04949438448051</v>
      </c>
      <c r="AM169">
        <f>(AO169 - AN169 + DX169*1E3/(8.314*(DZ169+273.15)) * AQ169/DW169 * AP169) * DW169/(100*DK169) * 1000/(1000 - AO169)</f>
        <v>0</v>
      </c>
      <c r="AN169">
        <v>18.28922740517444</v>
      </c>
      <c r="AO169">
        <v>22.33463757575758</v>
      </c>
      <c r="AP169">
        <v>-0.009935822091012061</v>
      </c>
      <c r="AQ169">
        <v>105.0563432772272</v>
      </c>
      <c r="AR169">
        <v>0</v>
      </c>
      <c r="AS169">
        <v>0</v>
      </c>
      <c r="AT169">
        <f>IF(AR169*$H$15&gt;=AV169,1.0,(AV169/(AV169-AR169*$H$15)))</f>
        <v>0</v>
      </c>
      <c r="AU169">
        <f>(AT169-1)*100</f>
        <v>0</v>
      </c>
      <c r="AV169">
        <f>MAX(0,($B$15+$C$15*EE169)/(1+$D$15*EE169)*DX169/(DZ169+273)*$E$15)</f>
        <v>0</v>
      </c>
      <c r="AW169" t="s">
        <v>437</v>
      </c>
      <c r="AX169" t="s">
        <v>437</v>
      </c>
      <c r="AY169">
        <v>0</v>
      </c>
      <c r="AZ169">
        <v>0</v>
      </c>
      <c r="BA169">
        <f>1-AY169/AZ169</f>
        <v>0</v>
      </c>
      <c r="BB169">
        <v>0</v>
      </c>
      <c r="BC169" t="s">
        <v>437</v>
      </c>
      <c r="BD169" t="s">
        <v>437</v>
      </c>
      <c r="BE169">
        <v>0</v>
      </c>
      <c r="BF169">
        <v>0</v>
      </c>
      <c r="BG169">
        <f>1-BE169/BF169</f>
        <v>0</v>
      </c>
      <c r="BH169">
        <v>0.5</v>
      </c>
      <c r="BI169">
        <f>DH169</f>
        <v>0</v>
      </c>
      <c r="BJ169">
        <f>K169</f>
        <v>0</v>
      </c>
      <c r="BK169">
        <f>BG169*BH169*BI169</f>
        <v>0</v>
      </c>
      <c r="BL169">
        <f>(BJ169-BB169)/BI169</f>
        <v>0</v>
      </c>
      <c r="BM169">
        <f>(AZ169-BF169)/BF169</f>
        <v>0</v>
      </c>
      <c r="BN169">
        <f>AY169/(BA169+AY169/BF169)</f>
        <v>0</v>
      </c>
      <c r="BO169" t="s">
        <v>437</v>
      </c>
      <c r="BP169">
        <v>0</v>
      </c>
      <c r="BQ169">
        <f>IF(BP169&lt;&gt;0, BP169, BN169)</f>
        <v>0</v>
      </c>
      <c r="BR169">
        <f>1-BQ169/BF169</f>
        <v>0</v>
      </c>
      <c r="BS169">
        <f>(BF169-BE169)/(BF169-BQ169)</f>
        <v>0</v>
      </c>
      <c r="BT169">
        <f>(AZ169-BF169)/(AZ169-BQ169)</f>
        <v>0</v>
      </c>
      <c r="BU169">
        <f>(BF169-BE169)/(BF169-AY169)</f>
        <v>0</v>
      </c>
      <c r="BV169">
        <f>(AZ169-BF169)/(AZ169-AY169)</f>
        <v>0</v>
      </c>
      <c r="BW169">
        <f>(BS169*BQ169/BE169)</f>
        <v>0</v>
      </c>
      <c r="BX169">
        <f>(1-BW169)</f>
        <v>0</v>
      </c>
      <c r="DG169">
        <f>$B$13*EF169+$C$13*EG169+$F$13*ER169*(1-EU169)</f>
        <v>0</v>
      </c>
      <c r="DH169">
        <f>DG169*DI169</f>
        <v>0</v>
      </c>
      <c r="DI169">
        <f>($B$13*$D$11+$C$13*$D$11+$F$13*((FE169+EW169)/MAX(FE169+EW169+FF169, 0.1)*$I$11+FF169/MAX(FE169+EW169+FF169, 0.1)*$J$11))/($B$13+$C$13+$F$13)</f>
        <v>0</v>
      </c>
      <c r="DJ169">
        <f>($B$13*$K$11+$C$13*$K$11+$F$13*((FE169+EW169)/MAX(FE169+EW169+FF169, 0.1)*$P$11+FF169/MAX(FE169+EW169+FF169, 0.1)*$Q$11))/($B$13+$C$13+$F$13)</f>
        <v>0</v>
      </c>
      <c r="DK169">
        <v>5</v>
      </c>
      <c r="DL169">
        <v>0.5</v>
      </c>
      <c r="DM169" t="s">
        <v>438</v>
      </c>
      <c r="DN169">
        <v>2</v>
      </c>
      <c r="DO169" t="b">
        <v>1</v>
      </c>
      <c r="DP169">
        <v>1759164425</v>
      </c>
      <c r="DQ169">
        <v>831.1182962962964</v>
      </c>
      <c r="DR169">
        <v>875.5406666666668</v>
      </c>
      <c r="DS169">
        <v>22.37925555555555</v>
      </c>
      <c r="DT169">
        <v>18.24571481481482</v>
      </c>
      <c r="DU169">
        <v>831.981814814815</v>
      </c>
      <c r="DV169">
        <v>22.08562592592593</v>
      </c>
      <c r="DW169">
        <v>500.0110740740741</v>
      </c>
      <c r="DX169">
        <v>90.87653703703702</v>
      </c>
      <c r="DY169">
        <v>0.06741081111111111</v>
      </c>
      <c r="DZ169">
        <v>29.34914074074074</v>
      </c>
      <c r="EA169">
        <v>30.07505555555555</v>
      </c>
      <c r="EB169">
        <v>999.9000000000001</v>
      </c>
      <c r="EC169">
        <v>0</v>
      </c>
      <c r="ED169">
        <v>0</v>
      </c>
      <c r="EE169">
        <v>9988.125185185185</v>
      </c>
      <c r="EF169">
        <v>0</v>
      </c>
      <c r="EG169">
        <v>10.6939</v>
      </c>
      <c r="EH169">
        <v>-44.42220740740741</v>
      </c>
      <c r="EI169">
        <v>850.1436296296298</v>
      </c>
      <c r="EJ169">
        <v>891.8127407407405</v>
      </c>
      <c r="EK169">
        <v>4.133545185185185</v>
      </c>
      <c r="EL169">
        <v>875.5406666666668</v>
      </c>
      <c r="EM169">
        <v>18.24571481481482</v>
      </c>
      <c r="EN169">
        <v>2.03375</v>
      </c>
      <c r="EO169">
        <v>1.658107407407408</v>
      </c>
      <c r="EP169">
        <v>17.70955925925926</v>
      </c>
      <c r="EQ169">
        <v>14.50965555555556</v>
      </c>
      <c r="ER169">
        <v>2000.018888888888</v>
      </c>
      <c r="ES169">
        <v>0.9799931481481481</v>
      </c>
      <c r="ET169">
        <v>0.02000648888888889</v>
      </c>
      <c r="EU169">
        <v>0</v>
      </c>
      <c r="EV169">
        <v>1049.25037037037</v>
      </c>
      <c r="EW169">
        <v>5.00078</v>
      </c>
      <c r="EX169">
        <v>20377.48888888889</v>
      </c>
      <c r="EY169">
        <v>16379.74814814815</v>
      </c>
      <c r="EZ169">
        <v>39.34944444444444</v>
      </c>
      <c r="FA169">
        <v>40.09933333333333</v>
      </c>
      <c r="FB169">
        <v>39.28459259259259</v>
      </c>
      <c r="FC169">
        <v>39.86318518518519</v>
      </c>
      <c r="FD169">
        <v>40.28455555555556</v>
      </c>
      <c r="FE169">
        <v>1955.104444444444</v>
      </c>
      <c r="FF169">
        <v>39.91</v>
      </c>
      <c r="FG169">
        <v>0</v>
      </c>
      <c r="FH169">
        <v>1759164424.4</v>
      </c>
      <c r="FI169">
        <v>0</v>
      </c>
      <c r="FJ169">
        <v>1049.181538461539</v>
      </c>
      <c r="FK169">
        <v>0.7357264886965463</v>
      </c>
      <c r="FL169">
        <v>19.15213673244202</v>
      </c>
      <c r="FM169">
        <v>20377.46153846154</v>
      </c>
      <c r="FN169">
        <v>15</v>
      </c>
      <c r="FO169">
        <v>0</v>
      </c>
      <c r="FP169" t="s">
        <v>439</v>
      </c>
      <c r="FQ169">
        <v>1746989605.5</v>
      </c>
      <c r="FR169">
        <v>1746989593.5</v>
      </c>
      <c r="FS169">
        <v>0</v>
      </c>
      <c r="FT169">
        <v>-0.274</v>
      </c>
      <c r="FU169">
        <v>-0.002</v>
      </c>
      <c r="FV169">
        <v>2.549</v>
      </c>
      <c r="FW169">
        <v>0.129</v>
      </c>
      <c r="FX169">
        <v>420</v>
      </c>
      <c r="FY169">
        <v>17</v>
      </c>
      <c r="FZ169">
        <v>0.02</v>
      </c>
      <c r="GA169">
        <v>0.04</v>
      </c>
      <c r="GB169">
        <v>-44.36843658536586</v>
      </c>
      <c r="GC169">
        <v>-1.256232752613258</v>
      </c>
      <c r="GD169">
        <v>0.1608280338323798</v>
      </c>
      <c r="GE169">
        <v>0</v>
      </c>
      <c r="GF169">
        <v>1049.172941176471</v>
      </c>
      <c r="GG169">
        <v>0.7853323146353587</v>
      </c>
      <c r="GH169">
        <v>0.2542061392761374</v>
      </c>
      <c r="GI169">
        <v>1</v>
      </c>
      <c r="GJ169">
        <v>4.190819024390245</v>
      </c>
      <c r="GK169">
        <v>-1.032415609756105</v>
      </c>
      <c r="GL169">
        <v>0.1040141290544252</v>
      </c>
      <c r="GM169">
        <v>0</v>
      </c>
      <c r="GN169">
        <v>1</v>
      </c>
      <c r="GO169">
        <v>3</v>
      </c>
      <c r="GP169" t="s">
        <v>459</v>
      </c>
      <c r="GQ169">
        <v>3.1018</v>
      </c>
      <c r="GR169">
        <v>2.72582</v>
      </c>
      <c r="GS169">
        <v>0.146042</v>
      </c>
      <c r="GT169">
        <v>0.150866</v>
      </c>
      <c r="GU169">
        <v>0.102943</v>
      </c>
      <c r="GV169">
        <v>0.0907274</v>
      </c>
      <c r="GW169">
        <v>22329.9</v>
      </c>
      <c r="GX169">
        <v>20180.2</v>
      </c>
      <c r="GY169">
        <v>26712</v>
      </c>
      <c r="GZ169">
        <v>23987.1</v>
      </c>
      <c r="HA169">
        <v>38343.7</v>
      </c>
      <c r="HB169">
        <v>32255.8</v>
      </c>
      <c r="HC169">
        <v>46639.7</v>
      </c>
      <c r="HD169">
        <v>37956.1</v>
      </c>
      <c r="HE169">
        <v>1.8733</v>
      </c>
      <c r="HF169">
        <v>1.86602</v>
      </c>
      <c r="HG169">
        <v>0.11801</v>
      </c>
      <c r="HH169">
        <v>0</v>
      </c>
      <c r="HI169">
        <v>28.0974</v>
      </c>
      <c r="HJ169">
        <v>999.9</v>
      </c>
      <c r="HK169">
        <v>43.3</v>
      </c>
      <c r="HL169">
        <v>31.5</v>
      </c>
      <c r="HM169">
        <v>22.1161</v>
      </c>
      <c r="HN169">
        <v>61.2639</v>
      </c>
      <c r="HO169">
        <v>22.488</v>
      </c>
      <c r="HP169">
        <v>1</v>
      </c>
      <c r="HQ169">
        <v>0.112691</v>
      </c>
      <c r="HR169">
        <v>0.780506</v>
      </c>
      <c r="HS169">
        <v>20.2771</v>
      </c>
      <c r="HT169">
        <v>5.2122</v>
      </c>
      <c r="HU169">
        <v>11.98</v>
      </c>
      <c r="HV169">
        <v>4.96345</v>
      </c>
      <c r="HW169">
        <v>3.27443</v>
      </c>
      <c r="HX169">
        <v>9999</v>
      </c>
      <c r="HY169">
        <v>9999</v>
      </c>
      <c r="HZ169">
        <v>9999</v>
      </c>
      <c r="IA169">
        <v>41.2</v>
      </c>
      <c r="IB169">
        <v>1.86401</v>
      </c>
      <c r="IC169">
        <v>1.86014</v>
      </c>
      <c r="ID169">
        <v>1.8584</v>
      </c>
      <c r="IE169">
        <v>1.85975</v>
      </c>
      <c r="IF169">
        <v>1.85989</v>
      </c>
      <c r="IG169">
        <v>1.85837</v>
      </c>
      <c r="IH169">
        <v>1.85745</v>
      </c>
      <c r="II169">
        <v>1.85242</v>
      </c>
      <c r="IJ169">
        <v>0</v>
      </c>
      <c r="IK169">
        <v>0</v>
      </c>
      <c r="IL169">
        <v>0</v>
      </c>
      <c r="IM169">
        <v>0</v>
      </c>
      <c r="IN169" t="s">
        <v>441</v>
      </c>
      <c r="IO169" t="s">
        <v>442</v>
      </c>
      <c r="IP169" t="s">
        <v>443</v>
      </c>
      <c r="IQ169" t="s">
        <v>443</v>
      </c>
      <c r="IR169" t="s">
        <v>443</v>
      </c>
      <c r="IS169" t="s">
        <v>443</v>
      </c>
      <c r="IT169">
        <v>0</v>
      </c>
      <c r="IU169">
        <v>100</v>
      </c>
      <c r="IV169">
        <v>100</v>
      </c>
      <c r="IW169">
        <v>-0.841</v>
      </c>
      <c r="IX169">
        <v>0.2925</v>
      </c>
      <c r="IY169">
        <v>-0.9039269621244732</v>
      </c>
      <c r="IZ169">
        <v>-0.001239420960351069</v>
      </c>
      <c r="JA169">
        <v>2.054680153414315E-06</v>
      </c>
      <c r="JB169">
        <v>-6.090169633737798E-10</v>
      </c>
      <c r="JC169">
        <v>0.01286883109493677</v>
      </c>
      <c r="JD169">
        <v>0.003674261220633967</v>
      </c>
      <c r="JE169">
        <v>0.0003746991724086452</v>
      </c>
      <c r="JF169">
        <v>1.563836292469968E-06</v>
      </c>
      <c r="JG169">
        <v>1</v>
      </c>
      <c r="JH169">
        <v>2003</v>
      </c>
      <c r="JI169">
        <v>1</v>
      </c>
      <c r="JJ169">
        <v>24</v>
      </c>
      <c r="JK169">
        <v>202913.8</v>
      </c>
      <c r="JL169">
        <v>202914</v>
      </c>
      <c r="JM169">
        <v>2.12036</v>
      </c>
      <c r="JN169">
        <v>2.62573</v>
      </c>
      <c r="JO169">
        <v>1.49658</v>
      </c>
      <c r="JP169">
        <v>2.34253</v>
      </c>
      <c r="JQ169">
        <v>1.54907</v>
      </c>
      <c r="JR169">
        <v>2.38159</v>
      </c>
      <c r="JS169">
        <v>36.0113</v>
      </c>
      <c r="JT169">
        <v>24.1751</v>
      </c>
      <c r="JU169">
        <v>18</v>
      </c>
      <c r="JV169">
        <v>482.958</v>
      </c>
      <c r="JW169">
        <v>493.044</v>
      </c>
      <c r="JX169">
        <v>27.2295</v>
      </c>
      <c r="JY169">
        <v>28.7086</v>
      </c>
      <c r="JZ169">
        <v>30.0004</v>
      </c>
      <c r="KA169">
        <v>28.877</v>
      </c>
      <c r="KB169">
        <v>28.8651</v>
      </c>
      <c r="KC169">
        <v>42.5985</v>
      </c>
      <c r="KD169">
        <v>17.1041</v>
      </c>
      <c r="KE169">
        <v>64.3271</v>
      </c>
      <c r="KF169">
        <v>27.1942</v>
      </c>
      <c r="KG169">
        <v>921.437</v>
      </c>
      <c r="KH169">
        <v>18.5084</v>
      </c>
      <c r="KI169">
        <v>101.978</v>
      </c>
      <c r="KJ169">
        <v>91.5303</v>
      </c>
    </row>
    <row r="170" spans="1:296">
      <c r="A170">
        <v>152</v>
      </c>
      <c r="B170">
        <v>1759164437.5</v>
      </c>
      <c r="C170">
        <v>3064.400000095367</v>
      </c>
      <c r="D170" t="s">
        <v>748</v>
      </c>
      <c r="E170" t="s">
        <v>749</v>
      </c>
      <c r="F170">
        <v>5</v>
      </c>
      <c r="G170" t="s">
        <v>639</v>
      </c>
      <c r="H170">
        <v>1759164429.714286</v>
      </c>
      <c r="I170">
        <f>(J170)/1000</f>
        <v>0</v>
      </c>
      <c r="J170">
        <f>IF(DO170, AM170, AG170)</f>
        <v>0</v>
      </c>
      <c r="K170">
        <f>IF(DO170, AH170, AF170)</f>
        <v>0</v>
      </c>
      <c r="L170">
        <f>DQ170 - IF(AT170&gt;1, K170*DK170*100.0/(AV170), 0)</f>
        <v>0</v>
      </c>
      <c r="M170">
        <f>((S170-I170/2)*L170-K170)/(S170+I170/2)</f>
        <v>0</v>
      </c>
      <c r="N170">
        <f>M170*(DX170+DY170)/1000.0</f>
        <v>0</v>
      </c>
      <c r="O170">
        <f>(DQ170 - IF(AT170&gt;1, K170*DK170*100.0/(AV170), 0))*(DX170+DY170)/1000.0</f>
        <v>0</v>
      </c>
      <c r="P170">
        <f>2.0/((1/R170-1/Q170)+SIGN(R170)*SQRT((1/R170-1/Q170)*(1/R170-1/Q170) + 4*DL170/((DL170+1)*(DL170+1))*(2*1/R170*1/Q170-1/Q170*1/Q170)))</f>
        <v>0</v>
      </c>
      <c r="Q170">
        <f>IF(LEFT(DM170,1)&lt;&gt;"0",IF(LEFT(DM170,1)="1",3.0,DN170),$D$5+$E$5*(EE170*DX170/($K$5*1000))+$F$5*(EE170*DX170/($K$5*1000))*MAX(MIN(DK170,$J$5),$I$5)*MAX(MIN(DK170,$J$5),$I$5)+$G$5*MAX(MIN(DK170,$J$5),$I$5)*(EE170*DX170/($K$5*1000))+$H$5*(EE170*DX170/($K$5*1000))*(EE170*DX170/($K$5*1000)))</f>
        <v>0</v>
      </c>
      <c r="R170">
        <f>I170*(1000-(1000*0.61365*exp(17.502*V170/(240.97+V170))/(DX170+DY170)+DS170)/2)/(1000*0.61365*exp(17.502*V170/(240.97+V170))/(DX170+DY170)-DS170)</f>
        <v>0</v>
      </c>
      <c r="S170">
        <f>1/((DL170+1)/(P170/1.6)+1/(Q170/1.37)) + DL170/((DL170+1)/(P170/1.6) + DL170/(Q170/1.37))</f>
        <v>0</v>
      </c>
      <c r="T170">
        <f>(DG170*DJ170)</f>
        <v>0</v>
      </c>
      <c r="U170">
        <f>(DZ170+(T170+2*0.95*5.67E-8*(((DZ170+$B$9)+273)^4-(DZ170+273)^4)-44100*I170)/(1.84*29.3*Q170+8*0.95*5.67E-8*(DZ170+273)^3))</f>
        <v>0</v>
      </c>
      <c r="V170">
        <f>($C$9*EA170+$D$9*EB170+$E$9*U170)</f>
        <v>0</v>
      </c>
      <c r="W170">
        <f>0.61365*exp(17.502*V170/(240.97+V170))</f>
        <v>0</v>
      </c>
      <c r="X170">
        <f>(Y170/Z170*100)</f>
        <v>0</v>
      </c>
      <c r="Y170">
        <f>DS170*(DX170+DY170)/1000</f>
        <v>0</v>
      </c>
      <c r="Z170">
        <f>0.61365*exp(17.502*DZ170/(240.97+DZ170))</f>
        <v>0</v>
      </c>
      <c r="AA170">
        <f>(W170-DS170*(DX170+DY170)/1000)</f>
        <v>0</v>
      </c>
      <c r="AB170">
        <f>(-I170*44100)</f>
        <v>0</v>
      </c>
      <c r="AC170">
        <f>2*29.3*Q170*0.92*(DZ170-V170)</f>
        <v>0</v>
      </c>
      <c r="AD170">
        <f>2*0.95*5.67E-8*(((DZ170+$B$9)+273)^4-(V170+273)^4)</f>
        <v>0</v>
      </c>
      <c r="AE170">
        <f>T170+AD170+AB170+AC170</f>
        <v>0</v>
      </c>
      <c r="AF170">
        <f>DW170*AT170*(DR170-DQ170*(1000-AT170*DT170)/(1000-AT170*DS170))/(100*DK170)</f>
        <v>0</v>
      </c>
      <c r="AG170">
        <f>1000*DW170*AT170*(DS170-DT170)/(100*DK170*(1000-AT170*DS170))</f>
        <v>0</v>
      </c>
      <c r="AH170">
        <f>(AI170 - AJ170 - DX170*1E3/(8.314*(DZ170+273.15)) * AL170/DW170 * AK170) * DW170/(100*DK170) * (1000 - DT170)/1000</f>
        <v>0</v>
      </c>
      <c r="AI170">
        <v>924.2050287394991</v>
      </c>
      <c r="AJ170">
        <v>891.2172909090904</v>
      </c>
      <c r="AK170">
        <v>3.424501801474795</v>
      </c>
      <c r="AL170">
        <v>65.04949438448051</v>
      </c>
      <c r="AM170">
        <f>(AO170 - AN170 + DX170*1E3/(8.314*(DZ170+273.15)) * AQ170/DW170 * AP170) * DW170/(100*DK170) * 1000/(1000 - AO170)</f>
        <v>0</v>
      </c>
      <c r="AN170">
        <v>18.38203490150789</v>
      </c>
      <c r="AO170">
        <v>22.30474121212121</v>
      </c>
      <c r="AP170">
        <v>-0.003714373487722121</v>
      </c>
      <c r="AQ170">
        <v>105.0563432772272</v>
      </c>
      <c r="AR170">
        <v>0</v>
      </c>
      <c r="AS170">
        <v>0</v>
      </c>
      <c r="AT170">
        <f>IF(AR170*$H$15&gt;=AV170,1.0,(AV170/(AV170-AR170*$H$15)))</f>
        <v>0</v>
      </c>
      <c r="AU170">
        <f>(AT170-1)*100</f>
        <v>0</v>
      </c>
      <c r="AV170">
        <f>MAX(0,($B$15+$C$15*EE170)/(1+$D$15*EE170)*DX170/(DZ170+273)*$E$15)</f>
        <v>0</v>
      </c>
      <c r="AW170" t="s">
        <v>437</v>
      </c>
      <c r="AX170" t="s">
        <v>437</v>
      </c>
      <c r="AY170">
        <v>0</v>
      </c>
      <c r="AZ170">
        <v>0</v>
      </c>
      <c r="BA170">
        <f>1-AY170/AZ170</f>
        <v>0</v>
      </c>
      <c r="BB170">
        <v>0</v>
      </c>
      <c r="BC170" t="s">
        <v>437</v>
      </c>
      <c r="BD170" t="s">
        <v>437</v>
      </c>
      <c r="BE170">
        <v>0</v>
      </c>
      <c r="BF170">
        <v>0</v>
      </c>
      <c r="BG170">
        <f>1-BE170/BF170</f>
        <v>0</v>
      </c>
      <c r="BH170">
        <v>0.5</v>
      </c>
      <c r="BI170">
        <f>DH170</f>
        <v>0</v>
      </c>
      <c r="BJ170">
        <f>K170</f>
        <v>0</v>
      </c>
      <c r="BK170">
        <f>BG170*BH170*BI170</f>
        <v>0</v>
      </c>
      <c r="BL170">
        <f>(BJ170-BB170)/BI170</f>
        <v>0</v>
      </c>
      <c r="BM170">
        <f>(AZ170-BF170)/BF170</f>
        <v>0</v>
      </c>
      <c r="BN170">
        <f>AY170/(BA170+AY170/BF170)</f>
        <v>0</v>
      </c>
      <c r="BO170" t="s">
        <v>437</v>
      </c>
      <c r="BP170">
        <v>0</v>
      </c>
      <c r="BQ170">
        <f>IF(BP170&lt;&gt;0, BP170, BN170)</f>
        <v>0</v>
      </c>
      <c r="BR170">
        <f>1-BQ170/BF170</f>
        <v>0</v>
      </c>
      <c r="BS170">
        <f>(BF170-BE170)/(BF170-BQ170)</f>
        <v>0</v>
      </c>
      <c r="BT170">
        <f>(AZ170-BF170)/(AZ170-BQ170)</f>
        <v>0</v>
      </c>
      <c r="BU170">
        <f>(BF170-BE170)/(BF170-AY170)</f>
        <v>0</v>
      </c>
      <c r="BV170">
        <f>(AZ170-BF170)/(AZ170-AY170)</f>
        <v>0</v>
      </c>
      <c r="BW170">
        <f>(BS170*BQ170/BE170)</f>
        <v>0</v>
      </c>
      <c r="BX170">
        <f>(1-BW170)</f>
        <v>0</v>
      </c>
      <c r="DG170">
        <f>$B$13*EF170+$C$13*EG170+$F$13*ER170*(1-EU170)</f>
        <v>0</v>
      </c>
      <c r="DH170">
        <f>DG170*DI170</f>
        <v>0</v>
      </c>
      <c r="DI170">
        <f>($B$13*$D$11+$C$13*$D$11+$F$13*((FE170+EW170)/MAX(FE170+EW170+FF170, 0.1)*$I$11+FF170/MAX(FE170+EW170+FF170, 0.1)*$J$11))/($B$13+$C$13+$F$13)</f>
        <v>0</v>
      </c>
      <c r="DJ170">
        <f>($B$13*$K$11+$C$13*$K$11+$F$13*((FE170+EW170)/MAX(FE170+EW170+FF170, 0.1)*$P$11+FF170/MAX(FE170+EW170+FF170, 0.1)*$Q$11))/($B$13+$C$13+$F$13)</f>
        <v>0</v>
      </c>
      <c r="DK170">
        <v>5</v>
      </c>
      <c r="DL170">
        <v>0.5</v>
      </c>
      <c r="DM170" t="s">
        <v>438</v>
      </c>
      <c r="DN170">
        <v>2</v>
      </c>
      <c r="DO170" t="b">
        <v>1</v>
      </c>
      <c r="DP170">
        <v>1759164429.714286</v>
      </c>
      <c r="DQ170">
        <v>846.8936071428573</v>
      </c>
      <c r="DR170">
        <v>891.3696071428573</v>
      </c>
      <c r="DS170">
        <v>22.35371428571429</v>
      </c>
      <c r="DT170">
        <v>18.30135714285715</v>
      </c>
      <c r="DU170">
        <v>847.7426428571426</v>
      </c>
      <c r="DV170">
        <v>22.06064285714286</v>
      </c>
      <c r="DW170">
        <v>499.9540714285714</v>
      </c>
      <c r="DX170">
        <v>90.87655714285712</v>
      </c>
      <c r="DY170">
        <v>0.06763322857142857</v>
      </c>
      <c r="DZ170">
        <v>29.32010357142857</v>
      </c>
      <c r="EA170">
        <v>30.03014642857142</v>
      </c>
      <c r="EB170">
        <v>999.9000000000002</v>
      </c>
      <c r="EC170">
        <v>0</v>
      </c>
      <c r="ED170">
        <v>0</v>
      </c>
      <c r="EE170">
        <v>9986.765000000001</v>
      </c>
      <c r="EF170">
        <v>0</v>
      </c>
      <c r="EG170">
        <v>10.69360714285714</v>
      </c>
      <c r="EH170">
        <v>-44.47582499999999</v>
      </c>
      <c r="EI170">
        <v>866.2572500000002</v>
      </c>
      <c r="EJ170">
        <v>907.9876785714287</v>
      </c>
      <c r="EK170">
        <v>4.052358928571428</v>
      </c>
      <c r="EL170">
        <v>891.3696071428573</v>
      </c>
      <c r="EM170">
        <v>18.30135714285715</v>
      </c>
      <c r="EN170">
        <v>2.031428928571429</v>
      </c>
      <c r="EO170">
        <v>1.663163928571429</v>
      </c>
      <c r="EP170">
        <v>17.69143928571429</v>
      </c>
      <c r="EQ170">
        <v>14.55678571428571</v>
      </c>
      <c r="ER170">
        <v>2000.009285714286</v>
      </c>
      <c r="ES170">
        <v>0.9799931785714284</v>
      </c>
      <c r="ET170">
        <v>0.02000642142857143</v>
      </c>
      <c r="EU170">
        <v>0</v>
      </c>
      <c r="EV170">
        <v>1049.2625</v>
      </c>
      <c r="EW170">
        <v>5.00078</v>
      </c>
      <c r="EX170">
        <v>20378.08928571429</v>
      </c>
      <c r="EY170">
        <v>16379.68214285714</v>
      </c>
      <c r="EZ170">
        <v>39.36589285714285</v>
      </c>
      <c r="FA170">
        <v>40.10475</v>
      </c>
      <c r="FB170">
        <v>39.28992857142856</v>
      </c>
      <c r="FC170">
        <v>39.85242857142856</v>
      </c>
      <c r="FD170">
        <v>40.28107142857142</v>
      </c>
      <c r="FE170">
        <v>1955.0975</v>
      </c>
      <c r="FF170">
        <v>39.91</v>
      </c>
      <c r="FG170">
        <v>0</v>
      </c>
      <c r="FH170">
        <v>1759164429.8</v>
      </c>
      <c r="FI170">
        <v>0</v>
      </c>
      <c r="FJ170">
        <v>1049.2016</v>
      </c>
      <c r="FK170">
        <v>-0.4315384766730365</v>
      </c>
      <c r="FL170">
        <v>-2.35384613904961</v>
      </c>
      <c r="FM170">
        <v>20378.172</v>
      </c>
      <c r="FN170">
        <v>15</v>
      </c>
      <c r="FO170">
        <v>0</v>
      </c>
      <c r="FP170" t="s">
        <v>439</v>
      </c>
      <c r="FQ170">
        <v>1746989605.5</v>
      </c>
      <c r="FR170">
        <v>1746989593.5</v>
      </c>
      <c r="FS170">
        <v>0</v>
      </c>
      <c r="FT170">
        <v>-0.274</v>
      </c>
      <c r="FU170">
        <v>-0.002</v>
      </c>
      <c r="FV170">
        <v>2.549</v>
      </c>
      <c r="FW170">
        <v>0.129</v>
      </c>
      <c r="FX170">
        <v>420</v>
      </c>
      <c r="FY170">
        <v>17</v>
      </c>
      <c r="FZ170">
        <v>0.02</v>
      </c>
      <c r="GA170">
        <v>0.04</v>
      </c>
      <c r="GB170">
        <v>-44.4131125</v>
      </c>
      <c r="GC170">
        <v>-0.9656476547842288</v>
      </c>
      <c r="GD170">
        <v>0.1332223839816346</v>
      </c>
      <c r="GE170">
        <v>0</v>
      </c>
      <c r="GF170">
        <v>1049.18205882353</v>
      </c>
      <c r="GG170">
        <v>0.4808250556437159</v>
      </c>
      <c r="GH170">
        <v>0.2642500977991408</v>
      </c>
      <c r="GI170">
        <v>1</v>
      </c>
      <c r="GJ170">
        <v>4.1003595</v>
      </c>
      <c r="GK170">
        <v>-0.9837194746716709</v>
      </c>
      <c r="GL170">
        <v>0.09638742451559755</v>
      </c>
      <c r="GM170">
        <v>0</v>
      </c>
      <c r="GN170">
        <v>1</v>
      </c>
      <c r="GO170">
        <v>3</v>
      </c>
      <c r="GP170" t="s">
        <v>459</v>
      </c>
      <c r="GQ170">
        <v>3.10174</v>
      </c>
      <c r="GR170">
        <v>2.72591</v>
      </c>
      <c r="GS170">
        <v>0.147904</v>
      </c>
      <c r="GT170">
        <v>0.152674</v>
      </c>
      <c r="GU170">
        <v>0.102853</v>
      </c>
      <c r="GV170">
        <v>0.0910605</v>
      </c>
      <c r="GW170">
        <v>22281</v>
      </c>
      <c r="GX170">
        <v>20136.9</v>
      </c>
      <c r="GY170">
        <v>26711.7</v>
      </c>
      <c r="GZ170">
        <v>23986.6</v>
      </c>
      <c r="HA170">
        <v>38347.6</v>
      </c>
      <c r="HB170">
        <v>32243.7</v>
      </c>
      <c r="HC170">
        <v>46639.5</v>
      </c>
      <c r="HD170">
        <v>37955.6</v>
      </c>
      <c r="HE170">
        <v>1.87322</v>
      </c>
      <c r="HF170">
        <v>1.86607</v>
      </c>
      <c r="HG170">
        <v>0.113189</v>
      </c>
      <c r="HH170">
        <v>0</v>
      </c>
      <c r="HI170">
        <v>28.0905</v>
      </c>
      <c r="HJ170">
        <v>999.9</v>
      </c>
      <c r="HK170">
        <v>43.3</v>
      </c>
      <c r="HL170">
        <v>31.5</v>
      </c>
      <c r="HM170">
        <v>22.1158</v>
      </c>
      <c r="HN170">
        <v>61.0039</v>
      </c>
      <c r="HO170">
        <v>22.4679</v>
      </c>
      <c r="HP170">
        <v>1</v>
      </c>
      <c r="HQ170">
        <v>0.11266</v>
      </c>
      <c r="HR170">
        <v>-0.403393</v>
      </c>
      <c r="HS170">
        <v>20.2715</v>
      </c>
      <c r="HT170">
        <v>5.21235</v>
      </c>
      <c r="HU170">
        <v>11.98</v>
      </c>
      <c r="HV170">
        <v>4.9634</v>
      </c>
      <c r="HW170">
        <v>3.27438</v>
      </c>
      <c r="HX170">
        <v>9999</v>
      </c>
      <c r="HY170">
        <v>9999</v>
      </c>
      <c r="HZ170">
        <v>9999</v>
      </c>
      <c r="IA170">
        <v>41.2</v>
      </c>
      <c r="IB170">
        <v>1.86401</v>
      </c>
      <c r="IC170">
        <v>1.86013</v>
      </c>
      <c r="ID170">
        <v>1.85844</v>
      </c>
      <c r="IE170">
        <v>1.85976</v>
      </c>
      <c r="IF170">
        <v>1.85989</v>
      </c>
      <c r="IG170">
        <v>1.85838</v>
      </c>
      <c r="IH170">
        <v>1.85746</v>
      </c>
      <c r="II170">
        <v>1.85242</v>
      </c>
      <c r="IJ170">
        <v>0</v>
      </c>
      <c r="IK170">
        <v>0</v>
      </c>
      <c r="IL170">
        <v>0</v>
      </c>
      <c r="IM170">
        <v>0</v>
      </c>
      <c r="IN170" t="s">
        <v>441</v>
      </c>
      <c r="IO170" t="s">
        <v>442</v>
      </c>
      <c r="IP170" t="s">
        <v>443</v>
      </c>
      <c r="IQ170" t="s">
        <v>443</v>
      </c>
      <c r="IR170" t="s">
        <v>443</v>
      </c>
      <c r="IS170" t="s">
        <v>443</v>
      </c>
      <c r="IT170">
        <v>0</v>
      </c>
      <c r="IU170">
        <v>100</v>
      </c>
      <c r="IV170">
        <v>100</v>
      </c>
      <c r="IW170">
        <v>-0.824</v>
      </c>
      <c r="IX170">
        <v>0.292</v>
      </c>
      <c r="IY170">
        <v>-0.9039269621244732</v>
      </c>
      <c r="IZ170">
        <v>-0.001239420960351069</v>
      </c>
      <c r="JA170">
        <v>2.054680153414315E-06</v>
      </c>
      <c r="JB170">
        <v>-6.090169633737798E-10</v>
      </c>
      <c r="JC170">
        <v>0.01286883109493677</v>
      </c>
      <c r="JD170">
        <v>0.003674261220633967</v>
      </c>
      <c r="JE170">
        <v>0.0003746991724086452</v>
      </c>
      <c r="JF170">
        <v>1.563836292469968E-06</v>
      </c>
      <c r="JG170">
        <v>1</v>
      </c>
      <c r="JH170">
        <v>2003</v>
      </c>
      <c r="JI170">
        <v>1</v>
      </c>
      <c r="JJ170">
        <v>24</v>
      </c>
      <c r="JK170">
        <v>202913.9</v>
      </c>
      <c r="JL170">
        <v>202914.1</v>
      </c>
      <c r="JM170">
        <v>2.15088</v>
      </c>
      <c r="JN170">
        <v>2.61353</v>
      </c>
      <c r="JO170">
        <v>1.49658</v>
      </c>
      <c r="JP170">
        <v>2.34253</v>
      </c>
      <c r="JQ170">
        <v>1.54907</v>
      </c>
      <c r="JR170">
        <v>2.45117</v>
      </c>
      <c r="JS170">
        <v>36.0113</v>
      </c>
      <c r="JT170">
        <v>24.1663</v>
      </c>
      <c r="JU170">
        <v>18</v>
      </c>
      <c r="JV170">
        <v>482.937</v>
      </c>
      <c r="JW170">
        <v>493.102</v>
      </c>
      <c r="JX170">
        <v>27.1909</v>
      </c>
      <c r="JY170">
        <v>28.7116</v>
      </c>
      <c r="JZ170">
        <v>30.0003</v>
      </c>
      <c r="KA170">
        <v>28.88</v>
      </c>
      <c r="KB170">
        <v>28.8681</v>
      </c>
      <c r="KC170">
        <v>43.2708</v>
      </c>
      <c r="KD170">
        <v>16.8105</v>
      </c>
      <c r="KE170">
        <v>64.3271</v>
      </c>
      <c r="KF170">
        <v>27.7738</v>
      </c>
      <c r="KG170">
        <v>941.473</v>
      </c>
      <c r="KH170">
        <v>18.6089</v>
      </c>
      <c r="KI170">
        <v>101.978</v>
      </c>
      <c r="KJ170">
        <v>91.529</v>
      </c>
    </row>
    <row r="171" spans="1:296">
      <c r="A171">
        <v>153</v>
      </c>
      <c r="B171">
        <v>1759164442.5</v>
      </c>
      <c r="C171">
        <v>3069.400000095367</v>
      </c>
      <c r="D171" t="s">
        <v>750</v>
      </c>
      <c r="E171" t="s">
        <v>751</v>
      </c>
      <c r="F171">
        <v>5</v>
      </c>
      <c r="G171" t="s">
        <v>639</v>
      </c>
      <c r="H171">
        <v>1759164435</v>
      </c>
      <c r="I171">
        <f>(J171)/1000</f>
        <v>0</v>
      </c>
      <c r="J171">
        <f>IF(DO171, AM171, AG171)</f>
        <v>0</v>
      </c>
      <c r="K171">
        <f>IF(DO171, AH171, AF171)</f>
        <v>0</v>
      </c>
      <c r="L171">
        <f>DQ171 - IF(AT171&gt;1, K171*DK171*100.0/(AV171), 0)</f>
        <v>0</v>
      </c>
      <c r="M171">
        <f>((S171-I171/2)*L171-K171)/(S171+I171/2)</f>
        <v>0</v>
      </c>
      <c r="N171">
        <f>M171*(DX171+DY171)/1000.0</f>
        <v>0</v>
      </c>
      <c r="O171">
        <f>(DQ171 - IF(AT171&gt;1, K171*DK171*100.0/(AV171), 0))*(DX171+DY171)/1000.0</f>
        <v>0</v>
      </c>
      <c r="P171">
        <f>2.0/((1/R171-1/Q171)+SIGN(R171)*SQRT((1/R171-1/Q171)*(1/R171-1/Q171) + 4*DL171/((DL171+1)*(DL171+1))*(2*1/R171*1/Q171-1/Q171*1/Q171)))</f>
        <v>0</v>
      </c>
      <c r="Q171">
        <f>IF(LEFT(DM171,1)&lt;&gt;"0",IF(LEFT(DM171,1)="1",3.0,DN171),$D$5+$E$5*(EE171*DX171/($K$5*1000))+$F$5*(EE171*DX171/($K$5*1000))*MAX(MIN(DK171,$J$5),$I$5)*MAX(MIN(DK171,$J$5),$I$5)+$G$5*MAX(MIN(DK171,$J$5),$I$5)*(EE171*DX171/($K$5*1000))+$H$5*(EE171*DX171/($K$5*1000))*(EE171*DX171/($K$5*1000)))</f>
        <v>0</v>
      </c>
      <c r="R171">
        <f>I171*(1000-(1000*0.61365*exp(17.502*V171/(240.97+V171))/(DX171+DY171)+DS171)/2)/(1000*0.61365*exp(17.502*V171/(240.97+V171))/(DX171+DY171)-DS171)</f>
        <v>0</v>
      </c>
      <c r="S171">
        <f>1/((DL171+1)/(P171/1.6)+1/(Q171/1.37)) + DL171/((DL171+1)/(P171/1.6) + DL171/(Q171/1.37))</f>
        <v>0</v>
      </c>
      <c r="T171">
        <f>(DG171*DJ171)</f>
        <v>0</v>
      </c>
      <c r="U171">
        <f>(DZ171+(T171+2*0.95*5.67E-8*(((DZ171+$B$9)+273)^4-(DZ171+273)^4)-44100*I171)/(1.84*29.3*Q171+8*0.95*5.67E-8*(DZ171+273)^3))</f>
        <v>0</v>
      </c>
      <c r="V171">
        <f>($C$9*EA171+$D$9*EB171+$E$9*U171)</f>
        <v>0</v>
      </c>
      <c r="W171">
        <f>0.61365*exp(17.502*V171/(240.97+V171))</f>
        <v>0</v>
      </c>
      <c r="X171">
        <f>(Y171/Z171*100)</f>
        <v>0</v>
      </c>
      <c r="Y171">
        <f>DS171*(DX171+DY171)/1000</f>
        <v>0</v>
      </c>
      <c r="Z171">
        <f>0.61365*exp(17.502*DZ171/(240.97+DZ171))</f>
        <v>0</v>
      </c>
      <c r="AA171">
        <f>(W171-DS171*(DX171+DY171)/1000)</f>
        <v>0</v>
      </c>
      <c r="AB171">
        <f>(-I171*44100)</f>
        <v>0</v>
      </c>
      <c r="AC171">
        <f>2*29.3*Q171*0.92*(DZ171-V171)</f>
        <v>0</v>
      </c>
      <c r="AD171">
        <f>2*0.95*5.67E-8*(((DZ171+$B$9)+273)^4-(V171+273)^4)</f>
        <v>0</v>
      </c>
      <c r="AE171">
        <f>T171+AD171+AB171+AC171</f>
        <v>0</v>
      </c>
      <c r="AF171">
        <f>DW171*AT171*(DR171-DQ171*(1000-AT171*DT171)/(1000-AT171*DS171))/(100*DK171)</f>
        <v>0</v>
      </c>
      <c r="AG171">
        <f>1000*DW171*AT171*(DS171-DT171)/(100*DK171*(1000-AT171*DS171))</f>
        <v>0</v>
      </c>
      <c r="AH171">
        <f>(AI171 - AJ171 - DX171*1E3/(8.314*(DZ171+273.15)) * AL171/DW171 * AK171) * DW171/(100*DK171) * (1000 - DT171)/1000</f>
        <v>0</v>
      </c>
      <c r="AI171">
        <v>941.2216951613329</v>
      </c>
      <c r="AJ171">
        <v>908.2989636363637</v>
      </c>
      <c r="AK171">
        <v>3.418939687475027</v>
      </c>
      <c r="AL171">
        <v>65.04949438448051</v>
      </c>
      <c r="AM171">
        <f>(AO171 - AN171 + DX171*1E3/(8.314*(DZ171+273.15)) * AQ171/DW171 * AP171) * DW171/(100*DK171) * 1000/(1000 - AO171)</f>
        <v>0</v>
      </c>
      <c r="AN171">
        <v>18.48522473827155</v>
      </c>
      <c r="AO171">
        <v>22.29916363636363</v>
      </c>
      <c r="AP171">
        <v>0.0001612347389686652</v>
      </c>
      <c r="AQ171">
        <v>105.0563432772272</v>
      </c>
      <c r="AR171">
        <v>0</v>
      </c>
      <c r="AS171">
        <v>0</v>
      </c>
      <c r="AT171">
        <f>IF(AR171*$H$15&gt;=AV171,1.0,(AV171/(AV171-AR171*$H$15)))</f>
        <v>0</v>
      </c>
      <c r="AU171">
        <f>(AT171-1)*100</f>
        <v>0</v>
      </c>
      <c r="AV171">
        <f>MAX(0,($B$15+$C$15*EE171)/(1+$D$15*EE171)*DX171/(DZ171+273)*$E$15)</f>
        <v>0</v>
      </c>
      <c r="AW171" t="s">
        <v>437</v>
      </c>
      <c r="AX171" t="s">
        <v>437</v>
      </c>
      <c r="AY171">
        <v>0</v>
      </c>
      <c r="AZ171">
        <v>0</v>
      </c>
      <c r="BA171">
        <f>1-AY171/AZ171</f>
        <v>0</v>
      </c>
      <c r="BB171">
        <v>0</v>
      </c>
      <c r="BC171" t="s">
        <v>437</v>
      </c>
      <c r="BD171" t="s">
        <v>437</v>
      </c>
      <c r="BE171">
        <v>0</v>
      </c>
      <c r="BF171">
        <v>0</v>
      </c>
      <c r="BG171">
        <f>1-BE171/BF171</f>
        <v>0</v>
      </c>
      <c r="BH171">
        <v>0.5</v>
      </c>
      <c r="BI171">
        <f>DH171</f>
        <v>0</v>
      </c>
      <c r="BJ171">
        <f>K171</f>
        <v>0</v>
      </c>
      <c r="BK171">
        <f>BG171*BH171*BI171</f>
        <v>0</v>
      </c>
      <c r="BL171">
        <f>(BJ171-BB171)/BI171</f>
        <v>0</v>
      </c>
      <c r="BM171">
        <f>(AZ171-BF171)/BF171</f>
        <v>0</v>
      </c>
      <c r="BN171">
        <f>AY171/(BA171+AY171/BF171)</f>
        <v>0</v>
      </c>
      <c r="BO171" t="s">
        <v>437</v>
      </c>
      <c r="BP171">
        <v>0</v>
      </c>
      <c r="BQ171">
        <f>IF(BP171&lt;&gt;0, BP171, BN171)</f>
        <v>0</v>
      </c>
      <c r="BR171">
        <f>1-BQ171/BF171</f>
        <v>0</v>
      </c>
      <c r="BS171">
        <f>(BF171-BE171)/(BF171-BQ171)</f>
        <v>0</v>
      </c>
      <c r="BT171">
        <f>(AZ171-BF171)/(AZ171-BQ171)</f>
        <v>0</v>
      </c>
      <c r="BU171">
        <f>(BF171-BE171)/(BF171-AY171)</f>
        <v>0</v>
      </c>
      <c r="BV171">
        <f>(AZ171-BF171)/(AZ171-AY171)</f>
        <v>0</v>
      </c>
      <c r="BW171">
        <f>(BS171*BQ171/BE171)</f>
        <v>0</v>
      </c>
      <c r="BX171">
        <f>(1-BW171)</f>
        <v>0</v>
      </c>
      <c r="DG171">
        <f>$B$13*EF171+$C$13*EG171+$F$13*ER171*(1-EU171)</f>
        <v>0</v>
      </c>
      <c r="DH171">
        <f>DG171*DI171</f>
        <v>0</v>
      </c>
      <c r="DI171">
        <f>($B$13*$D$11+$C$13*$D$11+$F$13*((FE171+EW171)/MAX(FE171+EW171+FF171, 0.1)*$I$11+FF171/MAX(FE171+EW171+FF171, 0.1)*$J$11))/($B$13+$C$13+$F$13)</f>
        <v>0</v>
      </c>
      <c r="DJ171">
        <f>($B$13*$K$11+$C$13*$K$11+$F$13*((FE171+EW171)/MAX(FE171+EW171+FF171, 0.1)*$P$11+FF171/MAX(FE171+EW171+FF171, 0.1)*$Q$11))/($B$13+$C$13+$F$13)</f>
        <v>0</v>
      </c>
      <c r="DK171">
        <v>5</v>
      </c>
      <c r="DL171">
        <v>0.5</v>
      </c>
      <c r="DM171" t="s">
        <v>438</v>
      </c>
      <c r="DN171">
        <v>2</v>
      </c>
      <c r="DO171" t="b">
        <v>1</v>
      </c>
      <c r="DP171">
        <v>1759164435</v>
      </c>
      <c r="DQ171">
        <v>864.607037037037</v>
      </c>
      <c r="DR171">
        <v>909.0416666666666</v>
      </c>
      <c r="DS171">
        <v>22.32248518518518</v>
      </c>
      <c r="DT171">
        <v>18.37415555555555</v>
      </c>
      <c r="DU171">
        <v>865.4395185185184</v>
      </c>
      <c r="DV171">
        <v>22.0301</v>
      </c>
      <c r="DW171">
        <v>499.9931481481482</v>
      </c>
      <c r="DX171">
        <v>90.87637777777776</v>
      </c>
      <c r="DY171">
        <v>0.06765447777777776</v>
      </c>
      <c r="DZ171">
        <v>29.29012962962963</v>
      </c>
      <c r="EA171">
        <v>29.99108148148148</v>
      </c>
      <c r="EB171">
        <v>999.9000000000001</v>
      </c>
      <c r="EC171">
        <v>0</v>
      </c>
      <c r="ED171">
        <v>0</v>
      </c>
      <c r="EE171">
        <v>9989.285925925926</v>
      </c>
      <c r="EF171">
        <v>0</v>
      </c>
      <c r="EG171">
        <v>10.69716296296296</v>
      </c>
      <c r="EH171">
        <v>-44.43438518518519</v>
      </c>
      <c r="EI171">
        <v>884.3476666666667</v>
      </c>
      <c r="EJ171">
        <v>926.0583333333334</v>
      </c>
      <c r="EK171">
        <v>3.948321851851852</v>
      </c>
      <c r="EL171">
        <v>909.0416666666666</v>
      </c>
      <c r="EM171">
        <v>18.37415555555555</v>
      </c>
      <c r="EN171">
        <v>2.028586296296296</v>
      </c>
      <c r="EO171">
        <v>1.669776296296296</v>
      </c>
      <c r="EP171">
        <v>17.66924074074074</v>
      </c>
      <c r="EQ171">
        <v>14.61816296296296</v>
      </c>
      <c r="ER171">
        <v>1999.997407407408</v>
      </c>
      <c r="ES171">
        <v>0.9799932222222222</v>
      </c>
      <c r="ET171">
        <v>0.02000637777777778</v>
      </c>
      <c r="EU171">
        <v>0</v>
      </c>
      <c r="EV171">
        <v>1049.105185185185</v>
      </c>
      <c r="EW171">
        <v>5.00078</v>
      </c>
      <c r="EX171">
        <v>20377.5037037037</v>
      </c>
      <c r="EY171">
        <v>16379.58518518519</v>
      </c>
      <c r="EZ171">
        <v>39.38633333333333</v>
      </c>
      <c r="FA171">
        <v>40.10866666666666</v>
      </c>
      <c r="FB171">
        <v>39.25896296296296</v>
      </c>
      <c r="FC171">
        <v>39.88162962962962</v>
      </c>
      <c r="FD171">
        <v>40.31925925925925</v>
      </c>
      <c r="FE171">
        <v>1955.087407407407</v>
      </c>
      <c r="FF171">
        <v>39.91</v>
      </c>
      <c r="FG171">
        <v>0</v>
      </c>
      <c r="FH171">
        <v>1759164434.6</v>
      </c>
      <c r="FI171">
        <v>0</v>
      </c>
      <c r="FJ171">
        <v>1049.0836</v>
      </c>
      <c r="FK171">
        <v>-2.54692309938016</v>
      </c>
      <c r="FL171">
        <v>-26.39230773631599</v>
      </c>
      <c r="FM171">
        <v>20377.556</v>
      </c>
      <c r="FN171">
        <v>15</v>
      </c>
      <c r="FO171">
        <v>0</v>
      </c>
      <c r="FP171" t="s">
        <v>439</v>
      </c>
      <c r="FQ171">
        <v>1746989605.5</v>
      </c>
      <c r="FR171">
        <v>1746989593.5</v>
      </c>
      <c r="FS171">
        <v>0</v>
      </c>
      <c r="FT171">
        <v>-0.274</v>
      </c>
      <c r="FU171">
        <v>-0.002</v>
      </c>
      <c r="FV171">
        <v>2.549</v>
      </c>
      <c r="FW171">
        <v>0.129</v>
      </c>
      <c r="FX171">
        <v>420</v>
      </c>
      <c r="FY171">
        <v>17</v>
      </c>
      <c r="FZ171">
        <v>0.02</v>
      </c>
      <c r="GA171">
        <v>0.04</v>
      </c>
      <c r="GB171">
        <v>-44.4382756097561</v>
      </c>
      <c r="GC171">
        <v>0.5333519163763074</v>
      </c>
      <c r="GD171">
        <v>0.09981008742335337</v>
      </c>
      <c r="GE171">
        <v>0</v>
      </c>
      <c r="GF171">
        <v>1049.127647058823</v>
      </c>
      <c r="GG171">
        <v>-1.363178006883813</v>
      </c>
      <c r="GH171">
        <v>0.2970844485161978</v>
      </c>
      <c r="GI171">
        <v>0</v>
      </c>
      <c r="GJ171">
        <v>4.001873658536585</v>
      </c>
      <c r="GK171">
        <v>-1.186751498257844</v>
      </c>
      <c r="GL171">
        <v>0.1189421527723763</v>
      </c>
      <c r="GM171">
        <v>0</v>
      </c>
      <c r="GN171">
        <v>0</v>
      </c>
      <c r="GO171">
        <v>3</v>
      </c>
      <c r="GP171" t="s">
        <v>484</v>
      </c>
      <c r="GQ171">
        <v>3.10177</v>
      </c>
      <c r="GR171">
        <v>2.72539</v>
      </c>
      <c r="GS171">
        <v>0.149753</v>
      </c>
      <c r="GT171">
        <v>0.154476</v>
      </c>
      <c r="GU171">
        <v>0.102848</v>
      </c>
      <c r="GV171">
        <v>0.0913583</v>
      </c>
      <c r="GW171">
        <v>22232.6</v>
      </c>
      <c r="GX171">
        <v>20094</v>
      </c>
      <c r="GY171">
        <v>26711.7</v>
      </c>
      <c r="GZ171">
        <v>23986.6</v>
      </c>
      <c r="HA171">
        <v>38348.1</v>
      </c>
      <c r="HB171">
        <v>32233.2</v>
      </c>
      <c r="HC171">
        <v>46639.5</v>
      </c>
      <c r="HD171">
        <v>37955.6</v>
      </c>
      <c r="HE171">
        <v>1.8735</v>
      </c>
      <c r="HF171">
        <v>1.86598</v>
      </c>
      <c r="HG171">
        <v>0.116996</v>
      </c>
      <c r="HH171">
        <v>0</v>
      </c>
      <c r="HI171">
        <v>28.0821</v>
      </c>
      <c r="HJ171">
        <v>999.9</v>
      </c>
      <c r="HK171">
        <v>43.3</v>
      </c>
      <c r="HL171">
        <v>31.5</v>
      </c>
      <c r="HM171">
        <v>22.1171</v>
      </c>
      <c r="HN171">
        <v>61.4039</v>
      </c>
      <c r="HO171">
        <v>22.6442</v>
      </c>
      <c r="HP171">
        <v>1</v>
      </c>
      <c r="HQ171">
        <v>0.112985</v>
      </c>
      <c r="HR171">
        <v>-0.999434</v>
      </c>
      <c r="HS171">
        <v>20.2754</v>
      </c>
      <c r="HT171">
        <v>5.21085</v>
      </c>
      <c r="HU171">
        <v>11.98</v>
      </c>
      <c r="HV171">
        <v>4.963</v>
      </c>
      <c r="HW171">
        <v>3.27405</v>
      </c>
      <c r="HX171">
        <v>9999</v>
      </c>
      <c r="HY171">
        <v>9999</v>
      </c>
      <c r="HZ171">
        <v>9999</v>
      </c>
      <c r="IA171">
        <v>41.2</v>
      </c>
      <c r="IB171">
        <v>1.86401</v>
      </c>
      <c r="IC171">
        <v>1.86017</v>
      </c>
      <c r="ID171">
        <v>1.85839</v>
      </c>
      <c r="IE171">
        <v>1.85975</v>
      </c>
      <c r="IF171">
        <v>1.85989</v>
      </c>
      <c r="IG171">
        <v>1.8584</v>
      </c>
      <c r="IH171">
        <v>1.85745</v>
      </c>
      <c r="II171">
        <v>1.85242</v>
      </c>
      <c r="IJ171">
        <v>0</v>
      </c>
      <c r="IK171">
        <v>0</v>
      </c>
      <c r="IL171">
        <v>0</v>
      </c>
      <c r="IM171">
        <v>0</v>
      </c>
      <c r="IN171" t="s">
        <v>441</v>
      </c>
      <c r="IO171" t="s">
        <v>442</v>
      </c>
      <c r="IP171" t="s">
        <v>443</v>
      </c>
      <c r="IQ171" t="s">
        <v>443</v>
      </c>
      <c r="IR171" t="s">
        <v>443</v>
      </c>
      <c r="IS171" t="s">
        <v>443</v>
      </c>
      <c r="IT171">
        <v>0</v>
      </c>
      <c r="IU171">
        <v>100</v>
      </c>
      <c r="IV171">
        <v>100</v>
      </c>
      <c r="IW171">
        <v>-0.8080000000000001</v>
      </c>
      <c r="IX171">
        <v>0.2919</v>
      </c>
      <c r="IY171">
        <v>-0.9039269621244732</v>
      </c>
      <c r="IZ171">
        <v>-0.001239420960351069</v>
      </c>
      <c r="JA171">
        <v>2.054680153414315E-06</v>
      </c>
      <c r="JB171">
        <v>-6.090169633737798E-10</v>
      </c>
      <c r="JC171">
        <v>0.01286883109493677</v>
      </c>
      <c r="JD171">
        <v>0.003674261220633967</v>
      </c>
      <c r="JE171">
        <v>0.0003746991724086452</v>
      </c>
      <c r="JF171">
        <v>1.563836292469968E-06</v>
      </c>
      <c r="JG171">
        <v>1</v>
      </c>
      <c r="JH171">
        <v>2003</v>
      </c>
      <c r="JI171">
        <v>1</v>
      </c>
      <c r="JJ171">
        <v>24</v>
      </c>
      <c r="JK171">
        <v>202914</v>
      </c>
      <c r="JL171">
        <v>202914.1</v>
      </c>
      <c r="JM171">
        <v>2.18384</v>
      </c>
      <c r="JN171">
        <v>2.61719</v>
      </c>
      <c r="JO171">
        <v>1.49658</v>
      </c>
      <c r="JP171">
        <v>2.34253</v>
      </c>
      <c r="JQ171">
        <v>1.54907</v>
      </c>
      <c r="JR171">
        <v>2.40601</v>
      </c>
      <c r="JS171">
        <v>36.0113</v>
      </c>
      <c r="JT171">
        <v>24.1663</v>
      </c>
      <c r="JU171">
        <v>18</v>
      </c>
      <c r="JV171">
        <v>483.115</v>
      </c>
      <c r="JW171">
        <v>493.057</v>
      </c>
      <c r="JX171">
        <v>27.6906</v>
      </c>
      <c r="JY171">
        <v>28.716</v>
      </c>
      <c r="JZ171">
        <v>30.0001</v>
      </c>
      <c r="KA171">
        <v>28.8825</v>
      </c>
      <c r="KB171">
        <v>28.8706</v>
      </c>
      <c r="KC171">
        <v>43.8804</v>
      </c>
      <c r="KD171">
        <v>16.8105</v>
      </c>
      <c r="KE171">
        <v>64.3271</v>
      </c>
      <c r="KF171">
        <v>27.806</v>
      </c>
      <c r="KG171">
        <v>954.85</v>
      </c>
      <c r="KH171">
        <v>18.5504</v>
      </c>
      <c r="KI171">
        <v>101.978</v>
      </c>
      <c r="KJ171">
        <v>91.5288</v>
      </c>
    </row>
    <row r="172" spans="1:296">
      <c r="A172">
        <v>154</v>
      </c>
      <c r="B172">
        <v>1759164447.5</v>
      </c>
      <c r="C172">
        <v>3074.400000095367</v>
      </c>
      <c r="D172" t="s">
        <v>752</v>
      </c>
      <c r="E172" t="s">
        <v>753</v>
      </c>
      <c r="F172">
        <v>5</v>
      </c>
      <c r="G172" t="s">
        <v>639</v>
      </c>
      <c r="H172">
        <v>1759164439.714286</v>
      </c>
      <c r="I172">
        <f>(J172)/1000</f>
        <v>0</v>
      </c>
      <c r="J172">
        <f>IF(DO172, AM172, AG172)</f>
        <v>0</v>
      </c>
      <c r="K172">
        <f>IF(DO172, AH172, AF172)</f>
        <v>0</v>
      </c>
      <c r="L172">
        <f>DQ172 - IF(AT172&gt;1, K172*DK172*100.0/(AV172), 0)</f>
        <v>0</v>
      </c>
      <c r="M172">
        <f>((S172-I172/2)*L172-K172)/(S172+I172/2)</f>
        <v>0</v>
      </c>
      <c r="N172">
        <f>M172*(DX172+DY172)/1000.0</f>
        <v>0</v>
      </c>
      <c r="O172">
        <f>(DQ172 - IF(AT172&gt;1, K172*DK172*100.0/(AV172), 0))*(DX172+DY172)/1000.0</f>
        <v>0</v>
      </c>
      <c r="P172">
        <f>2.0/((1/R172-1/Q172)+SIGN(R172)*SQRT((1/R172-1/Q172)*(1/R172-1/Q172) + 4*DL172/((DL172+1)*(DL172+1))*(2*1/R172*1/Q172-1/Q172*1/Q172)))</f>
        <v>0</v>
      </c>
      <c r="Q172">
        <f>IF(LEFT(DM172,1)&lt;&gt;"0",IF(LEFT(DM172,1)="1",3.0,DN172),$D$5+$E$5*(EE172*DX172/($K$5*1000))+$F$5*(EE172*DX172/($K$5*1000))*MAX(MIN(DK172,$J$5),$I$5)*MAX(MIN(DK172,$J$5),$I$5)+$G$5*MAX(MIN(DK172,$J$5),$I$5)*(EE172*DX172/($K$5*1000))+$H$5*(EE172*DX172/($K$5*1000))*(EE172*DX172/($K$5*1000)))</f>
        <v>0</v>
      </c>
      <c r="R172">
        <f>I172*(1000-(1000*0.61365*exp(17.502*V172/(240.97+V172))/(DX172+DY172)+DS172)/2)/(1000*0.61365*exp(17.502*V172/(240.97+V172))/(DX172+DY172)-DS172)</f>
        <v>0</v>
      </c>
      <c r="S172">
        <f>1/((DL172+1)/(P172/1.6)+1/(Q172/1.37)) + DL172/((DL172+1)/(P172/1.6) + DL172/(Q172/1.37))</f>
        <v>0</v>
      </c>
      <c r="T172">
        <f>(DG172*DJ172)</f>
        <v>0</v>
      </c>
      <c r="U172">
        <f>(DZ172+(T172+2*0.95*5.67E-8*(((DZ172+$B$9)+273)^4-(DZ172+273)^4)-44100*I172)/(1.84*29.3*Q172+8*0.95*5.67E-8*(DZ172+273)^3))</f>
        <v>0</v>
      </c>
      <c r="V172">
        <f>($C$9*EA172+$D$9*EB172+$E$9*U172)</f>
        <v>0</v>
      </c>
      <c r="W172">
        <f>0.61365*exp(17.502*V172/(240.97+V172))</f>
        <v>0</v>
      </c>
      <c r="X172">
        <f>(Y172/Z172*100)</f>
        <v>0</v>
      </c>
      <c r="Y172">
        <f>DS172*(DX172+DY172)/1000</f>
        <v>0</v>
      </c>
      <c r="Z172">
        <f>0.61365*exp(17.502*DZ172/(240.97+DZ172))</f>
        <v>0</v>
      </c>
      <c r="AA172">
        <f>(W172-DS172*(DX172+DY172)/1000)</f>
        <v>0</v>
      </c>
      <c r="AB172">
        <f>(-I172*44100)</f>
        <v>0</v>
      </c>
      <c r="AC172">
        <f>2*29.3*Q172*0.92*(DZ172-V172)</f>
        <v>0</v>
      </c>
      <c r="AD172">
        <f>2*0.95*5.67E-8*(((DZ172+$B$9)+273)^4-(V172+273)^4)</f>
        <v>0</v>
      </c>
      <c r="AE172">
        <f>T172+AD172+AB172+AC172</f>
        <v>0</v>
      </c>
      <c r="AF172">
        <f>DW172*AT172*(DR172-DQ172*(1000-AT172*DT172)/(1000-AT172*DS172))/(100*DK172)</f>
        <v>0</v>
      </c>
      <c r="AG172">
        <f>1000*DW172*AT172*(DS172-DT172)/(100*DK172*(1000-AT172*DS172))</f>
        <v>0</v>
      </c>
      <c r="AH172">
        <f>(AI172 - AJ172 - DX172*1E3/(8.314*(DZ172+273.15)) * AL172/DW172 * AK172) * DW172/(100*DK172) * (1000 - DT172)/1000</f>
        <v>0</v>
      </c>
      <c r="AI172">
        <v>958.5824314241198</v>
      </c>
      <c r="AJ172">
        <v>925.576224242424</v>
      </c>
      <c r="AK172">
        <v>3.463049041338765</v>
      </c>
      <c r="AL172">
        <v>65.04949438448051</v>
      </c>
      <c r="AM172">
        <f>(AO172 - AN172 + DX172*1E3/(8.314*(DZ172+273.15)) * AQ172/DW172 * AP172) * DW172/(100*DK172) * 1000/(1000 - AO172)</f>
        <v>0</v>
      </c>
      <c r="AN172">
        <v>18.51118328000824</v>
      </c>
      <c r="AO172">
        <v>22.29718909090908</v>
      </c>
      <c r="AP172">
        <v>-0.0003116790582351019</v>
      </c>
      <c r="AQ172">
        <v>105.0563432772272</v>
      </c>
      <c r="AR172">
        <v>0</v>
      </c>
      <c r="AS172">
        <v>0</v>
      </c>
      <c r="AT172">
        <f>IF(AR172*$H$15&gt;=AV172,1.0,(AV172/(AV172-AR172*$H$15)))</f>
        <v>0</v>
      </c>
      <c r="AU172">
        <f>(AT172-1)*100</f>
        <v>0</v>
      </c>
      <c r="AV172">
        <f>MAX(0,($B$15+$C$15*EE172)/(1+$D$15*EE172)*DX172/(DZ172+273)*$E$15)</f>
        <v>0</v>
      </c>
      <c r="AW172" t="s">
        <v>437</v>
      </c>
      <c r="AX172" t="s">
        <v>437</v>
      </c>
      <c r="AY172">
        <v>0</v>
      </c>
      <c r="AZ172">
        <v>0</v>
      </c>
      <c r="BA172">
        <f>1-AY172/AZ172</f>
        <v>0</v>
      </c>
      <c r="BB172">
        <v>0</v>
      </c>
      <c r="BC172" t="s">
        <v>437</v>
      </c>
      <c r="BD172" t="s">
        <v>437</v>
      </c>
      <c r="BE172">
        <v>0</v>
      </c>
      <c r="BF172">
        <v>0</v>
      </c>
      <c r="BG172">
        <f>1-BE172/BF172</f>
        <v>0</v>
      </c>
      <c r="BH172">
        <v>0.5</v>
      </c>
      <c r="BI172">
        <f>DH172</f>
        <v>0</v>
      </c>
      <c r="BJ172">
        <f>K172</f>
        <v>0</v>
      </c>
      <c r="BK172">
        <f>BG172*BH172*BI172</f>
        <v>0</v>
      </c>
      <c r="BL172">
        <f>(BJ172-BB172)/BI172</f>
        <v>0</v>
      </c>
      <c r="BM172">
        <f>(AZ172-BF172)/BF172</f>
        <v>0</v>
      </c>
      <c r="BN172">
        <f>AY172/(BA172+AY172/BF172)</f>
        <v>0</v>
      </c>
      <c r="BO172" t="s">
        <v>437</v>
      </c>
      <c r="BP172">
        <v>0</v>
      </c>
      <c r="BQ172">
        <f>IF(BP172&lt;&gt;0, BP172, BN172)</f>
        <v>0</v>
      </c>
      <c r="BR172">
        <f>1-BQ172/BF172</f>
        <v>0</v>
      </c>
      <c r="BS172">
        <f>(BF172-BE172)/(BF172-BQ172)</f>
        <v>0</v>
      </c>
      <c r="BT172">
        <f>(AZ172-BF172)/(AZ172-BQ172)</f>
        <v>0</v>
      </c>
      <c r="BU172">
        <f>(BF172-BE172)/(BF172-AY172)</f>
        <v>0</v>
      </c>
      <c r="BV172">
        <f>(AZ172-BF172)/(AZ172-AY172)</f>
        <v>0</v>
      </c>
      <c r="BW172">
        <f>(BS172*BQ172/BE172)</f>
        <v>0</v>
      </c>
      <c r="BX172">
        <f>(1-BW172)</f>
        <v>0</v>
      </c>
      <c r="DG172">
        <f>$B$13*EF172+$C$13*EG172+$F$13*ER172*(1-EU172)</f>
        <v>0</v>
      </c>
      <c r="DH172">
        <f>DG172*DI172</f>
        <v>0</v>
      </c>
      <c r="DI172">
        <f>($B$13*$D$11+$C$13*$D$11+$F$13*((FE172+EW172)/MAX(FE172+EW172+FF172, 0.1)*$I$11+FF172/MAX(FE172+EW172+FF172, 0.1)*$J$11))/($B$13+$C$13+$F$13)</f>
        <v>0</v>
      </c>
      <c r="DJ172">
        <f>($B$13*$K$11+$C$13*$K$11+$F$13*((FE172+EW172)/MAX(FE172+EW172+FF172, 0.1)*$P$11+FF172/MAX(FE172+EW172+FF172, 0.1)*$Q$11))/($B$13+$C$13+$F$13)</f>
        <v>0</v>
      </c>
      <c r="DK172">
        <v>5</v>
      </c>
      <c r="DL172">
        <v>0.5</v>
      </c>
      <c r="DM172" t="s">
        <v>438</v>
      </c>
      <c r="DN172">
        <v>2</v>
      </c>
      <c r="DO172" t="b">
        <v>1</v>
      </c>
      <c r="DP172">
        <v>1759164439.714286</v>
      </c>
      <c r="DQ172">
        <v>880.431392857143</v>
      </c>
      <c r="DR172">
        <v>924.8566428571429</v>
      </c>
      <c r="DS172">
        <v>22.30557857142857</v>
      </c>
      <c r="DT172">
        <v>18.444525</v>
      </c>
      <c r="DU172">
        <v>881.2486785714285</v>
      </c>
      <c r="DV172">
        <v>22.01356785714286</v>
      </c>
      <c r="DW172">
        <v>500.0361428571429</v>
      </c>
      <c r="DX172">
        <v>90.87740357142856</v>
      </c>
      <c r="DY172">
        <v>0.06756332499999999</v>
      </c>
      <c r="DZ172">
        <v>29.27498214285714</v>
      </c>
      <c r="EA172">
        <v>29.97838571428572</v>
      </c>
      <c r="EB172">
        <v>999.9000000000002</v>
      </c>
      <c r="EC172">
        <v>0</v>
      </c>
      <c r="ED172">
        <v>0</v>
      </c>
      <c r="EE172">
        <v>9994.692142857142</v>
      </c>
      <c r="EF172">
        <v>0</v>
      </c>
      <c r="EG172">
        <v>10.69025357142857</v>
      </c>
      <c r="EH172">
        <v>-44.42502857142858</v>
      </c>
      <c r="EI172">
        <v>900.5180357142857</v>
      </c>
      <c r="EJ172">
        <v>942.236642857143</v>
      </c>
      <c r="EK172">
        <v>3.861039285714286</v>
      </c>
      <c r="EL172">
        <v>924.8566428571429</v>
      </c>
      <c r="EM172">
        <v>18.444525</v>
      </c>
      <c r="EN172">
        <v>2.027073571428571</v>
      </c>
      <c r="EO172">
        <v>1.676191071428571</v>
      </c>
      <c r="EP172">
        <v>17.65740357142857</v>
      </c>
      <c r="EQ172">
        <v>14.67760714285714</v>
      </c>
      <c r="ER172">
        <v>2000.003214285714</v>
      </c>
      <c r="ES172">
        <v>0.9799934285714283</v>
      </c>
      <c r="ET172">
        <v>0.02000620714285714</v>
      </c>
      <c r="EU172">
        <v>0</v>
      </c>
      <c r="EV172">
        <v>1048.879285714286</v>
      </c>
      <c r="EW172">
        <v>5.00078</v>
      </c>
      <c r="EX172">
        <v>20375.16071428572</v>
      </c>
      <c r="EY172">
        <v>16379.63571428571</v>
      </c>
      <c r="EZ172">
        <v>39.3902857142857</v>
      </c>
      <c r="FA172">
        <v>40.10924999999999</v>
      </c>
      <c r="FB172">
        <v>39.25864285714285</v>
      </c>
      <c r="FC172">
        <v>39.88139285714285</v>
      </c>
      <c r="FD172">
        <v>40.36371428571429</v>
      </c>
      <c r="FE172">
        <v>1955.093214285714</v>
      </c>
      <c r="FF172">
        <v>39.91</v>
      </c>
      <c r="FG172">
        <v>0</v>
      </c>
      <c r="FH172">
        <v>1759164439.4</v>
      </c>
      <c r="FI172">
        <v>0</v>
      </c>
      <c r="FJ172">
        <v>1048.8764</v>
      </c>
      <c r="FK172">
        <v>-3.591538457956716</v>
      </c>
      <c r="FL172">
        <v>-43.0461538331582</v>
      </c>
      <c r="FM172">
        <v>20374.876</v>
      </c>
      <c r="FN172">
        <v>15</v>
      </c>
      <c r="FO172">
        <v>0</v>
      </c>
      <c r="FP172" t="s">
        <v>439</v>
      </c>
      <c r="FQ172">
        <v>1746989605.5</v>
      </c>
      <c r="FR172">
        <v>1746989593.5</v>
      </c>
      <c r="FS172">
        <v>0</v>
      </c>
      <c r="FT172">
        <v>-0.274</v>
      </c>
      <c r="FU172">
        <v>-0.002</v>
      </c>
      <c r="FV172">
        <v>2.549</v>
      </c>
      <c r="FW172">
        <v>0.129</v>
      </c>
      <c r="FX172">
        <v>420</v>
      </c>
      <c r="FY172">
        <v>17</v>
      </c>
      <c r="FZ172">
        <v>0.02</v>
      </c>
      <c r="GA172">
        <v>0.04</v>
      </c>
      <c r="GB172">
        <v>-44.456135</v>
      </c>
      <c r="GC172">
        <v>0.3364412757974315</v>
      </c>
      <c r="GD172">
        <v>0.1119405278484961</v>
      </c>
      <c r="GE172">
        <v>1</v>
      </c>
      <c r="GF172">
        <v>1048.984117647059</v>
      </c>
      <c r="GG172">
        <v>-2.401222311115996</v>
      </c>
      <c r="GH172">
        <v>0.3368986376367874</v>
      </c>
      <c r="GI172">
        <v>0</v>
      </c>
      <c r="GJ172">
        <v>3.921536000000001</v>
      </c>
      <c r="GK172">
        <v>-1.177514071294562</v>
      </c>
      <c r="GL172">
        <v>0.1156384030891122</v>
      </c>
      <c r="GM172">
        <v>0</v>
      </c>
      <c r="GN172">
        <v>1</v>
      </c>
      <c r="GO172">
        <v>3</v>
      </c>
      <c r="GP172" t="s">
        <v>459</v>
      </c>
      <c r="GQ172">
        <v>3.10171</v>
      </c>
      <c r="GR172">
        <v>2.72558</v>
      </c>
      <c r="GS172">
        <v>0.151592</v>
      </c>
      <c r="GT172">
        <v>0.15628</v>
      </c>
      <c r="GU172">
        <v>0.102832</v>
      </c>
      <c r="GV172">
        <v>0.091403</v>
      </c>
      <c r="GW172">
        <v>22184.5</v>
      </c>
      <c r="GX172">
        <v>20051.1</v>
      </c>
      <c r="GY172">
        <v>26711.7</v>
      </c>
      <c r="GZ172">
        <v>23986.5</v>
      </c>
      <c r="HA172">
        <v>38348.9</v>
      </c>
      <c r="HB172">
        <v>32231.7</v>
      </c>
      <c r="HC172">
        <v>46639.3</v>
      </c>
      <c r="HD172">
        <v>37955.4</v>
      </c>
      <c r="HE172">
        <v>1.87313</v>
      </c>
      <c r="HF172">
        <v>1.86625</v>
      </c>
      <c r="HG172">
        <v>0.118814</v>
      </c>
      <c r="HH172">
        <v>0</v>
      </c>
      <c r="HI172">
        <v>28.0725</v>
      </c>
      <c r="HJ172">
        <v>999.9</v>
      </c>
      <c r="HK172">
        <v>43.3</v>
      </c>
      <c r="HL172">
        <v>31.5</v>
      </c>
      <c r="HM172">
        <v>22.1151</v>
      </c>
      <c r="HN172">
        <v>60.9039</v>
      </c>
      <c r="HO172">
        <v>22.6042</v>
      </c>
      <c r="HP172">
        <v>1</v>
      </c>
      <c r="HQ172">
        <v>0.112193</v>
      </c>
      <c r="HR172">
        <v>-0.484188</v>
      </c>
      <c r="HS172">
        <v>20.2787</v>
      </c>
      <c r="HT172">
        <v>5.2119</v>
      </c>
      <c r="HU172">
        <v>11.98</v>
      </c>
      <c r="HV172">
        <v>4.9636</v>
      </c>
      <c r="HW172">
        <v>3.27443</v>
      </c>
      <c r="HX172">
        <v>9999</v>
      </c>
      <c r="HY172">
        <v>9999</v>
      </c>
      <c r="HZ172">
        <v>9999</v>
      </c>
      <c r="IA172">
        <v>41.2</v>
      </c>
      <c r="IB172">
        <v>1.86401</v>
      </c>
      <c r="IC172">
        <v>1.86016</v>
      </c>
      <c r="ID172">
        <v>1.8584</v>
      </c>
      <c r="IE172">
        <v>1.85975</v>
      </c>
      <c r="IF172">
        <v>1.85989</v>
      </c>
      <c r="IG172">
        <v>1.8584</v>
      </c>
      <c r="IH172">
        <v>1.85745</v>
      </c>
      <c r="II172">
        <v>1.85242</v>
      </c>
      <c r="IJ172">
        <v>0</v>
      </c>
      <c r="IK172">
        <v>0</v>
      </c>
      <c r="IL172">
        <v>0</v>
      </c>
      <c r="IM172">
        <v>0</v>
      </c>
      <c r="IN172" t="s">
        <v>441</v>
      </c>
      <c r="IO172" t="s">
        <v>442</v>
      </c>
      <c r="IP172" t="s">
        <v>443</v>
      </c>
      <c r="IQ172" t="s">
        <v>443</v>
      </c>
      <c r="IR172" t="s">
        <v>443</v>
      </c>
      <c r="IS172" t="s">
        <v>443</v>
      </c>
      <c r="IT172">
        <v>0</v>
      </c>
      <c r="IU172">
        <v>100</v>
      </c>
      <c r="IV172">
        <v>100</v>
      </c>
      <c r="IW172">
        <v>-0.791</v>
      </c>
      <c r="IX172">
        <v>0.2918</v>
      </c>
      <c r="IY172">
        <v>-0.9039269621244732</v>
      </c>
      <c r="IZ172">
        <v>-0.001239420960351069</v>
      </c>
      <c r="JA172">
        <v>2.054680153414315E-06</v>
      </c>
      <c r="JB172">
        <v>-6.090169633737798E-10</v>
      </c>
      <c r="JC172">
        <v>0.01286883109493677</v>
      </c>
      <c r="JD172">
        <v>0.003674261220633967</v>
      </c>
      <c r="JE172">
        <v>0.0003746991724086452</v>
      </c>
      <c r="JF172">
        <v>1.563836292469968E-06</v>
      </c>
      <c r="JG172">
        <v>1</v>
      </c>
      <c r="JH172">
        <v>2003</v>
      </c>
      <c r="JI172">
        <v>1</v>
      </c>
      <c r="JJ172">
        <v>24</v>
      </c>
      <c r="JK172">
        <v>202914</v>
      </c>
      <c r="JL172">
        <v>202914.2</v>
      </c>
      <c r="JM172">
        <v>2.21313</v>
      </c>
      <c r="JN172">
        <v>2.62207</v>
      </c>
      <c r="JO172">
        <v>1.49658</v>
      </c>
      <c r="JP172">
        <v>2.34375</v>
      </c>
      <c r="JQ172">
        <v>1.54907</v>
      </c>
      <c r="JR172">
        <v>2.34619</v>
      </c>
      <c r="JS172">
        <v>36.0113</v>
      </c>
      <c r="JT172">
        <v>24.1663</v>
      </c>
      <c r="JU172">
        <v>18</v>
      </c>
      <c r="JV172">
        <v>482.92</v>
      </c>
      <c r="JW172">
        <v>493.261</v>
      </c>
      <c r="JX172">
        <v>27.8419</v>
      </c>
      <c r="JY172">
        <v>28.7197</v>
      </c>
      <c r="JZ172">
        <v>29.9998</v>
      </c>
      <c r="KA172">
        <v>28.8855</v>
      </c>
      <c r="KB172">
        <v>28.8733</v>
      </c>
      <c r="KC172">
        <v>44.5478</v>
      </c>
      <c r="KD172">
        <v>16.8105</v>
      </c>
      <c r="KE172">
        <v>64.3271</v>
      </c>
      <c r="KF172">
        <v>27.8091</v>
      </c>
      <c r="KG172">
        <v>974.897</v>
      </c>
      <c r="KH172">
        <v>18.6087</v>
      </c>
      <c r="KI172">
        <v>101.977</v>
      </c>
      <c r="KJ172">
        <v>91.52849999999999</v>
      </c>
    </row>
    <row r="173" spans="1:296">
      <c r="A173">
        <v>155</v>
      </c>
      <c r="B173">
        <v>1759164452.5</v>
      </c>
      <c r="C173">
        <v>3079.400000095367</v>
      </c>
      <c r="D173" t="s">
        <v>754</v>
      </c>
      <c r="E173" t="s">
        <v>755</v>
      </c>
      <c r="F173">
        <v>5</v>
      </c>
      <c r="G173" t="s">
        <v>639</v>
      </c>
      <c r="H173">
        <v>1759164445</v>
      </c>
      <c r="I173">
        <f>(J173)/1000</f>
        <v>0</v>
      </c>
      <c r="J173">
        <f>IF(DO173, AM173, AG173)</f>
        <v>0</v>
      </c>
      <c r="K173">
        <f>IF(DO173, AH173, AF173)</f>
        <v>0</v>
      </c>
      <c r="L173">
        <f>DQ173 - IF(AT173&gt;1, K173*DK173*100.0/(AV173), 0)</f>
        <v>0</v>
      </c>
      <c r="M173">
        <f>((S173-I173/2)*L173-K173)/(S173+I173/2)</f>
        <v>0</v>
      </c>
      <c r="N173">
        <f>M173*(DX173+DY173)/1000.0</f>
        <v>0</v>
      </c>
      <c r="O173">
        <f>(DQ173 - IF(AT173&gt;1, K173*DK173*100.0/(AV173), 0))*(DX173+DY173)/1000.0</f>
        <v>0</v>
      </c>
      <c r="P173">
        <f>2.0/((1/R173-1/Q173)+SIGN(R173)*SQRT((1/R173-1/Q173)*(1/R173-1/Q173) + 4*DL173/((DL173+1)*(DL173+1))*(2*1/R173*1/Q173-1/Q173*1/Q173)))</f>
        <v>0</v>
      </c>
      <c r="Q173">
        <f>IF(LEFT(DM173,1)&lt;&gt;"0",IF(LEFT(DM173,1)="1",3.0,DN173),$D$5+$E$5*(EE173*DX173/($K$5*1000))+$F$5*(EE173*DX173/($K$5*1000))*MAX(MIN(DK173,$J$5),$I$5)*MAX(MIN(DK173,$J$5),$I$5)+$G$5*MAX(MIN(DK173,$J$5),$I$5)*(EE173*DX173/($K$5*1000))+$H$5*(EE173*DX173/($K$5*1000))*(EE173*DX173/($K$5*1000)))</f>
        <v>0</v>
      </c>
      <c r="R173">
        <f>I173*(1000-(1000*0.61365*exp(17.502*V173/(240.97+V173))/(DX173+DY173)+DS173)/2)/(1000*0.61365*exp(17.502*V173/(240.97+V173))/(DX173+DY173)-DS173)</f>
        <v>0</v>
      </c>
      <c r="S173">
        <f>1/((DL173+1)/(P173/1.6)+1/(Q173/1.37)) + DL173/((DL173+1)/(P173/1.6) + DL173/(Q173/1.37))</f>
        <v>0</v>
      </c>
      <c r="T173">
        <f>(DG173*DJ173)</f>
        <v>0</v>
      </c>
      <c r="U173">
        <f>(DZ173+(T173+2*0.95*5.67E-8*(((DZ173+$B$9)+273)^4-(DZ173+273)^4)-44100*I173)/(1.84*29.3*Q173+8*0.95*5.67E-8*(DZ173+273)^3))</f>
        <v>0</v>
      </c>
      <c r="V173">
        <f>($C$9*EA173+$D$9*EB173+$E$9*U173)</f>
        <v>0</v>
      </c>
      <c r="W173">
        <f>0.61365*exp(17.502*V173/(240.97+V173))</f>
        <v>0</v>
      </c>
      <c r="X173">
        <f>(Y173/Z173*100)</f>
        <v>0</v>
      </c>
      <c r="Y173">
        <f>DS173*(DX173+DY173)/1000</f>
        <v>0</v>
      </c>
      <c r="Z173">
        <f>0.61365*exp(17.502*DZ173/(240.97+DZ173))</f>
        <v>0</v>
      </c>
      <c r="AA173">
        <f>(W173-DS173*(DX173+DY173)/1000)</f>
        <v>0</v>
      </c>
      <c r="AB173">
        <f>(-I173*44100)</f>
        <v>0</v>
      </c>
      <c r="AC173">
        <f>2*29.3*Q173*0.92*(DZ173-V173)</f>
        <v>0</v>
      </c>
      <c r="AD173">
        <f>2*0.95*5.67E-8*(((DZ173+$B$9)+273)^4-(V173+273)^4)</f>
        <v>0</v>
      </c>
      <c r="AE173">
        <f>T173+AD173+AB173+AC173</f>
        <v>0</v>
      </c>
      <c r="AF173">
        <f>DW173*AT173*(DR173-DQ173*(1000-AT173*DT173)/(1000-AT173*DS173))/(100*DK173)</f>
        <v>0</v>
      </c>
      <c r="AG173">
        <f>1000*DW173*AT173*(DS173-DT173)/(100*DK173*(1000-AT173*DS173))</f>
        <v>0</v>
      </c>
      <c r="AH173">
        <f>(AI173 - AJ173 - DX173*1E3/(8.314*(DZ173+273.15)) * AL173/DW173 * AK173) * DW173/(100*DK173) * (1000 - DT173)/1000</f>
        <v>0</v>
      </c>
      <c r="AI173">
        <v>975.6214970924347</v>
      </c>
      <c r="AJ173">
        <v>942.7263272727268</v>
      </c>
      <c r="AK173">
        <v>3.424417489067534</v>
      </c>
      <c r="AL173">
        <v>65.04949438448051</v>
      </c>
      <c r="AM173">
        <f>(AO173 - AN173 + DX173*1E3/(8.314*(DZ173+273.15)) * AQ173/DW173 * AP173) * DW173/(100*DK173) * 1000/(1000 - AO173)</f>
        <v>0</v>
      </c>
      <c r="AN173">
        <v>18.51870692450594</v>
      </c>
      <c r="AO173">
        <v>22.27124666666666</v>
      </c>
      <c r="AP173">
        <v>-0.006455147702401706</v>
      </c>
      <c r="AQ173">
        <v>105.0563432772272</v>
      </c>
      <c r="AR173">
        <v>0</v>
      </c>
      <c r="AS173">
        <v>0</v>
      </c>
      <c r="AT173">
        <f>IF(AR173*$H$15&gt;=AV173,1.0,(AV173/(AV173-AR173*$H$15)))</f>
        <v>0</v>
      </c>
      <c r="AU173">
        <f>(AT173-1)*100</f>
        <v>0</v>
      </c>
      <c r="AV173">
        <f>MAX(0,($B$15+$C$15*EE173)/(1+$D$15*EE173)*DX173/(DZ173+273)*$E$15)</f>
        <v>0</v>
      </c>
      <c r="AW173" t="s">
        <v>437</v>
      </c>
      <c r="AX173" t="s">
        <v>437</v>
      </c>
      <c r="AY173">
        <v>0</v>
      </c>
      <c r="AZ173">
        <v>0</v>
      </c>
      <c r="BA173">
        <f>1-AY173/AZ173</f>
        <v>0</v>
      </c>
      <c r="BB173">
        <v>0</v>
      </c>
      <c r="BC173" t="s">
        <v>437</v>
      </c>
      <c r="BD173" t="s">
        <v>437</v>
      </c>
      <c r="BE173">
        <v>0</v>
      </c>
      <c r="BF173">
        <v>0</v>
      </c>
      <c r="BG173">
        <f>1-BE173/BF173</f>
        <v>0</v>
      </c>
      <c r="BH173">
        <v>0.5</v>
      </c>
      <c r="BI173">
        <f>DH173</f>
        <v>0</v>
      </c>
      <c r="BJ173">
        <f>K173</f>
        <v>0</v>
      </c>
      <c r="BK173">
        <f>BG173*BH173*BI173</f>
        <v>0</v>
      </c>
      <c r="BL173">
        <f>(BJ173-BB173)/BI173</f>
        <v>0</v>
      </c>
      <c r="BM173">
        <f>(AZ173-BF173)/BF173</f>
        <v>0</v>
      </c>
      <c r="BN173">
        <f>AY173/(BA173+AY173/BF173)</f>
        <v>0</v>
      </c>
      <c r="BO173" t="s">
        <v>437</v>
      </c>
      <c r="BP173">
        <v>0</v>
      </c>
      <c r="BQ173">
        <f>IF(BP173&lt;&gt;0, BP173, BN173)</f>
        <v>0</v>
      </c>
      <c r="BR173">
        <f>1-BQ173/BF173</f>
        <v>0</v>
      </c>
      <c r="BS173">
        <f>(BF173-BE173)/(BF173-BQ173)</f>
        <v>0</v>
      </c>
      <c r="BT173">
        <f>(AZ173-BF173)/(AZ173-BQ173)</f>
        <v>0</v>
      </c>
      <c r="BU173">
        <f>(BF173-BE173)/(BF173-AY173)</f>
        <v>0</v>
      </c>
      <c r="BV173">
        <f>(AZ173-BF173)/(AZ173-AY173)</f>
        <v>0</v>
      </c>
      <c r="BW173">
        <f>(BS173*BQ173/BE173)</f>
        <v>0</v>
      </c>
      <c r="BX173">
        <f>(1-BW173)</f>
        <v>0</v>
      </c>
      <c r="DG173">
        <f>$B$13*EF173+$C$13*EG173+$F$13*ER173*(1-EU173)</f>
        <v>0</v>
      </c>
      <c r="DH173">
        <f>DG173*DI173</f>
        <v>0</v>
      </c>
      <c r="DI173">
        <f>($B$13*$D$11+$C$13*$D$11+$F$13*((FE173+EW173)/MAX(FE173+EW173+FF173, 0.1)*$I$11+FF173/MAX(FE173+EW173+FF173, 0.1)*$J$11))/($B$13+$C$13+$F$13)</f>
        <v>0</v>
      </c>
      <c r="DJ173">
        <f>($B$13*$K$11+$C$13*$K$11+$F$13*((FE173+EW173)/MAX(FE173+EW173+FF173, 0.1)*$P$11+FF173/MAX(FE173+EW173+FF173, 0.1)*$Q$11))/($B$13+$C$13+$F$13)</f>
        <v>0</v>
      </c>
      <c r="DK173">
        <v>5</v>
      </c>
      <c r="DL173">
        <v>0.5</v>
      </c>
      <c r="DM173" t="s">
        <v>438</v>
      </c>
      <c r="DN173">
        <v>2</v>
      </c>
      <c r="DO173" t="b">
        <v>1</v>
      </c>
      <c r="DP173">
        <v>1759164445</v>
      </c>
      <c r="DQ173">
        <v>898.182888888889</v>
      </c>
      <c r="DR173">
        <v>942.5873333333335</v>
      </c>
      <c r="DS173">
        <v>22.29427777777778</v>
      </c>
      <c r="DT173">
        <v>18.49899259259259</v>
      </c>
      <c r="DU173">
        <v>898.982925925926</v>
      </c>
      <c r="DV173">
        <v>22.00251851851852</v>
      </c>
      <c r="DW173">
        <v>500.0691481481481</v>
      </c>
      <c r="DX173">
        <v>90.87822962962963</v>
      </c>
      <c r="DY173">
        <v>0.06731317777777777</v>
      </c>
      <c r="DZ173">
        <v>29.27059259259259</v>
      </c>
      <c r="EA173">
        <v>29.9874111111111</v>
      </c>
      <c r="EB173">
        <v>999.9000000000001</v>
      </c>
      <c r="EC173">
        <v>0</v>
      </c>
      <c r="ED173">
        <v>0</v>
      </c>
      <c r="EE173">
        <v>9997.17888888889</v>
      </c>
      <c r="EF173">
        <v>0</v>
      </c>
      <c r="EG173">
        <v>10.69424814814815</v>
      </c>
      <c r="EH173">
        <v>-44.40439259259259</v>
      </c>
      <c r="EI173">
        <v>918.663851851852</v>
      </c>
      <c r="EJ173">
        <v>960.353148148148</v>
      </c>
      <c r="EK173">
        <v>3.795278888888888</v>
      </c>
      <c r="EL173">
        <v>942.5873333333335</v>
      </c>
      <c r="EM173">
        <v>18.49899259259259</v>
      </c>
      <c r="EN173">
        <v>2.026065185185185</v>
      </c>
      <c r="EO173">
        <v>1.681156296296297</v>
      </c>
      <c r="EP173">
        <v>17.64951481481482</v>
      </c>
      <c r="EQ173">
        <v>14.72351851851852</v>
      </c>
      <c r="ER173">
        <v>1999.992222222223</v>
      </c>
      <c r="ES173">
        <v>0.9799934074074073</v>
      </c>
      <c r="ET173">
        <v>0.02000626666666667</v>
      </c>
      <c r="EU173">
        <v>0</v>
      </c>
      <c r="EV173">
        <v>1048.58962962963</v>
      </c>
      <c r="EW173">
        <v>5.00078</v>
      </c>
      <c r="EX173">
        <v>20370.03333333333</v>
      </c>
      <c r="EY173">
        <v>16379.54444444445</v>
      </c>
      <c r="EZ173">
        <v>39.34911111111111</v>
      </c>
      <c r="FA173">
        <v>40.111</v>
      </c>
      <c r="FB173">
        <v>39.29840740740741</v>
      </c>
      <c r="FC173">
        <v>39.86077777777777</v>
      </c>
      <c r="FD173">
        <v>40.35166666666666</v>
      </c>
      <c r="FE173">
        <v>1955.082222222222</v>
      </c>
      <c r="FF173">
        <v>39.91</v>
      </c>
      <c r="FG173">
        <v>0</v>
      </c>
      <c r="FH173">
        <v>1759164444.2</v>
      </c>
      <c r="FI173">
        <v>0</v>
      </c>
      <c r="FJ173">
        <v>1048.606</v>
      </c>
      <c r="FK173">
        <v>-2.860769244951455</v>
      </c>
      <c r="FL173">
        <v>-66.87692314837433</v>
      </c>
      <c r="FM173">
        <v>20370.14</v>
      </c>
      <c r="FN173">
        <v>15</v>
      </c>
      <c r="FO173">
        <v>0</v>
      </c>
      <c r="FP173" t="s">
        <v>439</v>
      </c>
      <c r="FQ173">
        <v>1746989605.5</v>
      </c>
      <c r="FR173">
        <v>1746989593.5</v>
      </c>
      <c r="FS173">
        <v>0</v>
      </c>
      <c r="FT173">
        <v>-0.274</v>
      </c>
      <c r="FU173">
        <v>-0.002</v>
      </c>
      <c r="FV173">
        <v>2.549</v>
      </c>
      <c r="FW173">
        <v>0.129</v>
      </c>
      <c r="FX173">
        <v>420</v>
      </c>
      <c r="FY173">
        <v>17</v>
      </c>
      <c r="FZ173">
        <v>0.02</v>
      </c>
      <c r="GA173">
        <v>0.04</v>
      </c>
      <c r="GB173">
        <v>-44.41606097560975</v>
      </c>
      <c r="GC173">
        <v>0.0517756097560464</v>
      </c>
      <c r="GD173">
        <v>0.09790545932123385</v>
      </c>
      <c r="GE173">
        <v>1</v>
      </c>
      <c r="GF173">
        <v>1048.755882352941</v>
      </c>
      <c r="GG173">
        <v>-3.082047372693761</v>
      </c>
      <c r="GH173">
        <v>0.3721172937083438</v>
      </c>
      <c r="GI173">
        <v>0</v>
      </c>
      <c r="GJ173">
        <v>3.840762926829269</v>
      </c>
      <c r="GK173">
        <v>-0.7441950522648061</v>
      </c>
      <c r="GL173">
        <v>0.07859106931960859</v>
      </c>
      <c r="GM173">
        <v>0</v>
      </c>
      <c r="GN173">
        <v>1</v>
      </c>
      <c r="GO173">
        <v>3</v>
      </c>
      <c r="GP173" t="s">
        <v>459</v>
      </c>
      <c r="GQ173">
        <v>3.10161</v>
      </c>
      <c r="GR173">
        <v>2.72546</v>
      </c>
      <c r="GS173">
        <v>0.153403</v>
      </c>
      <c r="GT173">
        <v>0.158046</v>
      </c>
      <c r="GU173">
        <v>0.102739</v>
      </c>
      <c r="GV173">
        <v>0.0914672</v>
      </c>
      <c r="GW173">
        <v>22136.9</v>
      </c>
      <c r="GX173">
        <v>20009.2</v>
      </c>
      <c r="GY173">
        <v>26711.4</v>
      </c>
      <c r="GZ173">
        <v>23986.5</v>
      </c>
      <c r="HA173">
        <v>38352.9</v>
      </c>
      <c r="HB173">
        <v>32229.5</v>
      </c>
      <c r="HC173">
        <v>46639.1</v>
      </c>
      <c r="HD173">
        <v>37955.3</v>
      </c>
      <c r="HE173">
        <v>1.8732</v>
      </c>
      <c r="HF173">
        <v>1.86648</v>
      </c>
      <c r="HG173">
        <v>0.118814</v>
      </c>
      <c r="HH173">
        <v>0</v>
      </c>
      <c r="HI173">
        <v>28.0644</v>
      </c>
      <c r="HJ173">
        <v>999.9</v>
      </c>
      <c r="HK173">
        <v>43.3</v>
      </c>
      <c r="HL173">
        <v>31.5</v>
      </c>
      <c r="HM173">
        <v>22.1165</v>
      </c>
      <c r="HN173">
        <v>61.2139</v>
      </c>
      <c r="HO173">
        <v>22.4399</v>
      </c>
      <c r="HP173">
        <v>1</v>
      </c>
      <c r="HQ173">
        <v>0.112401</v>
      </c>
      <c r="HR173">
        <v>-0.158263</v>
      </c>
      <c r="HS173">
        <v>20.28</v>
      </c>
      <c r="HT173">
        <v>5.21235</v>
      </c>
      <c r="HU173">
        <v>11.9798</v>
      </c>
      <c r="HV173">
        <v>4.9633</v>
      </c>
      <c r="HW173">
        <v>3.27445</v>
      </c>
      <c r="HX173">
        <v>9999</v>
      </c>
      <c r="HY173">
        <v>9999</v>
      </c>
      <c r="HZ173">
        <v>9999</v>
      </c>
      <c r="IA173">
        <v>41.2</v>
      </c>
      <c r="IB173">
        <v>1.86401</v>
      </c>
      <c r="IC173">
        <v>1.86017</v>
      </c>
      <c r="ID173">
        <v>1.85841</v>
      </c>
      <c r="IE173">
        <v>1.85978</v>
      </c>
      <c r="IF173">
        <v>1.85989</v>
      </c>
      <c r="IG173">
        <v>1.85842</v>
      </c>
      <c r="IH173">
        <v>1.85745</v>
      </c>
      <c r="II173">
        <v>1.85242</v>
      </c>
      <c r="IJ173">
        <v>0</v>
      </c>
      <c r="IK173">
        <v>0</v>
      </c>
      <c r="IL173">
        <v>0</v>
      </c>
      <c r="IM173">
        <v>0</v>
      </c>
      <c r="IN173" t="s">
        <v>441</v>
      </c>
      <c r="IO173" t="s">
        <v>442</v>
      </c>
      <c r="IP173" t="s">
        <v>443</v>
      </c>
      <c r="IQ173" t="s">
        <v>443</v>
      </c>
      <c r="IR173" t="s">
        <v>443</v>
      </c>
      <c r="IS173" t="s">
        <v>443</v>
      </c>
      <c r="IT173">
        <v>0</v>
      </c>
      <c r="IU173">
        <v>100</v>
      </c>
      <c r="IV173">
        <v>100</v>
      </c>
      <c r="IW173">
        <v>-0.776</v>
      </c>
      <c r="IX173">
        <v>0.2912</v>
      </c>
      <c r="IY173">
        <v>-0.9039269621244732</v>
      </c>
      <c r="IZ173">
        <v>-0.001239420960351069</v>
      </c>
      <c r="JA173">
        <v>2.054680153414315E-06</v>
      </c>
      <c r="JB173">
        <v>-6.090169633737798E-10</v>
      </c>
      <c r="JC173">
        <v>0.01286883109493677</v>
      </c>
      <c r="JD173">
        <v>0.003674261220633967</v>
      </c>
      <c r="JE173">
        <v>0.0003746991724086452</v>
      </c>
      <c r="JF173">
        <v>1.563836292469968E-06</v>
      </c>
      <c r="JG173">
        <v>1</v>
      </c>
      <c r="JH173">
        <v>2003</v>
      </c>
      <c r="JI173">
        <v>1</v>
      </c>
      <c r="JJ173">
        <v>24</v>
      </c>
      <c r="JK173">
        <v>202914.1</v>
      </c>
      <c r="JL173">
        <v>202914.3</v>
      </c>
      <c r="JM173">
        <v>2.24731</v>
      </c>
      <c r="JN173">
        <v>2.61719</v>
      </c>
      <c r="JO173">
        <v>1.49658</v>
      </c>
      <c r="JP173">
        <v>2.34253</v>
      </c>
      <c r="JQ173">
        <v>1.54907</v>
      </c>
      <c r="JR173">
        <v>2.4231</v>
      </c>
      <c r="JS173">
        <v>36.0113</v>
      </c>
      <c r="JT173">
        <v>24.1663</v>
      </c>
      <c r="JU173">
        <v>18</v>
      </c>
      <c r="JV173">
        <v>482.987</v>
      </c>
      <c r="JW173">
        <v>493.43</v>
      </c>
      <c r="JX173">
        <v>27.8646</v>
      </c>
      <c r="JY173">
        <v>28.7233</v>
      </c>
      <c r="JZ173">
        <v>30.0001</v>
      </c>
      <c r="KA173">
        <v>28.8886</v>
      </c>
      <c r="KB173">
        <v>28.8757</v>
      </c>
      <c r="KC173">
        <v>45.1485</v>
      </c>
      <c r="KD173">
        <v>16.5386</v>
      </c>
      <c r="KE173">
        <v>64.3271</v>
      </c>
      <c r="KF173">
        <v>27.811</v>
      </c>
      <c r="KG173">
        <v>988.366</v>
      </c>
      <c r="KH173">
        <v>18.6866</v>
      </c>
      <c r="KI173">
        <v>101.977</v>
      </c>
      <c r="KJ173">
        <v>91.5284</v>
      </c>
    </row>
    <row r="174" spans="1:296">
      <c r="A174">
        <v>156</v>
      </c>
      <c r="B174">
        <v>1759164457.5</v>
      </c>
      <c r="C174">
        <v>3084.400000095367</v>
      </c>
      <c r="D174" t="s">
        <v>756</v>
      </c>
      <c r="E174" t="s">
        <v>757</v>
      </c>
      <c r="F174">
        <v>5</v>
      </c>
      <c r="G174" t="s">
        <v>639</v>
      </c>
      <c r="H174">
        <v>1759164449.714286</v>
      </c>
      <c r="I174">
        <f>(J174)/1000</f>
        <v>0</v>
      </c>
      <c r="J174">
        <f>IF(DO174, AM174, AG174)</f>
        <v>0</v>
      </c>
      <c r="K174">
        <f>IF(DO174, AH174, AF174)</f>
        <v>0</v>
      </c>
      <c r="L174">
        <f>DQ174 - IF(AT174&gt;1, K174*DK174*100.0/(AV174), 0)</f>
        <v>0</v>
      </c>
      <c r="M174">
        <f>((S174-I174/2)*L174-K174)/(S174+I174/2)</f>
        <v>0</v>
      </c>
      <c r="N174">
        <f>M174*(DX174+DY174)/1000.0</f>
        <v>0</v>
      </c>
      <c r="O174">
        <f>(DQ174 - IF(AT174&gt;1, K174*DK174*100.0/(AV174), 0))*(DX174+DY174)/1000.0</f>
        <v>0</v>
      </c>
      <c r="P174">
        <f>2.0/((1/R174-1/Q174)+SIGN(R174)*SQRT((1/R174-1/Q174)*(1/R174-1/Q174) + 4*DL174/((DL174+1)*(DL174+1))*(2*1/R174*1/Q174-1/Q174*1/Q174)))</f>
        <v>0</v>
      </c>
      <c r="Q174">
        <f>IF(LEFT(DM174,1)&lt;&gt;"0",IF(LEFT(DM174,1)="1",3.0,DN174),$D$5+$E$5*(EE174*DX174/($K$5*1000))+$F$5*(EE174*DX174/($K$5*1000))*MAX(MIN(DK174,$J$5),$I$5)*MAX(MIN(DK174,$J$5),$I$5)+$G$5*MAX(MIN(DK174,$J$5),$I$5)*(EE174*DX174/($K$5*1000))+$H$5*(EE174*DX174/($K$5*1000))*(EE174*DX174/($K$5*1000)))</f>
        <v>0</v>
      </c>
      <c r="R174">
        <f>I174*(1000-(1000*0.61365*exp(17.502*V174/(240.97+V174))/(DX174+DY174)+DS174)/2)/(1000*0.61365*exp(17.502*V174/(240.97+V174))/(DX174+DY174)-DS174)</f>
        <v>0</v>
      </c>
      <c r="S174">
        <f>1/((DL174+1)/(P174/1.6)+1/(Q174/1.37)) + DL174/((DL174+1)/(P174/1.6) + DL174/(Q174/1.37))</f>
        <v>0</v>
      </c>
      <c r="T174">
        <f>(DG174*DJ174)</f>
        <v>0</v>
      </c>
      <c r="U174">
        <f>(DZ174+(T174+2*0.95*5.67E-8*(((DZ174+$B$9)+273)^4-(DZ174+273)^4)-44100*I174)/(1.84*29.3*Q174+8*0.95*5.67E-8*(DZ174+273)^3))</f>
        <v>0</v>
      </c>
      <c r="V174">
        <f>($C$9*EA174+$D$9*EB174+$E$9*U174)</f>
        <v>0</v>
      </c>
      <c r="W174">
        <f>0.61365*exp(17.502*V174/(240.97+V174))</f>
        <v>0</v>
      </c>
      <c r="X174">
        <f>(Y174/Z174*100)</f>
        <v>0</v>
      </c>
      <c r="Y174">
        <f>DS174*(DX174+DY174)/1000</f>
        <v>0</v>
      </c>
      <c r="Z174">
        <f>0.61365*exp(17.502*DZ174/(240.97+DZ174))</f>
        <v>0</v>
      </c>
      <c r="AA174">
        <f>(W174-DS174*(DX174+DY174)/1000)</f>
        <v>0</v>
      </c>
      <c r="AB174">
        <f>(-I174*44100)</f>
        <v>0</v>
      </c>
      <c r="AC174">
        <f>2*29.3*Q174*0.92*(DZ174-V174)</f>
        <v>0</v>
      </c>
      <c r="AD174">
        <f>2*0.95*5.67E-8*(((DZ174+$B$9)+273)^4-(V174+273)^4)</f>
        <v>0</v>
      </c>
      <c r="AE174">
        <f>T174+AD174+AB174+AC174</f>
        <v>0</v>
      </c>
      <c r="AF174">
        <f>DW174*AT174*(DR174-DQ174*(1000-AT174*DT174)/(1000-AT174*DS174))/(100*DK174)</f>
        <v>0</v>
      </c>
      <c r="AG174">
        <f>1000*DW174*AT174*(DS174-DT174)/(100*DK174*(1000-AT174*DS174))</f>
        <v>0</v>
      </c>
      <c r="AH174">
        <f>(AI174 - AJ174 - DX174*1E3/(8.314*(DZ174+273.15)) * AL174/DW174 * AK174) * DW174/(100*DK174) * (1000 - DT174)/1000</f>
        <v>0</v>
      </c>
      <c r="AI174">
        <v>992.8482869986661</v>
      </c>
      <c r="AJ174">
        <v>959.87353939394</v>
      </c>
      <c r="AK174">
        <v>3.432873715366811</v>
      </c>
      <c r="AL174">
        <v>65.04949438448051</v>
      </c>
      <c r="AM174">
        <f>(AO174 - AN174 + DX174*1E3/(8.314*(DZ174+273.15)) * AQ174/DW174 * AP174) * DW174/(100*DK174) * 1000/(1000 - AO174)</f>
        <v>0</v>
      </c>
      <c r="AN174">
        <v>18.59147430610576</v>
      </c>
      <c r="AO174">
        <v>22.24773515151514</v>
      </c>
      <c r="AP174">
        <v>-0.001520901184747504</v>
      </c>
      <c r="AQ174">
        <v>105.0563432772272</v>
      </c>
      <c r="AR174">
        <v>0</v>
      </c>
      <c r="AS174">
        <v>0</v>
      </c>
      <c r="AT174">
        <f>IF(AR174*$H$15&gt;=AV174,1.0,(AV174/(AV174-AR174*$H$15)))</f>
        <v>0</v>
      </c>
      <c r="AU174">
        <f>(AT174-1)*100</f>
        <v>0</v>
      </c>
      <c r="AV174">
        <f>MAX(0,($B$15+$C$15*EE174)/(1+$D$15*EE174)*DX174/(DZ174+273)*$E$15)</f>
        <v>0</v>
      </c>
      <c r="AW174" t="s">
        <v>437</v>
      </c>
      <c r="AX174" t="s">
        <v>437</v>
      </c>
      <c r="AY174">
        <v>0</v>
      </c>
      <c r="AZ174">
        <v>0</v>
      </c>
      <c r="BA174">
        <f>1-AY174/AZ174</f>
        <v>0</v>
      </c>
      <c r="BB174">
        <v>0</v>
      </c>
      <c r="BC174" t="s">
        <v>437</v>
      </c>
      <c r="BD174" t="s">
        <v>437</v>
      </c>
      <c r="BE174">
        <v>0</v>
      </c>
      <c r="BF174">
        <v>0</v>
      </c>
      <c r="BG174">
        <f>1-BE174/BF174</f>
        <v>0</v>
      </c>
      <c r="BH174">
        <v>0.5</v>
      </c>
      <c r="BI174">
        <f>DH174</f>
        <v>0</v>
      </c>
      <c r="BJ174">
        <f>K174</f>
        <v>0</v>
      </c>
      <c r="BK174">
        <f>BG174*BH174*BI174</f>
        <v>0</v>
      </c>
      <c r="BL174">
        <f>(BJ174-BB174)/BI174</f>
        <v>0</v>
      </c>
      <c r="BM174">
        <f>(AZ174-BF174)/BF174</f>
        <v>0</v>
      </c>
      <c r="BN174">
        <f>AY174/(BA174+AY174/BF174)</f>
        <v>0</v>
      </c>
      <c r="BO174" t="s">
        <v>437</v>
      </c>
      <c r="BP174">
        <v>0</v>
      </c>
      <c r="BQ174">
        <f>IF(BP174&lt;&gt;0, BP174, BN174)</f>
        <v>0</v>
      </c>
      <c r="BR174">
        <f>1-BQ174/BF174</f>
        <v>0</v>
      </c>
      <c r="BS174">
        <f>(BF174-BE174)/(BF174-BQ174)</f>
        <v>0</v>
      </c>
      <c r="BT174">
        <f>(AZ174-BF174)/(AZ174-BQ174)</f>
        <v>0</v>
      </c>
      <c r="BU174">
        <f>(BF174-BE174)/(BF174-AY174)</f>
        <v>0</v>
      </c>
      <c r="BV174">
        <f>(AZ174-BF174)/(AZ174-AY174)</f>
        <v>0</v>
      </c>
      <c r="BW174">
        <f>(BS174*BQ174/BE174)</f>
        <v>0</v>
      </c>
      <c r="BX174">
        <f>(1-BW174)</f>
        <v>0</v>
      </c>
      <c r="DG174">
        <f>$B$13*EF174+$C$13*EG174+$F$13*ER174*(1-EU174)</f>
        <v>0</v>
      </c>
      <c r="DH174">
        <f>DG174*DI174</f>
        <v>0</v>
      </c>
      <c r="DI174">
        <f>($B$13*$D$11+$C$13*$D$11+$F$13*((FE174+EW174)/MAX(FE174+EW174+FF174, 0.1)*$I$11+FF174/MAX(FE174+EW174+FF174, 0.1)*$J$11))/($B$13+$C$13+$F$13)</f>
        <v>0</v>
      </c>
      <c r="DJ174">
        <f>($B$13*$K$11+$C$13*$K$11+$F$13*((FE174+EW174)/MAX(FE174+EW174+FF174, 0.1)*$P$11+FF174/MAX(FE174+EW174+FF174, 0.1)*$Q$11))/($B$13+$C$13+$F$13)</f>
        <v>0</v>
      </c>
      <c r="DK174">
        <v>5</v>
      </c>
      <c r="DL174">
        <v>0.5</v>
      </c>
      <c r="DM174" t="s">
        <v>438</v>
      </c>
      <c r="DN174">
        <v>2</v>
      </c>
      <c r="DO174" t="b">
        <v>1</v>
      </c>
      <c r="DP174">
        <v>1759164449.714286</v>
      </c>
      <c r="DQ174">
        <v>914.0285714285714</v>
      </c>
      <c r="DR174">
        <v>958.4809285714285</v>
      </c>
      <c r="DS174">
        <v>22.28024642857143</v>
      </c>
      <c r="DT174">
        <v>18.53340714285714</v>
      </c>
      <c r="DU174">
        <v>914.8129285714285</v>
      </c>
      <c r="DV174">
        <v>21.98879285714286</v>
      </c>
      <c r="DW174">
        <v>500.0186785714286</v>
      </c>
      <c r="DX174">
        <v>90.87966785714286</v>
      </c>
      <c r="DY174">
        <v>0.06744101428571428</v>
      </c>
      <c r="DZ174">
        <v>29.27161785714285</v>
      </c>
      <c r="EA174">
        <v>29.99465714285714</v>
      </c>
      <c r="EB174">
        <v>999.9000000000002</v>
      </c>
      <c r="EC174">
        <v>0</v>
      </c>
      <c r="ED174">
        <v>0</v>
      </c>
      <c r="EE174">
        <v>9993.124642857143</v>
      </c>
      <c r="EF174">
        <v>0</v>
      </c>
      <c r="EG174">
        <v>10.6934</v>
      </c>
      <c r="EH174">
        <v>-44.45243571428572</v>
      </c>
      <c r="EI174">
        <v>934.8571785714286</v>
      </c>
      <c r="EJ174">
        <v>976.5807142857144</v>
      </c>
      <c r="EK174">
        <v>3.746836071428572</v>
      </c>
      <c r="EL174">
        <v>958.4809285714285</v>
      </c>
      <c r="EM174">
        <v>18.53340714285714</v>
      </c>
      <c r="EN174">
        <v>2.024821428571428</v>
      </c>
      <c r="EO174">
        <v>1.684310714285714</v>
      </c>
      <c r="EP174">
        <v>17.63977857142858</v>
      </c>
      <c r="EQ174">
        <v>14.75256428571429</v>
      </c>
      <c r="ER174">
        <v>1999.995714285715</v>
      </c>
      <c r="ES174">
        <v>0.9799934999999999</v>
      </c>
      <c r="ET174">
        <v>0.02000620714285714</v>
      </c>
      <c r="EU174">
        <v>0</v>
      </c>
      <c r="EV174">
        <v>1048.471428571429</v>
      </c>
      <c r="EW174">
        <v>5.00078</v>
      </c>
      <c r="EX174">
        <v>20365.91785714286</v>
      </c>
      <c r="EY174">
        <v>16379.56071428572</v>
      </c>
      <c r="EZ174">
        <v>39.359</v>
      </c>
      <c r="FA174">
        <v>40.11375</v>
      </c>
      <c r="FB174">
        <v>39.30778571428571</v>
      </c>
      <c r="FC174">
        <v>39.87471428571428</v>
      </c>
      <c r="FD174">
        <v>40.35025</v>
      </c>
      <c r="FE174">
        <v>1955.085714285714</v>
      </c>
      <c r="FF174">
        <v>39.91</v>
      </c>
      <c r="FG174">
        <v>0</v>
      </c>
      <c r="FH174">
        <v>1759164449.6</v>
      </c>
      <c r="FI174">
        <v>0</v>
      </c>
      <c r="FJ174">
        <v>1048.412307692308</v>
      </c>
      <c r="FK174">
        <v>-2.588034192739589</v>
      </c>
      <c r="FL174">
        <v>-58.72478650077348</v>
      </c>
      <c r="FM174">
        <v>20365.71153846154</v>
      </c>
      <c r="FN174">
        <v>15</v>
      </c>
      <c r="FO174">
        <v>0</v>
      </c>
      <c r="FP174" t="s">
        <v>439</v>
      </c>
      <c r="FQ174">
        <v>1746989605.5</v>
      </c>
      <c r="FR174">
        <v>1746989593.5</v>
      </c>
      <c r="FS174">
        <v>0</v>
      </c>
      <c r="FT174">
        <v>-0.274</v>
      </c>
      <c r="FU174">
        <v>-0.002</v>
      </c>
      <c r="FV174">
        <v>2.549</v>
      </c>
      <c r="FW174">
        <v>0.129</v>
      </c>
      <c r="FX174">
        <v>420</v>
      </c>
      <c r="FY174">
        <v>17</v>
      </c>
      <c r="FZ174">
        <v>0.02</v>
      </c>
      <c r="GA174">
        <v>0.04</v>
      </c>
      <c r="GB174">
        <v>-44.4181</v>
      </c>
      <c r="GC174">
        <v>-0.3081613508442484</v>
      </c>
      <c r="GD174">
        <v>0.09550600504680277</v>
      </c>
      <c r="GE174">
        <v>1</v>
      </c>
      <c r="GF174">
        <v>1048.595</v>
      </c>
      <c r="GG174">
        <v>-2.181970974244846</v>
      </c>
      <c r="GH174">
        <v>0.3235124327095397</v>
      </c>
      <c r="GI174">
        <v>0</v>
      </c>
      <c r="GJ174">
        <v>3.775646499999999</v>
      </c>
      <c r="GK174">
        <v>-0.5822821013133265</v>
      </c>
      <c r="GL174">
        <v>0.05880147466475647</v>
      </c>
      <c r="GM174">
        <v>0</v>
      </c>
      <c r="GN174">
        <v>1</v>
      </c>
      <c r="GO174">
        <v>3</v>
      </c>
      <c r="GP174" t="s">
        <v>459</v>
      </c>
      <c r="GQ174">
        <v>3.1018</v>
      </c>
      <c r="GR174">
        <v>2.72543</v>
      </c>
      <c r="GS174">
        <v>0.155205</v>
      </c>
      <c r="GT174">
        <v>0.159814</v>
      </c>
      <c r="GU174">
        <v>0.102677</v>
      </c>
      <c r="GV174">
        <v>0.0917594</v>
      </c>
      <c r="GW174">
        <v>22089.6</v>
      </c>
      <c r="GX174">
        <v>19967</v>
      </c>
      <c r="GY174">
        <v>26711.2</v>
      </c>
      <c r="GZ174">
        <v>23986.4</v>
      </c>
      <c r="HA174">
        <v>38355.5</v>
      </c>
      <c r="HB174">
        <v>32218.8</v>
      </c>
      <c r="HC174">
        <v>46638.7</v>
      </c>
      <c r="HD174">
        <v>37954.8</v>
      </c>
      <c r="HE174">
        <v>1.87325</v>
      </c>
      <c r="HF174">
        <v>1.86618</v>
      </c>
      <c r="HG174">
        <v>0.116363</v>
      </c>
      <c r="HH174">
        <v>0</v>
      </c>
      <c r="HI174">
        <v>28.0567</v>
      </c>
      <c r="HJ174">
        <v>999.9</v>
      </c>
      <c r="HK174">
        <v>43.3</v>
      </c>
      <c r="HL174">
        <v>31.5</v>
      </c>
      <c r="HM174">
        <v>22.116</v>
      </c>
      <c r="HN174">
        <v>61.3139</v>
      </c>
      <c r="HO174">
        <v>22.5</v>
      </c>
      <c r="HP174">
        <v>1</v>
      </c>
      <c r="HQ174">
        <v>0.112431</v>
      </c>
      <c r="HR174">
        <v>-0.0317892</v>
      </c>
      <c r="HS174">
        <v>20.2803</v>
      </c>
      <c r="HT174">
        <v>5.2134</v>
      </c>
      <c r="HU174">
        <v>11.98</v>
      </c>
      <c r="HV174">
        <v>4.96365</v>
      </c>
      <c r="HW174">
        <v>3.27458</v>
      </c>
      <c r="HX174">
        <v>9999</v>
      </c>
      <c r="HY174">
        <v>9999</v>
      </c>
      <c r="HZ174">
        <v>9999</v>
      </c>
      <c r="IA174">
        <v>41.2</v>
      </c>
      <c r="IB174">
        <v>1.86401</v>
      </c>
      <c r="IC174">
        <v>1.86017</v>
      </c>
      <c r="ID174">
        <v>1.85844</v>
      </c>
      <c r="IE174">
        <v>1.85978</v>
      </c>
      <c r="IF174">
        <v>1.85989</v>
      </c>
      <c r="IG174">
        <v>1.8584</v>
      </c>
      <c r="IH174">
        <v>1.85745</v>
      </c>
      <c r="II174">
        <v>1.85242</v>
      </c>
      <c r="IJ174">
        <v>0</v>
      </c>
      <c r="IK174">
        <v>0</v>
      </c>
      <c r="IL174">
        <v>0</v>
      </c>
      <c r="IM174">
        <v>0</v>
      </c>
      <c r="IN174" t="s">
        <v>441</v>
      </c>
      <c r="IO174" t="s">
        <v>442</v>
      </c>
      <c r="IP174" t="s">
        <v>443</v>
      </c>
      <c r="IQ174" t="s">
        <v>443</v>
      </c>
      <c r="IR174" t="s">
        <v>443</v>
      </c>
      <c r="IS174" t="s">
        <v>443</v>
      </c>
      <c r="IT174">
        <v>0</v>
      </c>
      <c r="IU174">
        <v>100</v>
      </c>
      <c r="IV174">
        <v>100</v>
      </c>
      <c r="IW174">
        <v>-0.758</v>
      </c>
      <c r="IX174">
        <v>0.2908</v>
      </c>
      <c r="IY174">
        <v>-0.9039269621244732</v>
      </c>
      <c r="IZ174">
        <v>-0.001239420960351069</v>
      </c>
      <c r="JA174">
        <v>2.054680153414315E-06</v>
      </c>
      <c r="JB174">
        <v>-6.090169633737798E-10</v>
      </c>
      <c r="JC174">
        <v>0.01286883109493677</v>
      </c>
      <c r="JD174">
        <v>0.003674261220633967</v>
      </c>
      <c r="JE174">
        <v>0.0003746991724086452</v>
      </c>
      <c r="JF174">
        <v>1.563836292469968E-06</v>
      </c>
      <c r="JG174">
        <v>1</v>
      </c>
      <c r="JH174">
        <v>2003</v>
      </c>
      <c r="JI174">
        <v>1</v>
      </c>
      <c r="JJ174">
        <v>24</v>
      </c>
      <c r="JK174">
        <v>202914.2</v>
      </c>
      <c r="JL174">
        <v>202914.4</v>
      </c>
      <c r="JM174">
        <v>2.27783</v>
      </c>
      <c r="JN174">
        <v>2.60742</v>
      </c>
      <c r="JO174">
        <v>1.49658</v>
      </c>
      <c r="JP174">
        <v>2.34253</v>
      </c>
      <c r="JQ174">
        <v>1.54907</v>
      </c>
      <c r="JR174">
        <v>2.45361</v>
      </c>
      <c r="JS174">
        <v>36.0113</v>
      </c>
      <c r="JT174">
        <v>24.1751</v>
      </c>
      <c r="JU174">
        <v>18</v>
      </c>
      <c r="JV174">
        <v>483.035</v>
      </c>
      <c r="JW174">
        <v>493.256</v>
      </c>
      <c r="JX174">
        <v>27.8476</v>
      </c>
      <c r="JY174">
        <v>28.727</v>
      </c>
      <c r="JZ174">
        <v>30.0001</v>
      </c>
      <c r="KA174">
        <v>28.8911</v>
      </c>
      <c r="KB174">
        <v>28.8786</v>
      </c>
      <c r="KC174">
        <v>45.8161</v>
      </c>
      <c r="KD174">
        <v>16.2337</v>
      </c>
      <c r="KE174">
        <v>64.3271</v>
      </c>
      <c r="KF174">
        <v>27.813</v>
      </c>
      <c r="KG174">
        <v>1008.62</v>
      </c>
      <c r="KH174">
        <v>18.7533</v>
      </c>
      <c r="KI174">
        <v>101.976</v>
      </c>
      <c r="KJ174">
        <v>91.5274</v>
      </c>
    </row>
    <row r="175" spans="1:296">
      <c r="A175">
        <v>157</v>
      </c>
      <c r="B175">
        <v>1759164462.5</v>
      </c>
      <c r="C175">
        <v>3089.400000095367</v>
      </c>
      <c r="D175" t="s">
        <v>758</v>
      </c>
      <c r="E175" t="s">
        <v>759</v>
      </c>
      <c r="F175">
        <v>5</v>
      </c>
      <c r="G175" t="s">
        <v>639</v>
      </c>
      <c r="H175">
        <v>1759164455</v>
      </c>
      <c r="I175">
        <f>(J175)/1000</f>
        <v>0</v>
      </c>
      <c r="J175">
        <f>IF(DO175, AM175, AG175)</f>
        <v>0</v>
      </c>
      <c r="K175">
        <f>IF(DO175, AH175, AF175)</f>
        <v>0</v>
      </c>
      <c r="L175">
        <f>DQ175 - IF(AT175&gt;1, K175*DK175*100.0/(AV175), 0)</f>
        <v>0</v>
      </c>
      <c r="M175">
        <f>((S175-I175/2)*L175-K175)/(S175+I175/2)</f>
        <v>0</v>
      </c>
      <c r="N175">
        <f>M175*(DX175+DY175)/1000.0</f>
        <v>0</v>
      </c>
      <c r="O175">
        <f>(DQ175 - IF(AT175&gt;1, K175*DK175*100.0/(AV175), 0))*(DX175+DY175)/1000.0</f>
        <v>0</v>
      </c>
      <c r="P175">
        <f>2.0/((1/R175-1/Q175)+SIGN(R175)*SQRT((1/R175-1/Q175)*(1/R175-1/Q175) + 4*DL175/((DL175+1)*(DL175+1))*(2*1/R175*1/Q175-1/Q175*1/Q175)))</f>
        <v>0</v>
      </c>
      <c r="Q175">
        <f>IF(LEFT(DM175,1)&lt;&gt;"0",IF(LEFT(DM175,1)="1",3.0,DN175),$D$5+$E$5*(EE175*DX175/($K$5*1000))+$F$5*(EE175*DX175/($K$5*1000))*MAX(MIN(DK175,$J$5),$I$5)*MAX(MIN(DK175,$J$5),$I$5)+$G$5*MAX(MIN(DK175,$J$5),$I$5)*(EE175*DX175/($K$5*1000))+$H$5*(EE175*DX175/($K$5*1000))*(EE175*DX175/($K$5*1000)))</f>
        <v>0</v>
      </c>
      <c r="R175">
        <f>I175*(1000-(1000*0.61365*exp(17.502*V175/(240.97+V175))/(DX175+DY175)+DS175)/2)/(1000*0.61365*exp(17.502*V175/(240.97+V175))/(DX175+DY175)-DS175)</f>
        <v>0</v>
      </c>
      <c r="S175">
        <f>1/((DL175+1)/(P175/1.6)+1/(Q175/1.37)) + DL175/((DL175+1)/(P175/1.6) + DL175/(Q175/1.37))</f>
        <v>0</v>
      </c>
      <c r="T175">
        <f>(DG175*DJ175)</f>
        <v>0</v>
      </c>
      <c r="U175">
        <f>(DZ175+(T175+2*0.95*5.67E-8*(((DZ175+$B$9)+273)^4-(DZ175+273)^4)-44100*I175)/(1.84*29.3*Q175+8*0.95*5.67E-8*(DZ175+273)^3))</f>
        <v>0</v>
      </c>
      <c r="V175">
        <f>($C$9*EA175+$D$9*EB175+$E$9*U175)</f>
        <v>0</v>
      </c>
      <c r="W175">
        <f>0.61365*exp(17.502*V175/(240.97+V175))</f>
        <v>0</v>
      </c>
      <c r="X175">
        <f>(Y175/Z175*100)</f>
        <v>0</v>
      </c>
      <c r="Y175">
        <f>DS175*(DX175+DY175)/1000</f>
        <v>0</v>
      </c>
      <c r="Z175">
        <f>0.61365*exp(17.502*DZ175/(240.97+DZ175))</f>
        <v>0</v>
      </c>
      <c r="AA175">
        <f>(W175-DS175*(DX175+DY175)/1000)</f>
        <v>0</v>
      </c>
      <c r="AB175">
        <f>(-I175*44100)</f>
        <v>0</v>
      </c>
      <c r="AC175">
        <f>2*29.3*Q175*0.92*(DZ175-V175)</f>
        <v>0</v>
      </c>
      <c r="AD175">
        <f>2*0.95*5.67E-8*(((DZ175+$B$9)+273)^4-(V175+273)^4)</f>
        <v>0</v>
      </c>
      <c r="AE175">
        <f>T175+AD175+AB175+AC175</f>
        <v>0</v>
      </c>
      <c r="AF175">
        <f>DW175*AT175*(DR175-DQ175*(1000-AT175*DT175)/(1000-AT175*DS175))/(100*DK175)</f>
        <v>0</v>
      </c>
      <c r="AG175">
        <f>1000*DW175*AT175*(DS175-DT175)/(100*DK175*(1000-AT175*DS175))</f>
        <v>0</v>
      </c>
      <c r="AH175">
        <f>(AI175 - AJ175 - DX175*1E3/(8.314*(DZ175+273.15)) * AL175/DW175 * AK175) * DW175/(100*DK175) * (1000 - DT175)/1000</f>
        <v>0</v>
      </c>
      <c r="AI175">
        <v>1010.15830234187</v>
      </c>
      <c r="AJ175">
        <v>976.9740181818182</v>
      </c>
      <c r="AK175">
        <v>3.419861749622484</v>
      </c>
      <c r="AL175">
        <v>65.04949438448051</v>
      </c>
      <c r="AM175">
        <f>(AO175 - AN175 + DX175*1E3/(8.314*(DZ175+273.15)) * AQ175/DW175 * AP175) * DW175/(100*DK175) * 1000/(1000 - AO175)</f>
        <v>0</v>
      </c>
      <c r="AN175">
        <v>18.65689680556856</v>
      </c>
      <c r="AO175">
        <v>22.24503454545454</v>
      </c>
      <c r="AP175">
        <v>-2.57611687305531E-05</v>
      </c>
      <c r="AQ175">
        <v>105.0563432772272</v>
      </c>
      <c r="AR175">
        <v>0</v>
      </c>
      <c r="AS175">
        <v>0</v>
      </c>
      <c r="AT175">
        <f>IF(AR175*$H$15&gt;=AV175,1.0,(AV175/(AV175-AR175*$H$15)))</f>
        <v>0</v>
      </c>
      <c r="AU175">
        <f>(AT175-1)*100</f>
        <v>0</v>
      </c>
      <c r="AV175">
        <f>MAX(0,($B$15+$C$15*EE175)/(1+$D$15*EE175)*DX175/(DZ175+273)*$E$15)</f>
        <v>0</v>
      </c>
      <c r="AW175" t="s">
        <v>437</v>
      </c>
      <c r="AX175" t="s">
        <v>437</v>
      </c>
      <c r="AY175">
        <v>0</v>
      </c>
      <c r="AZ175">
        <v>0</v>
      </c>
      <c r="BA175">
        <f>1-AY175/AZ175</f>
        <v>0</v>
      </c>
      <c r="BB175">
        <v>0</v>
      </c>
      <c r="BC175" t="s">
        <v>437</v>
      </c>
      <c r="BD175" t="s">
        <v>437</v>
      </c>
      <c r="BE175">
        <v>0</v>
      </c>
      <c r="BF175">
        <v>0</v>
      </c>
      <c r="BG175">
        <f>1-BE175/BF175</f>
        <v>0</v>
      </c>
      <c r="BH175">
        <v>0.5</v>
      </c>
      <c r="BI175">
        <f>DH175</f>
        <v>0</v>
      </c>
      <c r="BJ175">
        <f>K175</f>
        <v>0</v>
      </c>
      <c r="BK175">
        <f>BG175*BH175*BI175</f>
        <v>0</v>
      </c>
      <c r="BL175">
        <f>(BJ175-BB175)/BI175</f>
        <v>0</v>
      </c>
      <c r="BM175">
        <f>(AZ175-BF175)/BF175</f>
        <v>0</v>
      </c>
      <c r="BN175">
        <f>AY175/(BA175+AY175/BF175)</f>
        <v>0</v>
      </c>
      <c r="BO175" t="s">
        <v>437</v>
      </c>
      <c r="BP175">
        <v>0</v>
      </c>
      <c r="BQ175">
        <f>IF(BP175&lt;&gt;0, BP175, BN175)</f>
        <v>0</v>
      </c>
      <c r="BR175">
        <f>1-BQ175/BF175</f>
        <v>0</v>
      </c>
      <c r="BS175">
        <f>(BF175-BE175)/(BF175-BQ175)</f>
        <v>0</v>
      </c>
      <c r="BT175">
        <f>(AZ175-BF175)/(AZ175-BQ175)</f>
        <v>0</v>
      </c>
      <c r="BU175">
        <f>(BF175-BE175)/(BF175-AY175)</f>
        <v>0</v>
      </c>
      <c r="BV175">
        <f>(AZ175-BF175)/(AZ175-AY175)</f>
        <v>0</v>
      </c>
      <c r="BW175">
        <f>(BS175*BQ175/BE175)</f>
        <v>0</v>
      </c>
      <c r="BX175">
        <f>(1-BW175)</f>
        <v>0</v>
      </c>
      <c r="DG175">
        <f>$B$13*EF175+$C$13*EG175+$F$13*ER175*(1-EU175)</f>
        <v>0</v>
      </c>
      <c r="DH175">
        <f>DG175*DI175</f>
        <v>0</v>
      </c>
      <c r="DI175">
        <f>($B$13*$D$11+$C$13*$D$11+$F$13*((FE175+EW175)/MAX(FE175+EW175+FF175, 0.1)*$I$11+FF175/MAX(FE175+EW175+FF175, 0.1)*$J$11))/($B$13+$C$13+$F$13)</f>
        <v>0</v>
      </c>
      <c r="DJ175">
        <f>($B$13*$K$11+$C$13*$K$11+$F$13*((FE175+EW175)/MAX(FE175+EW175+FF175, 0.1)*$P$11+FF175/MAX(FE175+EW175+FF175, 0.1)*$Q$11))/($B$13+$C$13+$F$13)</f>
        <v>0</v>
      </c>
      <c r="DK175">
        <v>5</v>
      </c>
      <c r="DL175">
        <v>0.5</v>
      </c>
      <c r="DM175" t="s">
        <v>438</v>
      </c>
      <c r="DN175">
        <v>2</v>
      </c>
      <c r="DO175" t="b">
        <v>1</v>
      </c>
      <c r="DP175">
        <v>1759164455</v>
      </c>
      <c r="DQ175">
        <v>931.7948888888889</v>
      </c>
      <c r="DR175">
        <v>976.2699259259258</v>
      </c>
      <c r="DS175">
        <v>22.26115925925926</v>
      </c>
      <c r="DT175">
        <v>18.58083703703704</v>
      </c>
      <c r="DU175">
        <v>932.5615185185184</v>
      </c>
      <c r="DV175">
        <v>21.97012592592593</v>
      </c>
      <c r="DW175">
        <v>500.0091111111111</v>
      </c>
      <c r="DX175">
        <v>90.88083703703704</v>
      </c>
      <c r="DY175">
        <v>0.06739725185185186</v>
      </c>
      <c r="DZ175">
        <v>29.27126666666667</v>
      </c>
      <c r="EA175">
        <v>29.98365185185185</v>
      </c>
      <c r="EB175">
        <v>999.9000000000001</v>
      </c>
      <c r="EC175">
        <v>0</v>
      </c>
      <c r="ED175">
        <v>0</v>
      </c>
      <c r="EE175">
        <v>9992.454814814815</v>
      </c>
      <c r="EF175">
        <v>0</v>
      </c>
      <c r="EG175">
        <v>10.69390740740741</v>
      </c>
      <c r="EH175">
        <v>-44.4752</v>
      </c>
      <c r="EI175">
        <v>953.0097407407409</v>
      </c>
      <c r="EJ175">
        <v>994.7537407407407</v>
      </c>
      <c r="EK175">
        <v>3.68033</v>
      </c>
      <c r="EL175">
        <v>976.2699259259258</v>
      </c>
      <c r="EM175">
        <v>18.58083703703704</v>
      </c>
      <c r="EN175">
        <v>2.023112222222222</v>
      </c>
      <c r="EO175">
        <v>1.688641481481481</v>
      </c>
      <c r="EP175">
        <v>17.62639259259259</v>
      </c>
      <c r="EQ175">
        <v>14.79234444444445</v>
      </c>
      <c r="ER175">
        <v>1999.982592592593</v>
      </c>
      <c r="ES175">
        <v>0.9799933333333333</v>
      </c>
      <c r="ET175">
        <v>0.02000637777777778</v>
      </c>
      <c r="EU175">
        <v>0</v>
      </c>
      <c r="EV175">
        <v>1048.06962962963</v>
      </c>
      <c r="EW175">
        <v>5.00078</v>
      </c>
      <c r="EX175">
        <v>20358.94814814814</v>
      </c>
      <c r="EY175">
        <v>16379.45555555556</v>
      </c>
      <c r="EZ175">
        <v>39.36314814814814</v>
      </c>
      <c r="FA175">
        <v>40.12492592592593</v>
      </c>
      <c r="FB175">
        <v>39.30518518518519</v>
      </c>
      <c r="FC175">
        <v>39.88396296296295</v>
      </c>
      <c r="FD175">
        <v>40.32151851851852</v>
      </c>
      <c r="FE175">
        <v>1955.072592592593</v>
      </c>
      <c r="FF175">
        <v>39.91</v>
      </c>
      <c r="FG175">
        <v>0</v>
      </c>
      <c r="FH175">
        <v>1759164454.4</v>
      </c>
      <c r="FI175">
        <v>0</v>
      </c>
      <c r="FJ175">
        <v>1048.067307692308</v>
      </c>
      <c r="FK175">
        <v>-4.740170947150526</v>
      </c>
      <c r="FL175">
        <v>-76.18461544928866</v>
      </c>
      <c r="FM175">
        <v>20359.55384615385</v>
      </c>
      <c r="FN175">
        <v>15</v>
      </c>
      <c r="FO175">
        <v>0</v>
      </c>
      <c r="FP175" t="s">
        <v>439</v>
      </c>
      <c r="FQ175">
        <v>1746989605.5</v>
      </c>
      <c r="FR175">
        <v>1746989593.5</v>
      </c>
      <c r="FS175">
        <v>0</v>
      </c>
      <c r="FT175">
        <v>-0.274</v>
      </c>
      <c r="FU175">
        <v>-0.002</v>
      </c>
      <c r="FV175">
        <v>2.549</v>
      </c>
      <c r="FW175">
        <v>0.129</v>
      </c>
      <c r="FX175">
        <v>420</v>
      </c>
      <c r="FY175">
        <v>17</v>
      </c>
      <c r="FZ175">
        <v>0.02</v>
      </c>
      <c r="GA175">
        <v>0.04</v>
      </c>
      <c r="GB175">
        <v>-44.4770125</v>
      </c>
      <c r="GC175">
        <v>-0.3422712945589921</v>
      </c>
      <c r="GD175">
        <v>0.08762567314292066</v>
      </c>
      <c r="GE175">
        <v>1</v>
      </c>
      <c r="GF175">
        <v>1048.240294117647</v>
      </c>
      <c r="GG175">
        <v>-4.116883119626367</v>
      </c>
      <c r="GH175">
        <v>0.4986008971825799</v>
      </c>
      <c r="GI175">
        <v>0</v>
      </c>
      <c r="GJ175">
        <v>3.716766749999999</v>
      </c>
      <c r="GK175">
        <v>-0.7556948217636034</v>
      </c>
      <c r="GL175">
        <v>0.07534286248170756</v>
      </c>
      <c r="GM175">
        <v>0</v>
      </c>
      <c r="GN175">
        <v>1</v>
      </c>
      <c r="GO175">
        <v>3</v>
      </c>
      <c r="GP175" t="s">
        <v>459</v>
      </c>
      <c r="GQ175">
        <v>3.10166</v>
      </c>
      <c r="GR175">
        <v>2.72556</v>
      </c>
      <c r="GS175">
        <v>0.156973</v>
      </c>
      <c r="GT175">
        <v>0.161551</v>
      </c>
      <c r="GU175">
        <v>0.102667</v>
      </c>
      <c r="GV175">
        <v>0.0920044</v>
      </c>
      <c r="GW175">
        <v>22043.1</v>
      </c>
      <c r="GX175">
        <v>19925.5</v>
      </c>
      <c r="GY175">
        <v>26710.9</v>
      </c>
      <c r="GZ175">
        <v>23986.1</v>
      </c>
      <c r="HA175">
        <v>38356</v>
      </c>
      <c r="HB175">
        <v>32210.2</v>
      </c>
      <c r="HC175">
        <v>46638.5</v>
      </c>
      <c r="HD175">
        <v>37954.8</v>
      </c>
      <c r="HE175">
        <v>1.8731</v>
      </c>
      <c r="HF175">
        <v>1.86648</v>
      </c>
      <c r="HG175">
        <v>0.119403</v>
      </c>
      <c r="HH175">
        <v>0</v>
      </c>
      <c r="HI175">
        <v>28.0511</v>
      </c>
      <c r="HJ175">
        <v>999.9</v>
      </c>
      <c r="HK175">
        <v>43.3</v>
      </c>
      <c r="HL175">
        <v>31.5</v>
      </c>
      <c r="HM175">
        <v>22.1147</v>
      </c>
      <c r="HN175">
        <v>61.5039</v>
      </c>
      <c r="HO175">
        <v>22.7003</v>
      </c>
      <c r="HP175">
        <v>1</v>
      </c>
      <c r="HQ175">
        <v>0.112622</v>
      </c>
      <c r="HR175">
        <v>-0.0517865</v>
      </c>
      <c r="HS175">
        <v>20.2802</v>
      </c>
      <c r="HT175">
        <v>5.21295</v>
      </c>
      <c r="HU175">
        <v>11.98</v>
      </c>
      <c r="HV175">
        <v>4.9636</v>
      </c>
      <c r="HW175">
        <v>3.2746</v>
      </c>
      <c r="HX175">
        <v>9999</v>
      </c>
      <c r="HY175">
        <v>9999</v>
      </c>
      <c r="HZ175">
        <v>9999</v>
      </c>
      <c r="IA175">
        <v>41.2</v>
      </c>
      <c r="IB175">
        <v>1.86401</v>
      </c>
      <c r="IC175">
        <v>1.86017</v>
      </c>
      <c r="ID175">
        <v>1.85843</v>
      </c>
      <c r="IE175">
        <v>1.85978</v>
      </c>
      <c r="IF175">
        <v>1.85989</v>
      </c>
      <c r="IG175">
        <v>1.85842</v>
      </c>
      <c r="IH175">
        <v>1.85745</v>
      </c>
      <c r="II175">
        <v>1.85242</v>
      </c>
      <c r="IJ175">
        <v>0</v>
      </c>
      <c r="IK175">
        <v>0</v>
      </c>
      <c r="IL175">
        <v>0</v>
      </c>
      <c r="IM175">
        <v>0</v>
      </c>
      <c r="IN175" t="s">
        <v>441</v>
      </c>
      <c r="IO175" t="s">
        <v>442</v>
      </c>
      <c r="IP175" t="s">
        <v>443</v>
      </c>
      <c r="IQ175" t="s">
        <v>443</v>
      </c>
      <c r="IR175" t="s">
        <v>443</v>
      </c>
      <c r="IS175" t="s">
        <v>443</v>
      </c>
      <c r="IT175">
        <v>0</v>
      </c>
      <c r="IU175">
        <v>100</v>
      </c>
      <c r="IV175">
        <v>100</v>
      </c>
      <c r="IW175">
        <v>-0.741</v>
      </c>
      <c r="IX175">
        <v>0.2906</v>
      </c>
      <c r="IY175">
        <v>-0.9039269621244732</v>
      </c>
      <c r="IZ175">
        <v>-0.001239420960351069</v>
      </c>
      <c r="JA175">
        <v>2.054680153414315E-06</v>
      </c>
      <c r="JB175">
        <v>-6.090169633737798E-10</v>
      </c>
      <c r="JC175">
        <v>0.01286883109493677</v>
      </c>
      <c r="JD175">
        <v>0.003674261220633967</v>
      </c>
      <c r="JE175">
        <v>0.0003746991724086452</v>
      </c>
      <c r="JF175">
        <v>1.563836292469968E-06</v>
      </c>
      <c r="JG175">
        <v>1</v>
      </c>
      <c r="JH175">
        <v>2003</v>
      </c>
      <c r="JI175">
        <v>1</v>
      </c>
      <c r="JJ175">
        <v>24</v>
      </c>
      <c r="JK175">
        <v>202914.3</v>
      </c>
      <c r="JL175">
        <v>202914.5</v>
      </c>
      <c r="JM175">
        <v>2.31079</v>
      </c>
      <c r="JN175">
        <v>2.60986</v>
      </c>
      <c r="JO175">
        <v>1.49658</v>
      </c>
      <c r="JP175">
        <v>2.34375</v>
      </c>
      <c r="JQ175">
        <v>1.54907</v>
      </c>
      <c r="JR175">
        <v>2.40112</v>
      </c>
      <c r="JS175">
        <v>36.0113</v>
      </c>
      <c r="JT175">
        <v>24.1751</v>
      </c>
      <c r="JU175">
        <v>18</v>
      </c>
      <c r="JV175">
        <v>482.971</v>
      </c>
      <c r="JW175">
        <v>493.479</v>
      </c>
      <c r="JX175">
        <v>27.8305</v>
      </c>
      <c r="JY175">
        <v>28.7307</v>
      </c>
      <c r="JZ175">
        <v>30.0002</v>
      </c>
      <c r="KA175">
        <v>28.8942</v>
      </c>
      <c r="KB175">
        <v>28.8816</v>
      </c>
      <c r="KC175">
        <v>46.4171</v>
      </c>
      <c r="KD175">
        <v>15.9616</v>
      </c>
      <c r="KE175">
        <v>64.3271</v>
      </c>
      <c r="KF175">
        <v>27.8401</v>
      </c>
      <c r="KG175">
        <v>1022</v>
      </c>
      <c r="KH175">
        <v>18.8169</v>
      </c>
      <c r="KI175">
        <v>101.975</v>
      </c>
      <c r="KJ175">
        <v>91.5269</v>
      </c>
    </row>
    <row r="176" spans="1:296">
      <c r="A176">
        <v>158</v>
      </c>
      <c r="B176">
        <v>1759164467.5</v>
      </c>
      <c r="C176">
        <v>3094.400000095367</v>
      </c>
      <c r="D176" t="s">
        <v>760</v>
      </c>
      <c r="E176" t="s">
        <v>761</v>
      </c>
      <c r="F176">
        <v>5</v>
      </c>
      <c r="G176" t="s">
        <v>639</v>
      </c>
      <c r="H176">
        <v>1759164459.714286</v>
      </c>
      <c r="I176">
        <f>(J176)/1000</f>
        <v>0</v>
      </c>
      <c r="J176">
        <f>IF(DO176, AM176, AG176)</f>
        <v>0</v>
      </c>
      <c r="K176">
        <f>IF(DO176, AH176, AF176)</f>
        <v>0</v>
      </c>
      <c r="L176">
        <f>DQ176 - IF(AT176&gt;1, K176*DK176*100.0/(AV176), 0)</f>
        <v>0</v>
      </c>
      <c r="M176">
        <f>((S176-I176/2)*L176-K176)/(S176+I176/2)</f>
        <v>0</v>
      </c>
      <c r="N176">
        <f>M176*(DX176+DY176)/1000.0</f>
        <v>0</v>
      </c>
      <c r="O176">
        <f>(DQ176 - IF(AT176&gt;1, K176*DK176*100.0/(AV176), 0))*(DX176+DY176)/1000.0</f>
        <v>0</v>
      </c>
      <c r="P176">
        <f>2.0/((1/R176-1/Q176)+SIGN(R176)*SQRT((1/R176-1/Q176)*(1/R176-1/Q176) + 4*DL176/((DL176+1)*(DL176+1))*(2*1/R176*1/Q176-1/Q176*1/Q176)))</f>
        <v>0</v>
      </c>
      <c r="Q176">
        <f>IF(LEFT(DM176,1)&lt;&gt;"0",IF(LEFT(DM176,1)="1",3.0,DN176),$D$5+$E$5*(EE176*DX176/($K$5*1000))+$F$5*(EE176*DX176/($K$5*1000))*MAX(MIN(DK176,$J$5),$I$5)*MAX(MIN(DK176,$J$5),$I$5)+$G$5*MAX(MIN(DK176,$J$5),$I$5)*(EE176*DX176/($K$5*1000))+$H$5*(EE176*DX176/($K$5*1000))*(EE176*DX176/($K$5*1000)))</f>
        <v>0</v>
      </c>
      <c r="R176">
        <f>I176*(1000-(1000*0.61365*exp(17.502*V176/(240.97+V176))/(DX176+DY176)+DS176)/2)/(1000*0.61365*exp(17.502*V176/(240.97+V176))/(DX176+DY176)-DS176)</f>
        <v>0</v>
      </c>
      <c r="S176">
        <f>1/((DL176+1)/(P176/1.6)+1/(Q176/1.37)) + DL176/((DL176+1)/(P176/1.6) + DL176/(Q176/1.37))</f>
        <v>0</v>
      </c>
      <c r="T176">
        <f>(DG176*DJ176)</f>
        <v>0</v>
      </c>
      <c r="U176">
        <f>(DZ176+(T176+2*0.95*5.67E-8*(((DZ176+$B$9)+273)^4-(DZ176+273)^4)-44100*I176)/(1.84*29.3*Q176+8*0.95*5.67E-8*(DZ176+273)^3))</f>
        <v>0</v>
      </c>
      <c r="V176">
        <f>($C$9*EA176+$D$9*EB176+$E$9*U176)</f>
        <v>0</v>
      </c>
      <c r="W176">
        <f>0.61365*exp(17.502*V176/(240.97+V176))</f>
        <v>0</v>
      </c>
      <c r="X176">
        <f>(Y176/Z176*100)</f>
        <v>0</v>
      </c>
      <c r="Y176">
        <f>DS176*(DX176+DY176)/1000</f>
        <v>0</v>
      </c>
      <c r="Z176">
        <f>0.61365*exp(17.502*DZ176/(240.97+DZ176))</f>
        <v>0</v>
      </c>
      <c r="AA176">
        <f>(W176-DS176*(DX176+DY176)/1000)</f>
        <v>0</v>
      </c>
      <c r="AB176">
        <f>(-I176*44100)</f>
        <v>0</v>
      </c>
      <c r="AC176">
        <f>2*29.3*Q176*0.92*(DZ176-V176)</f>
        <v>0</v>
      </c>
      <c r="AD176">
        <f>2*0.95*5.67E-8*(((DZ176+$B$9)+273)^4-(V176+273)^4)</f>
        <v>0</v>
      </c>
      <c r="AE176">
        <f>T176+AD176+AB176+AC176</f>
        <v>0</v>
      </c>
      <c r="AF176">
        <f>DW176*AT176*(DR176-DQ176*(1000-AT176*DT176)/(1000-AT176*DS176))/(100*DK176)</f>
        <v>0</v>
      </c>
      <c r="AG176">
        <f>1000*DW176*AT176*(DS176-DT176)/(100*DK176*(1000-AT176*DS176))</f>
        <v>0</v>
      </c>
      <c r="AH176">
        <f>(AI176 - AJ176 - DX176*1E3/(8.314*(DZ176+273.15)) * AL176/DW176 * AK176) * DW176/(100*DK176) * (1000 - DT176)/1000</f>
        <v>0</v>
      </c>
      <c r="AI176">
        <v>1027.343882042572</v>
      </c>
      <c r="AJ176">
        <v>994.1537636363631</v>
      </c>
      <c r="AK176">
        <v>3.442367705189677</v>
      </c>
      <c r="AL176">
        <v>65.04949438448051</v>
      </c>
      <c r="AM176">
        <f>(AO176 - AN176 + DX176*1E3/(8.314*(DZ176+273.15)) * AQ176/DW176 * AP176) * DW176/(100*DK176) * 1000/(1000 - AO176)</f>
        <v>0</v>
      </c>
      <c r="AN176">
        <v>18.73198567268275</v>
      </c>
      <c r="AO176">
        <v>22.25529696969697</v>
      </c>
      <c r="AP176">
        <v>0.000462763497297194</v>
      </c>
      <c r="AQ176">
        <v>105.0563432772272</v>
      </c>
      <c r="AR176">
        <v>0</v>
      </c>
      <c r="AS176">
        <v>0</v>
      </c>
      <c r="AT176">
        <f>IF(AR176*$H$15&gt;=AV176,1.0,(AV176/(AV176-AR176*$H$15)))</f>
        <v>0</v>
      </c>
      <c r="AU176">
        <f>(AT176-1)*100</f>
        <v>0</v>
      </c>
      <c r="AV176">
        <f>MAX(0,($B$15+$C$15*EE176)/(1+$D$15*EE176)*DX176/(DZ176+273)*$E$15)</f>
        <v>0</v>
      </c>
      <c r="AW176" t="s">
        <v>437</v>
      </c>
      <c r="AX176" t="s">
        <v>437</v>
      </c>
      <c r="AY176">
        <v>0</v>
      </c>
      <c r="AZ176">
        <v>0</v>
      </c>
      <c r="BA176">
        <f>1-AY176/AZ176</f>
        <v>0</v>
      </c>
      <c r="BB176">
        <v>0</v>
      </c>
      <c r="BC176" t="s">
        <v>437</v>
      </c>
      <c r="BD176" t="s">
        <v>437</v>
      </c>
      <c r="BE176">
        <v>0</v>
      </c>
      <c r="BF176">
        <v>0</v>
      </c>
      <c r="BG176">
        <f>1-BE176/BF176</f>
        <v>0</v>
      </c>
      <c r="BH176">
        <v>0.5</v>
      </c>
      <c r="BI176">
        <f>DH176</f>
        <v>0</v>
      </c>
      <c r="BJ176">
        <f>K176</f>
        <v>0</v>
      </c>
      <c r="BK176">
        <f>BG176*BH176*BI176</f>
        <v>0</v>
      </c>
      <c r="BL176">
        <f>(BJ176-BB176)/BI176</f>
        <v>0</v>
      </c>
      <c r="BM176">
        <f>(AZ176-BF176)/BF176</f>
        <v>0</v>
      </c>
      <c r="BN176">
        <f>AY176/(BA176+AY176/BF176)</f>
        <v>0</v>
      </c>
      <c r="BO176" t="s">
        <v>437</v>
      </c>
      <c r="BP176">
        <v>0</v>
      </c>
      <c r="BQ176">
        <f>IF(BP176&lt;&gt;0, BP176, BN176)</f>
        <v>0</v>
      </c>
      <c r="BR176">
        <f>1-BQ176/BF176</f>
        <v>0</v>
      </c>
      <c r="BS176">
        <f>(BF176-BE176)/(BF176-BQ176)</f>
        <v>0</v>
      </c>
      <c r="BT176">
        <f>(AZ176-BF176)/(AZ176-BQ176)</f>
        <v>0</v>
      </c>
      <c r="BU176">
        <f>(BF176-BE176)/(BF176-AY176)</f>
        <v>0</v>
      </c>
      <c r="BV176">
        <f>(AZ176-BF176)/(AZ176-AY176)</f>
        <v>0</v>
      </c>
      <c r="BW176">
        <f>(BS176*BQ176/BE176)</f>
        <v>0</v>
      </c>
      <c r="BX176">
        <f>(1-BW176)</f>
        <v>0</v>
      </c>
      <c r="DG176">
        <f>$B$13*EF176+$C$13*EG176+$F$13*ER176*(1-EU176)</f>
        <v>0</v>
      </c>
      <c r="DH176">
        <f>DG176*DI176</f>
        <v>0</v>
      </c>
      <c r="DI176">
        <f>($B$13*$D$11+$C$13*$D$11+$F$13*((FE176+EW176)/MAX(FE176+EW176+FF176, 0.1)*$I$11+FF176/MAX(FE176+EW176+FF176, 0.1)*$J$11))/($B$13+$C$13+$F$13)</f>
        <v>0</v>
      </c>
      <c r="DJ176">
        <f>($B$13*$K$11+$C$13*$K$11+$F$13*((FE176+EW176)/MAX(FE176+EW176+FF176, 0.1)*$P$11+FF176/MAX(FE176+EW176+FF176, 0.1)*$Q$11))/($B$13+$C$13+$F$13)</f>
        <v>0</v>
      </c>
      <c r="DK176">
        <v>5</v>
      </c>
      <c r="DL176">
        <v>0.5</v>
      </c>
      <c r="DM176" t="s">
        <v>438</v>
      </c>
      <c r="DN176">
        <v>2</v>
      </c>
      <c r="DO176" t="b">
        <v>1</v>
      </c>
      <c r="DP176">
        <v>1759164459.714286</v>
      </c>
      <c r="DQ176">
        <v>947.5913214285713</v>
      </c>
      <c r="DR176">
        <v>992.1540357142858</v>
      </c>
      <c r="DS176">
        <v>22.25038571428572</v>
      </c>
      <c r="DT176">
        <v>18.64425357142857</v>
      </c>
      <c r="DU176">
        <v>948.3419999999998</v>
      </c>
      <c r="DV176">
        <v>21.95958928571429</v>
      </c>
      <c r="DW176">
        <v>499.9688214285715</v>
      </c>
      <c r="DX176">
        <v>90.88180000000003</v>
      </c>
      <c r="DY176">
        <v>0.06749213571428571</v>
      </c>
      <c r="DZ176">
        <v>29.27261428571429</v>
      </c>
      <c r="EA176">
        <v>29.98654285714285</v>
      </c>
      <c r="EB176">
        <v>999.9000000000002</v>
      </c>
      <c r="EC176">
        <v>0</v>
      </c>
      <c r="ED176">
        <v>0</v>
      </c>
      <c r="EE176">
        <v>9993.056785714287</v>
      </c>
      <c r="EF176">
        <v>0</v>
      </c>
      <c r="EG176">
        <v>10.689925</v>
      </c>
      <c r="EH176">
        <v>-44.56213571428572</v>
      </c>
      <c r="EI176">
        <v>969.1553928571428</v>
      </c>
      <c r="EJ176">
        <v>1011.003428571429</v>
      </c>
      <c r="EK176">
        <v>3.606143571428571</v>
      </c>
      <c r="EL176">
        <v>992.1540357142858</v>
      </c>
      <c r="EM176">
        <v>18.64425357142857</v>
      </c>
      <c r="EN176">
        <v>2.022155714285714</v>
      </c>
      <c r="EO176">
        <v>1.6944225</v>
      </c>
      <c r="EP176">
        <v>17.61889285714286</v>
      </c>
      <c r="EQ176">
        <v>14.84534285714286</v>
      </c>
      <c r="ER176">
        <v>1999.999285714286</v>
      </c>
      <c r="ES176">
        <v>0.9799934642857141</v>
      </c>
      <c r="ET176">
        <v>0.02000620714285714</v>
      </c>
      <c r="EU176">
        <v>0</v>
      </c>
      <c r="EV176">
        <v>1047.788214285714</v>
      </c>
      <c r="EW176">
        <v>5.00078</v>
      </c>
      <c r="EX176">
        <v>20353.64285714286</v>
      </c>
      <c r="EY176">
        <v>16379.58928571429</v>
      </c>
      <c r="EZ176">
        <v>39.41492857142856</v>
      </c>
      <c r="FA176">
        <v>40.12942857142857</v>
      </c>
      <c r="FB176">
        <v>39.27185714285714</v>
      </c>
      <c r="FC176">
        <v>39.91935714285713</v>
      </c>
      <c r="FD176">
        <v>40.33464285714285</v>
      </c>
      <c r="FE176">
        <v>1955.089285714286</v>
      </c>
      <c r="FF176">
        <v>39.91</v>
      </c>
      <c r="FG176">
        <v>0</v>
      </c>
      <c r="FH176">
        <v>1759164459.8</v>
      </c>
      <c r="FI176">
        <v>0</v>
      </c>
      <c r="FJ176">
        <v>1047.7308</v>
      </c>
      <c r="FK176">
        <v>-4.836153854822457</v>
      </c>
      <c r="FL176">
        <v>-81.43076949923736</v>
      </c>
      <c r="FM176">
        <v>20352.948</v>
      </c>
      <c r="FN176">
        <v>15</v>
      </c>
      <c r="FO176">
        <v>0</v>
      </c>
      <c r="FP176" t="s">
        <v>439</v>
      </c>
      <c r="FQ176">
        <v>1746989605.5</v>
      </c>
      <c r="FR176">
        <v>1746989593.5</v>
      </c>
      <c r="FS176">
        <v>0</v>
      </c>
      <c r="FT176">
        <v>-0.274</v>
      </c>
      <c r="FU176">
        <v>-0.002</v>
      </c>
      <c r="FV176">
        <v>2.549</v>
      </c>
      <c r="FW176">
        <v>0.129</v>
      </c>
      <c r="FX176">
        <v>420</v>
      </c>
      <c r="FY176">
        <v>17</v>
      </c>
      <c r="FZ176">
        <v>0.02</v>
      </c>
      <c r="GA176">
        <v>0.04</v>
      </c>
      <c r="GB176">
        <v>-44.51311999999999</v>
      </c>
      <c r="GC176">
        <v>-0.9750168855533229</v>
      </c>
      <c r="GD176">
        <v>0.1068721624184706</v>
      </c>
      <c r="GE176">
        <v>0</v>
      </c>
      <c r="GF176">
        <v>1047.954117647059</v>
      </c>
      <c r="GG176">
        <v>-4.089839577430075</v>
      </c>
      <c r="GH176">
        <v>0.5226241346887446</v>
      </c>
      <c r="GI176">
        <v>0</v>
      </c>
      <c r="GJ176">
        <v>3.65245125</v>
      </c>
      <c r="GK176">
        <v>-0.9374126454033853</v>
      </c>
      <c r="GL176">
        <v>0.09071297305753734</v>
      </c>
      <c r="GM176">
        <v>0</v>
      </c>
      <c r="GN176">
        <v>0</v>
      </c>
      <c r="GO176">
        <v>3</v>
      </c>
      <c r="GP176" t="s">
        <v>484</v>
      </c>
      <c r="GQ176">
        <v>3.10188</v>
      </c>
      <c r="GR176">
        <v>2.72552</v>
      </c>
      <c r="GS176">
        <v>0.158736</v>
      </c>
      <c r="GT176">
        <v>0.16328</v>
      </c>
      <c r="GU176">
        <v>0.102702</v>
      </c>
      <c r="GV176">
        <v>0.0922529</v>
      </c>
      <c r="GW176">
        <v>21996.9</v>
      </c>
      <c r="GX176">
        <v>19884.3</v>
      </c>
      <c r="GY176">
        <v>26710.8</v>
      </c>
      <c r="GZ176">
        <v>23986</v>
      </c>
      <c r="HA176">
        <v>38354.5</v>
      </c>
      <c r="HB176">
        <v>32201.1</v>
      </c>
      <c r="HC176">
        <v>46638.2</v>
      </c>
      <c r="HD176">
        <v>37954.2</v>
      </c>
      <c r="HE176">
        <v>1.87315</v>
      </c>
      <c r="HF176">
        <v>1.86663</v>
      </c>
      <c r="HG176">
        <v>0.120386</v>
      </c>
      <c r="HH176">
        <v>0</v>
      </c>
      <c r="HI176">
        <v>28.0475</v>
      </c>
      <c r="HJ176">
        <v>999.9</v>
      </c>
      <c r="HK176">
        <v>43.3</v>
      </c>
      <c r="HL176">
        <v>31.5</v>
      </c>
      <c r="HM176">
        <v>22.1171</v>
      </c>
      <c r="HN176">
        <v>60.9139</v>
      </c>
      <c r="HO176">
        <v>22.5401</v>
      </c>
      <c r="HP176">
        <v>1</v>
      </c>
      <c r="HQ176">
        <v>0.11312</v>
      </c>
      <c r="HR176">
        <v>-0.07802829999999999</v>
      </c>
      <c r="HS176">
        <v>20.2803</v>
      </c>
      <c r="HT176">
        <v>5.2128</v>
      </c>
      <c r="HU176">
        <v>11.9798</v>
      </c>
      <c r="HV176">
        <v>4.9636</v>
      </c>
      <c r="HW176">
        <v>3.2745</v>
      </c>
      <c r="HX176">
        <v>9999</v>
      </c>
      <c r="HY176">
        <v>9999</v>
      </c>
      <c r="HZ176">
        <v>9999</v>
      </c>
      <c r="IA176">
        <v>41.2</v>
      </c>
      <c r="IB176">
        <v>1.86401</v>
      </c>
      <c r="IC176">
        <v>1.86017</v>
      </c>
      <c r="ID176">
        <v>1.85844</v>
      </c>
      <c r="IE176">
        <v>1.85977</v>
      </c>
      <c r="IF176">
        <v>1.85989</v>
      </c>
      <c r="IG176">
        <v>1.8584</v>
      </c>
      <c r="IH176">
        <v>1.85745</v>
      </c>
      <c r="II176">
        <v>1.85242</v>
      </c>
      <c r="IJ176">
        <v>0</v>
      </c>
      <c r="IK176">
        <v>0</v>
      </c>
      <c r="IL176">
        <v>0</v>
      </c>
      <c r="IM176">
        <v>0</v>
      </c>
      <c r="IN176" t="s">
        <v>441</v>
      </c>
      <c r="IO176" t="s">
        <v>442</v>
      </c>
      <c r="IP176" t="s">
        <v>443</v>
      </c>
      <c r="IQ176" t="s">
        <v>443</v>
      </c>
      <c r="IR176" t="s">
        <v>443</v>
      </c>
      <c r="IS176" t="s">
        <v>443</v>
      </c>
      <c r="IT176">
        <v>0</v>
      </c>
      <c r="IU176">
        <v>100</v>
      </c>
      <c r="IV176">
        <v>100</v>
      </c>
      <c r="IW176">
        <v>-0.724</v>
      </c>
      <c r="IX176">
        <v>0.2909</v>
      </c>
      <c r="IY176">
        <v>-0.9039269621244732</v>
      </c>
      <c r="IZ176">
        <v>-0.001239420960351069</v>
      </c>
      <c r="JA176">
        <v>2.054680153414315E-06</v>
      </c>
      <c r="JB176">
        <v>-6.090169633737798E-10</v>
      </c>
      <c r="JC176">
        <v>0.01286883109493677</v>
      </c>
      <c r="JD176">
        <v>0.003674261220633967</v>
      </c>
      <c r="JE176">
        <v>0.0003746991724086452</v>
      </c>
      <c r="JF176">
        <v>1.563836292469968E-06</v>
      </c>
      <c r="JG176">
        <v>1</v>
      </c>
      <c r="JH176">
        <v>2003</v>
      </c>
      <c r="JI176">
        <v>1</v>
      </c>
      <c r="JJ176">
        <v>24</v>
      </c>
      <c r="JK176">
        <v>202914.4</v>
      </c>
      <c r="JL176">
        <v>202914.6</v>
      </c>
      <c r="JM176">
        <v>2.34009</v>
      </c>
      <c r="JN176">
        <v>2.62085</v>
      </c>
      <c r="JO176">
        <v>1.49658</v>
      </c>
      <c r="JP176">
        <v>2.34253</v>
      </c>
      <c r="JQ176">
        <v>1.54907</v>
      </c>
      <c r="JR176">
        <v>2.3877</v>
      </c>
      <c r="JS176">
        <v>36.0113</v>
      </c>
      <c r="JT176">
        <v>24.1751</v>
      </c>
      <c r="JU176">
        <v>18</v>
      </c>
      <c r="JV176">
        <v>483.023</v>
      </c>
      <c r="JW176">
        <v>493.599</v>
      </c>
      <c r="JX176">
        <v>27.8428</v>
      </c>
      <c r="JY176">
        <v>28.7344</v>
      </c>
      <c r="JZ176">
        <v>30.0003</v>
      </c>
      <c r="KA176">
        <v>28.8972</v>
      </c>
      <c r="KB176">
        <v>28.8841</v>
      </c>
      <c r="KC176">
        <v>47.0771</v>
      </c>
      <c r="KD176">
        <v>15.6846</v>
      </c>
      <c r="KE176">
        <v>64.7068</v>
      </c>
      <c r="KF176">
        <v>27.8423</v>
      </c>
      <c r="KG176">
        <v>1042.06</v>
      </c>
      <c r="KH176">
        <v>18.8648</v>
      </c>
      <c r="KI176">
        <v>101.974</v>
      </c>
      <c r="KJ176">
        <v>91.526</v>
      </c>
    </row>
    <row r="177" spans="1:296">
      <c r="A177">
        <v>159</v>
      </c>
      <c r="B177">
        <v>1759164472.5</v>
      </c>
      <c r="C177">
        <v>3099.400000095367</v>
      </c>
      <c r="D177" t="s">
        <v>762</v>
      </c>
      <c r="E177" t="s">
        <v>763</v>
      </c>
      <c r="F177">
        <v>5</v>
      </c>
      <c r="G177" t="s">
        <v>639</v>
      </c>
      <c r="H177">
        <v>1759164465</v>
      </c>
      <c r="I177">
        <f>(J177)/1000</f>
        <v>0</v>
      </c>
      <c r="J177">
        <f>IF(DO177, AM177, AG177)</f>
        <v>0</v>
      </c>
      <c r="K177">
        <f>IF(DO177, AH177, AF177)</f>
        <v>0</v>
      </c>
      <c r="L177">
        <f>DQ177 - IF(AT177&gt;1, K177*DK177*100.0/(AV177), 0)</f>
        <v>0</v>
      </c>
      <c r="M177">
        <f>((S177-I177/2)*L177-K177)/(S177+I177/2)</f>
        <v>0</v>
      </c>
      <c r="N177">
        <f>M177*(DX177+DY177)/1000.0</f>
        <v>0</v>
      </c>
      <c r="O177">
        <f>(DQ177 - IF(AT177&gt;1, K177*DK177*100.0/(AV177), 0))*(DX177+DY177)/1000.0</f>
        <v>0</v>
      </c>
      <c r="P177">
        <f>2.0/((1/R177-1/Q177)+SIGN(R177)*SQRT((1/R177-1/Q177)*(1/R177-1/Q177) + 4*DL177/((DL177+1)*(DL177+1))*(2*1/R177*1/Q177-1/Q177*1/Q177)))</f>
        <v>0</v>
      </c>
      <c r="Q177">
        <f>IF(LEFT(DM177,1)&lt;&gt;"0",IF(LEFT(DM177,1)="1",3.0,DN177),$D$5+$E$5*(EE177*DX177/($K$5*1000))+$F$5*(EE177*DX177/($K$5*1000))*MAX(MIN(DK177,$J$5),$I$5)*MAX(MIN(DK177,$J$5),$I$5)+$G$5*MAX(MIN(DK177,$J$5),$I$5)*(EE177*DX177/($K$5*1000))+$H$5*(EE177*DX177/($K$5*1000))*(EE177*DX177/($K$5*1000)))</f>
        <v>0</v>
      </c>
      <c r="R177">
        <f>I177*(1000-(1000*0.61365*exp(17.502*V177/(240.97+V177))/(DX177+DY177)+DS177)/2)/(1000*0.61365*exp(17.502*V177/(240.97+V177))/(DX177+DY177)-DS177)</f>
        <v>0</v>
      </c>
      <c r="S177">
        <f>1/((DL177+1)/(P177/1.6)+1/(Q177/1.37)) + DL177/((DL177+1)/(P177/1.6) + DL177/(Q177/1.37))</f>
        <v>0</v>
      </c>
      <c r="T177">
        <f>(DG177*DJ177)</f>
        <v>0</v>
      </c>
      <c r="U177">
        <f>(DZ177+(T177+2*0.95*5.67E-8*(((DZ177+$B$9)+273)^4-(DZ177+273)^4)-44100*I177)/(1.84*29.3*Q177+8*0.95*5.67E-8*(DZ177+273)^3))</f>
        <v>0</v>
      </c>
      <c r="V177">
        <f>($C$9*EA177+$D$9*EB177+$E$9*U177)</f>
        <v>0</v>
      </c>
      <c r="W177">
        <f>0.61365*exp(17.502*V177/(240.97+V177))</f>
        <v>0</v>
      </c>
      <c r="X177">
        <f>(Y177/Z177*100)</f>
        <v>0</v>
      </c>
      <c r="Y177">
        <f>DS177*(DX177+DY177)/1000</f>
        <v>0</v>
      </c>
      <c r="Z177">
        <f>0.61365*exp(17.502*DZ177/(240.97+DZ177))</f>
        <v>0</v>
      </c>
      <c r="AA177">
        <f>(W177-DS177*(DX177+DY177)/1000)</f>
        <v>0</v>
      </c>
      <c r="AB177">
        <f>(-I177*44100)</f>
        <v>0</v>
      </c>
      <c r="AC177">
        <f>2*29.3*Q177*0.92*(DZ177-V177)</f>
        <v>0</v>
      </c>
      <c r="AD177">
        <f>2*0.95*5.67E-8*(((DZ177+$B$9)+273)^4-(V177+273)^4)</f>
        <v>0</v>
      </c>
      <c r="AE177">
        <f>T177+AD177+AB177+AC177</f>
        <v>0</v>
      </c>
      <c r="AF177">
        <f>DW177*AT177*(DR177-DQ177*(1000-AT177*DT177)/(1000-AT177*DS177))/(100*DK177)</f>
        <v>0</v>
      </c>
      <c r="AG177">
        <f>1000*DW177*AT177*(DS177-DT177)/(100*DK177*(1000-AT177*DS177))</f>
        <v>0</v>
      </c>
      <c r="AH177">
        <f>(AI177 - AJ177 - DX177*1E3/(8.314*(DZ177+273.15)) * AL177/DW177 * AK177) * DW177/(100*DK177) * (1000 - DT177)/1000</f>
        <v>0</v>
      </c>
      <c r="AI177">
        <v>1044.457066773779</v>
      </c>
      <c r="AJ177">
        <v>1011.2978</v>
      </c>
      <c r="AK177">
        <v>3.426673395391969</v>
      </c>
      <c r="AL177">
        <v>65.04949438448051</v>
      </c>
      <c r="AM177">
        <f>(AO177 - AN177 + DX177*1E3/(8.314*(DZ177+273.15)) * AQ177/DW177 * AP177) * DW177/(100*DK177) * 1000/(1000 - AO177)</f>
        <v>0</v>
      </c>
      <c r="AN177">
        <v>18.82028803712958</v>
      </c>
      <c r="AO177">
        <v>22.27319333333334</v>
      </c>
      <c r="AP177">
        <v>0.0004972926154887989</v>
      </c>
      <c r="AQ177">
        <v>105.0563432772272</v>
      </c>
      <c r="AR177">
        <v>0</v>
      </c>
      <c r="AS177">
        <v>0</v>
      </c>
      <c r="AT177">
        <f>IF(AR177*$H$15&gt;=AV177,1.0,(AV177/(AV177-AR177*$H$15)))</f>
        <v>0</v>
      </c>
      <c r="AU177">
        <f>(AT177-1)*100</f>
        <v>0</v>
      </c>
      <c r="AV177">
        <f>MAX(0,($B$15+$C$15*EE177)/(1+$D$15*EE177)*DX177/(DZ177+273)*$E$15)</f>
        <v>0</v>
      </c>
      <c r="AW177" t="s">
        <v>437</v>
      </c>
      <c r="AX177" t="s">
        <v>437</v>
      </c>
      <c r="AY177">
        <v>0</v>
      </c>
      <c r="AZ177">
        <v>0</v>
      </c>
      <c r="BA177">
        <f>1-AY177/AZ177</f>
        <v>0</v>
      </c>
      <c r="BB177">
        <v>0</v>
      </c>
      <c r="BC177" t="s">
        <v>437</v>
      </c>
      <c r="BD177" t="s">
        <v>437</v>
      </c>
      <c r="BE177">
        <v>0</v>
      </c>
      <c r="BF177">
        <v>0</v>
      </c>
      <c r="BG177">
        <f>1-BE177/BF177</f>
        <v>0</v>
      </c>
      <c r="BH177">
        <v>0.5</v>
      </c>
      <c r="BI177">
        <f>DH177</f>
        <v>0</v>
      </c>
      <c r="BJ177">
        <f>K177</f>
        <v>0</v>
      </c>
      <c r="BK177">
        <f>BG177*BH177*BI177</f>
        <v>0</v>
      </c>
      <c r="BL177">
        <f>(BJ177-BB177)/BI177</f>
        <v>0</v>
      </c>
      <c r="BM177">
        <f>(AZ177-BF177)/BF177</f>
        <v>0</v>
      </c>
      <c r="BN177">
        <f>AY177/(BA177+AY177/BF177)</f>
        <v>0</v>
      </c>
      <c r="BO177" t="s">
        <v>437</v>
      </c>
      <c r="BP177">
        <v>0</v>
      </c>
      <c r="BQ177">
        <f>IF(BP177&lt;&gt;0, BP177, BN177)</f>
        <v>0</v>
      </c>
      <c r="BR177">
        <f>1-BQ177/BF177</f>
        <v>0</v>
      </c>
      <c r="BS177">
        <f>(BF177-BE177)/(BF177-BQ177)</f>
        <v>0</v>
      </c>
      <c r="BT177">
        <f>(AZ177-BF177)/(AZ177-BQ177)</f>
        <v>0</v>
      </c>
      <c r="BU177">
        <f>(BF177-BE177)/(BF177-AY177)</f>
        <v>0</v>
      </c>
      <c r="BV177">
        <f>(AZ177-BF177)/(AZ177-AY177)</f>
        <v>0</v>
      </c>
      <c r="BW177">
        <f>(BS177*BQ177/BE177)</f>
        <v>0</v>
      </c>
      <c r="BX177">
        <f>(1-BW177)</f>
        <v>0</v>
      </c>
      <c r="DG177">
        <f>$B$13*EF177+$C$13*EG177+$F$13*ER177*(1-EU177)</f>
        <v>0</v>
      </c>
      <c r="DH177">
        <f>DG177*DI177</f>
        <v>0</v>
      </c>
      <c r="DI177">
        <f>($B$13*$D$11+$C$13*$D$11+$F$13*((FE177+EW177)/MAX(FE177+EW177+FF177, 0.1)*$I$11+FF177/MAX(FE177+EW177+FF177, 0.1)*$J$11))/($B$13+$C$13+$F$13)</f>
        <v>0</v>
      </c>
      <c r="DJ177">
        <f>($B$13*$K$11+$C$13*$K$11+$F$13*((FE177+EW177)/MAX(FE177+EW177+FF177, 0.1)*$P$11+FF177/MAX(FE177+EW177+FF177, 0.1)*$Q$11))/($B$13+$C$13+$F$13)</f>
        <v>0</v>
      </c>
      <c r="DK177">
        <v>5</v>
      </c>
      <c r="DL177">
        <v>0.5</v>
      </c>
      <c r="DM177" t="s">
        <v>438</v>
      </c>
      <c r="DN177">
        <v>2</v>
      </c>
      <c r="DO177" t="b">
        <v>1</v>
      </c>
      <c r="DP177">
        <v>1759164465</v>
      </c>
      <c r="DQ177">
        <v>965.3162592592593</v>
      </c>
      <c r="DR177">
        <v>1009.925111111111</v>
      </c>
      <c r="DS177">
        <v>22.25285925925926</v>
      </c>
      <c r="DT177">
        <v>18.72448888888889</v>
      </c>
      <c r="DU177">
        <v>966.0489629629629</v>
      </c>
      <c r="DV177">
        <v>21.96200740740741</v>
      </c>
      <c r="DW177">
        <v>500.0146666666667</v>
      </c>
      <c r="DX177">
        <v>90.88165555555558</v>
      </c>
      <c r="DY177">
        <v>0.06743241851851851</v>
      </c>
      <c r="DZ177">
        <v>29.27193333333334</v>
      </c>
      <c r="EA177">
        <v>29.99145555555555</v>
      </c>
      <c r="EB177">
        <v>999.9000000000001</v>
      </c>
      <c r="EC177">
        <v>0</v>
      </c>
      <c r="ED177">
        <v>0</v>
      </c>
      <c r="EE177">
        <v>9992.660370370369</v>
      </c>
      <c r="EF177">
        <v>0</v>
      </c>
      <c r="EG177">
        <v>10.69075925925926</v>
      </c>
      <c r="EH177">
        <v>-44.60915555555556</v>
      </c>
      <c r="EI177">
        <v>987.2861111111112</v>
      </c>
      <c r="EJ177">
        <v>1029.197407407407</v>
      </c>
      <c r="EK177">
        <v>3.52837925925926</v>
      </c>
      <c r="EL177">
        <v>1009.925111111111</v>
      </c>
      <c r="EM177">
        <v>18.72448888888889</v>
      </c>
      <c r="EN177">
        <v>2.022377037037037</v>
      </c>
      <c r="EO177">
        <v>1.701711481481482</v>
      </c>
      <c r="EP177">
        <v>17.62062222222222</v>
      </c>
      <c r="EQ177">
        <v>14.91196296296297</v>
      </c>
      <c r="ER177">
        <v>2000.004444444445</v>
      </c>
      <c r="ES177">
        <v>0.9799935185185183</v>
      </c>
      <c r="ET177">
        <v>0.02000615555555556</v>
      </c>
      <c r="EU177">
        <v>0</v>
      </c>
      <c r="EV177">
        <v>1047.307407407407</v>
      </c>
      <c r="EW177">
        <v>5.00078</v>
      </c>
      <c r="EX177">
        <v>20345.21481481481</v>
      </c>
      <c r="EY177">
        <v>16379.64074074074</v>
      </c>
      <c r="EZ177">
        <v>39.40707407407407</v>
      </c>
      <c r="FA177">
        <v>40.12959259259259</v>
      </c>
      <c r="FB177">
        <v>39.27514814814815</v>
      </c>
      <c r="FC177">
        <v>39.91403703703704</v>
      </c>
      <c r="FD177">
        <v>40.32844444444444</v>
      </c>
      <c r="FE177">
        <v>1955.094444444445</v>
      </c>
      <c r="FF177">
        <v>39.91</v>
      </c>
      <c r="FG177">
        <v>0</v>
      </c>
      <c r="FH177">
        <v>1759164464.6</v>
      </c>
      <c r="FI177">
        <v>0</v>
      </c>
      <c r="FJ177">
        <v>1047.26</v>
      </c>
      <c r="FK177">
        <v>-3.802307685529124</v>
      </c>
      <c r="FL177">
        <v>-84.50000021001698</v>
      </c>
      <c r="FM177">
        <v>20344.968</v>
      </c>
      <c r="FN177">
        <v>15</v>
      </c>
      <c r="FO177">
        <v>0</v>
      </c>
      <c r="FP177" t="s">
        <v>439</v>
      </c>
      <c r="FQ177">
        <v>1746989605.5</v>
      </c>
      <c r="FR177">
        <v>1746989593.5</v>
      </c>
      <c r="FS177">
        <v>0</v>
      </c>
      <c r="FT177">
        <v>-0.274</v>
      </c>
      <c r="FU177">
        <v>-0.002</v>
      </c>
      <c r="FV177">
        <v>2.549</v>
      </c>
      <c r="FW177">
        <v>0.129</v>
      </c>
      <c r="FX177">
        <v>420</v>
      </c>
      <c r="FY177">
        <v>17</v>
      </c>
      <c r="FZ177">
        <v>0.02</v>
      </c>
      <c r="GA177">
        <v>0.04</v>
      </c>
      <c r="GB177">
        <v>-44.56314390243902</v>
      </c>
      <c r="GC177">
        <v>-0.5891853658535495</v>
      </c>
      <c r="GD177">
        <v>0.08137712283778767</v>
      </c>
      <c r="GE177">
        <v>0</v>
      </c>
      <c r="GF177">
        <v>1047.575294117647</v>
      </c>
      <c r="GG177">
        <v>-4.573567607112563</v>
      </c>
      <c r="GH177">
        <v>0.5583338411745103</v>
      </c>
      <c r="GI177">
        <v>0</v>
      </c>
      <c r="GJ177">
        <v>3.574040731707317</v>
      </c>
      <c r="GK177">
        <v>-0.8865121254355368</v>
      </c>
      <c r="GL177">
        <v>0.08786288631810095</v>
      </c>
      <c r="GM177">
        <v>0</v>
      </c>
      <c r="GN177">
        <v>0</v>
      </c>
      <c r="GO177">
        <v>3</v>
      </c>
      <c r="GP177" t="s">
        <v>484</v>
      </c>
      <c r="GQ177">
        <v>3.10171</v>
      </c>
      <c r="GR177">
        <v>2.72546</v>
      </c>
      <c r="GS177">
        <v>0.160478</v>
      </c>
      <c r="GT177">
        <v>0.164989</v>
      </c>
      <c r="GU177">
        <v>0.102765</v>
      </c>
      <c r="GV177">
        <v>0.0925227</v>
      </c>
      <c r="GW177">
        <v>21951.2</v>
      </c>
      <c r="GX177">
        <v>19843.6</v>
      </c>
      <c r="GY177">
        <v>26710.6</v>
      </c>
      <c r="GZ177">
        <v>23985.8</v>
      </c>
      <c r="HA177">
        <v>38351.8</v>
      </c>
      <c r="HB177">
        <v>32191.5</v>
      </c>
      <c r="HC177">
        <v>46638</v>
      </c>
      <c r="HD177">
        <v>37954.1</v>
      </c>
      <c r="HE177">
        <v>1.87275</v>
      </c>
      <c r="HF177">
        <v>1.86685</v>
      </c>
      <c r="HG177">
        <v>0.121832</v>
      </c>
      <c r="HH177">
        <v>0</v>
      </c>
      <c r="HI177">
        <v>28.0454</v>
      </c>
      <c r="HJ177">
        <v>999.9</v>
      </c>
      <c r="HK177">
        <v>43.3</v>
      </c>
      <c r="HL177">
        <v>31.5</v>
      </c>
      <c r="HM177">
        <v>22.1149</v>
      </c>
      <c r="HN177">
        <v>61.3739</v>
      </c>
      <c r="HO177">
        <v>22.4038</v>
      </c>
      <c r="HP177">
        <v>1</v>
      </c>
      <c r="HQ177">
        <v>0.113394</v>
      </c>
      <c r="HR177">
        <v>-0.00535403</v>
      </c>
      <c r="HS177">
        <v>20.2802</v>
      </c>
      <c r="HT177">
        <v>5.2128</v>
      </c>
      <c r="HU177">
        <v>11.98</v>
      </c>
      <c r="HV177">
        <v>4.96365</v>
      </c>
      <c r="HW177">
        <v>3.27445</v>
      </c>
      <c r="HX177">
        <v>9999</v>
      </c>
      <c r="HY177">
        <v>9999</v>
      </c>
      <c r="HZ177">
        <v>9999</v>
      </c>
      <c r="IA177">
        <v>41.2</v>
      </c>
      <c r="IB177">
        <v>1.86401</v>
      </c>
      <c r="IC177">
        <v>1.86017</v>
      </c>
      <c r="ID177">
        <v>1.85841</v>
      </c>
      <c r="IE177">
        <v>1.85977</v>
      </c>
      <c r="IF177">
        <v>1.85989</v>
      </c>
      <c r="IG177">
        <v>1.85842</v>
      </c>
      <c r="IH177">
        <v>1.85745</v>
      </c>
      <c r="II177">
        <v>1.85242</v>
      </c>
      <c r="IJ177">
        <v>0</v>
      </c>
      <c r="IK177">
        <v>0</v>
      </c>
      <c r="IL177">
        <v>0</v>
      </c>
      <c r="IM177">
        <v>0</v>
      </c>
      <c r="IN177" t="s">
        <v>441</v>
      </c>
      <c r="IO177" t="s">
        <v>442</v>
      </c>
      <c r="IP177" t="s">
        <v>443</v>
      </c>
      <c r="IQ177" t="s">
        <v>443</v>
      </c>
      <c r="IR177" t="s">
        <v>443</v>
      </c>
      <c r="IS177" t="s">
        <v>443</v>
      </c>
      <c r="IT177">
        <v>0</v>
      </c>
      <c r="IU177">
        <v>100</v>
      </c>
      <c r="IV177">
        <v>100</v>
      </c>
      <c r="IW177">
        <v>-0.707</v>
      </c>
      <c r="IX177">
        <v>0.2913</v>
      </c>
      <c r="IY177">
        <v>-0.9039269621244732</v>
      </c>
      <c r="IZ177">
        <v>-0.001239420960351069</v>
      </c>
      <c r="JA177">
        <v>2.054680153414315E-06</v>
      </c>
      <c r="JB177">
        <v>-6.090169633737798E-10</v>
      </c>
      <c r="JC177">
        <v>0.01286883109493677</v>
      </c>
      <c r="JD177">
        <v>0.003674261220633967</v>
      </c>
      <c r="JE177">
        <v>0.0003746991724086452</v>
      </c>
      <c r="JF177">
        <v>1.563836292469968E-06</v>
      </c>
      <c r="JG177">
        <v>1</v>
      </c>
      <c r="JH177">
        <v>2003</v>
      </c>
      <c r="JI177">
        <v>1</v>
      </c>
      <c r="JJ177">
        <v>24</v>
      </c>
      <c r="JK177">
        <v>202914.5</v>
      </c>
      <c r="JL177">
        <v>202914.6</v>
      </c>
      <c r="JM177">
        <v>2.37305</v>
      </c>
      <c r="JN177">
        <v>2.61597</v>
      </c>
      <c r="JO177">
        <v>1.49658</v>
      </c>
      <c r="JP177">
        <v>2.34253</v>
      </c>
      <c r="JQ177">
        <v>1.54907</v>
      </c>
      <c r="JR177">
        <v>2.4585</v>
      </c>
      <c r="JS177">
        <v>36.0113</v>
      </c>
      <c r="JT177">
        <v>24.1751</v>
      </c>
      <c r="JU177">
        <v>18</v>
      </c>
      <c r="JV177">
        <v>482.813</v>
      </c>
      <c r="JW177">
        <v>493.773</v>
      </c>
      <c r="JX177">
        <v>27.8438</v>
      </c>
      <c r="JY177">
        <v>28.738</v>
      </c>
      <c r="JZ177">
        <v>30.0004</v>
      </c>
      <c r="KA177">
        <v>28.9003</v>
      </c>
      <c r="KB177">
        <v>28.8871</v>
      </c>
      <c r="KC177">
        <v>47.6712</v>
      </c>
      <c r="KD177">
        <v>15.6846</v>
      </c>
      <c r="KE177">
        <v>64.7068</v>
      </c>
      <c r="KF177">
        <v>27.8093</v>
      </c>
      <c r="KG177">
        <v>1055.44</v>
      </c>
      <c r="KH177">
        <v>18.9008</v>
      </c>
      <c r="KI177">
        <v>101.974</v>
      </c>
      <c r="KJ177">
        <v>91.52549999999999</v>
      </c>
    </row>
    <row r="178" spans="1:296">
      <c r="A178">
        <v>160</v>
      </c>
      <c r="B178">
        <v>1759164477.5</v>
      </c>
      <c r="C178">
        <v>3104.400000095367</v>
      </c>
      <c r="D178" t="s">
        <v>764</v>
      </c>
      <c r="E178" t="s">
        <v>765</v>
      </c>
      <c r="F178">
        <v>5</v>
      </c>
      <c r="G178" t="s">
        <v>639</v>
      </c>
      <c r="H178">
        <v>1759164469.714286</v>
      </c>
      <c r="I178">
        <f>(J178)/1000</f>
        <v>0</v>
      </c>
      <c r="J178">
        <f>IF(DO178, AM178, AG178)</f>
        <v>0</v>
      </c>
      <c r="K178">
        <f>IF(DO178, AH178, AF178)</f>
        <v>0</v>
      </c>
      <c r="L178">
        <f>DQ178 - IF(AT178&gt;1, K178*DK178*100.0/(AV178), 0)</f>
        <v>0</v>
      </c>
      <c r="M178">
        <f>((S178-I178/2)*L178-K178)/(S178+I178/2)</f>
        <v>0</v>
      </c>
      <c r="N178">
        <f>M178*(DX178+DY178)/1000.0</f>
        <v>0</v>
      </c>
      <c r="O178">
        <f>(DQ178 - IF(AT178&gt;1, K178*DK178*100.0/(AV178), 0))*(DX178+DY178)/1000.0</f>
        <v>0</v>
      </c>
      <c r="P178">
        <f>2.0/((1/R178-1/Q178)+SIGN(R178)*SQRT((1/R178-1/Q178)*(1/R178-1/Q178) + 4*DL178/((DL178+1)*(DL178+1))*(2*1/R178*1/Q178-1/Q178*1/Q178)))</f>
        <v>0</v>
      </c>
      <c r="Q178">
        <f>IF(LEFT(DM178,1)&lt;&gt;"0",IF(LEFT(DM178,1)="1",3.0,DN178),$D$5+$E$5*(EE178*DX178/($K$5*1000))+$F$5*(EE178*DX178/($K$5*1000))*MAX(MIN(DK178,$J$5),$I$5)*MAX(MIN(DK178,$J$5),$I$5)+$G$5*MAX(MIN(DK178,$J$5),$I$5)*(EE178*DX178/($K$5*1000))+$H$5*(EE178*DX178/($K$5*1000))*(EE178*DX178/($K$5*1000)))</f>
        <v>0</v>
      </c>
      <c r="R178">
        <f>I178*(1000-(1000*0.61365*exp(17.502*V178/(240.97+V178))/(DX178+DY178)+DS178)/2)/(1000*0.61365*exp(17.502*V178/(240.97+V178))/(DX178+DY178)-DS178)</f>
        <v>0</v>
      </c>
      <c r="S178">
        <f>1/((DL178+1)/(P178/1.6)+1/(Q178/1.37)) + DL178/((DL178+1)/(P178/1.6) + DL178/(Q178/1.37))</f>
        <v>0</v>
      </c>
      <c r="T178">
        <f>(DG178*DJ178)</f>
        <v>0</v>
      </c>
      <c r="U178">
        <f>(DZ178+(T178+2*0.95*5.67E-8*(((DZ178+$B$9)+273)^4-(DZ178+273)^4)-44100*I178)/(1.84*29.3*Q178+8*0.95*5.67E-8*(DZ178+273)^3))</f>
        <v>0</v>
      </c>
      <c r="V178">
        <f>($C$9*EA178+$D$9*EB178+$E$9*U178)</f>
        <v>0</v>
      </c>
      <c r="W178">
        <f>0.61365*exp(17.502*V178/(240.97+V178))</f>
        <v>0</v>
      </c>
      <c r="X178">
        <f>(Y178/Z178*100)</f>
        <v>0</v>
      </c>
      <c r="Y178">
        <f>DS178*(DX178+DY178)/1000</f>
        <v>0</v>
      </c>
      <c r="Z178">
        <f>0.61365*exp(17.502*DZ178/(240.97+DZ178))</f>
        <v>0</v>
      </c>
      <c r="AA178">
        <f>(W178-DS178*(DX178+DY178)/1000)</f>
        <v>0</v>
      </c>
      <c r="AB178">
        <f>(-I178*44100)</f>
        <v>0</v>
      </c>
      <c r="AC178">
        <f>2*29.3*Q178*0.92*(DZ178-V178)</f>
        <v>0</v>
      </c>
      <c r="AD178">
        <f>2*0.95*5.67E-8*(((DZ178+$B$9)+273)^4-(V178+273)^4)</f>
        <v>0</v>
      </c>
      <c r="AE178">
        <f>T178+AD178+AB178+AC178</f>
        <v>0</v>
      </c>
      <c r="AF178">
        <f>DW178*AT178*(DR178-DQ178*(1000-AT178*DT178)/(1000-AT178*DS178))/(100*DK178)</f>
        <v>0</v>
      </c>
      <c r="AG178">
        <f>1000*DW178*AT178*(DS178-DT178)/(100*DK178*(1000-AT178*DS178))</f>
        <v>0</v>
      </c>
      <c r="AH178">
        <f>(AI178 - AJ178 - DX178*1E3/(8.314*(DZ178+273.15)) * AL178/DW178 * AK178) * DW178/(100*DK178) * (1000 - DT178)/1000</f>
        <v>0</v>
      </c>
      <c r="AI178">
        <v>1061.648086208424</v>
      </c>
      <c r="AJ178">
        <v>1028.475272727273</v>
      </c>
      <c r="AK178">
        <v>3.425493036528332</v>
      </c>
      <c r="AL178">
        <v>65.04949438448051</v>
      </c>
      <c r="AM178">
        <f>(AO178 - AN178 + DX178*1E3/(8.314*(DZ178+273.15)) * AQ178/DW178 * AP178) * DW178/(100*DK178) * 1000/(1000 - AO178)</f>
        <v>0</v>
      </c>
      <c r="AN178">
        <v>18.83978680453721</v>
      </c>
      <c r="AO178">
        <v>22.28689393939392</v>
      </c>
      <c r="AP178">
        <v>0.0001578000574048369</v>
      </c>
      <c r="AQ178">
        <v>105.0563432772272</v>
      </c>
      <c r="AR178">
        <v>0</v>
      </c>
      <c r="AS178">
        <v>0</v>
      </c>
      <c r="AT178">
        <f>IF(AR178*$H$15&gt;=AV178,1.0,(AV178/(AV178-AR178*$H$15)))</f>
        <v>0</v>
      </c>
      <c r="AU178">
        <f>(AT178-1)*100</f>
        <v>0</v>
      </c>
      <c r="AV178">
        <f>MAX(0,($B$15+$C$15*EE178)/(1+$D$15*EE178)*DX178/(DZ178+273)*$E$15)</f>
        <v>0</v>
      </c>
      <c r="AW178" t="s">
        <v>437</v>
      </c>
      <c r="AX178" t="s">
        <v>437</v>
      </c>
      <c r="AY178">
        <v>0</v>
      </c>
      <c r="AZ178">
        <v>0</v>
      </c>
      <c r="BA178">
        <f>1-AY178/AZ178</f>
        <v>0</v>
      </c>
      <c r="BB178">
        <v>0</v>
      </c>
      <c r="BC178" t="s">
        <v>437</v>
      </c>
      <c r="BD178" t="s">
        <v>437</v>
      </c>
      <c r="BE178">
        <v>0</v>
      </c>
      <c r="BF178">
        <v>0</v>
      </c>
      <c r="BG178">
        <f>1-BE178/BF178</f>
        <v>0</v>
      </c>
      <c r="BH178">
        <v>0.5</v>
      </c>
      <c r="BI178">
        <f>DH178</f>
        <v>0</v>
      </c>
      <c r="BJ178">
        <f>K178</f>
        <v>0</v>
      </c>
      <c r="BK178">
        <f>BG178*BH178*BI178</f>
        <v>0</v>
      </c>
      <c r="BL178">
        <f>(BJ178-BB178)/BI178</f>
        <v>0</v>
      </c>
      <c r="BM178">
        <f>(AZ178-BF178)/BF178</f>
        <v>0</v>
      </c>
      <c r="BN178">
        <f>AY178/(BA178+AY178/BF178)</f>
        <v>0</v>
      </c>
      <c r="BO178" t="s">
        <v>437</v>
      </c>
      <c r="BP178">
        <v>0</v>
      </c>
      <c r="BQ178">
        <f>IF(BP178&lt;&gt;0, BP178, BN178)</f>
        <v>0</v>
      </c>
      <c r="BR178">
        <f>1-BQ178/BF178</f>
        <v>0</v>
      </c>
      <c r="BS178">
        <f>(BF178-BE178)/(BF178-BQ178)</f>
        <v>0</v>
      </c>
      <c r="BT178">
        <f>(AZ178-BF178)/(AZ178-BQ178)</f>
        <v>0</v>
      </c>
      <c r="BU178">
        <f>(BF178-BE178)/(BF178-AY178)</f>
        <v>0</v>
      </c>
      <c r="BV178">
        <f>(AZ178-BF178)/(AZ178-AY178)</f>
        <v>0</v>
      </c>
      <c r="BW178">
        <f>(BS178*BQ178/BE178)</f>
        <v>0</v>
      </c>
      <c r="BX178">
        <f>(1-BW178)</f>
        <v>0</v>
      </c>
      <c r="DG178">
        <f>$B$13*EF178+$C$13*EG178+$F$13*ER178*(1-EU178)</f>
        <v>0</v>
      </c>
      <c r="DH178">
        <f>DG178*DI178</f>
        <v>0</v>
      </c>
      <c r="DI178">
        <f>($B$13*$D$11+$C$13*$D$11+$F$13*((FE178+EW178)/MAX(FE178+EW178+FF178, 0.1)*$I$11+FF178/MAX(FE178+EW178+FF178, 0.1)*$J$11))/($B$13+$C$13+$F$13)</f>
        <v>0</v>
      </c>
      <c r="DJ178">
        <f>($B$13*$K$11+$C$13*$K$11+$F$13*((FE178+EW178)/MAX(FE178+EW178+FF178, 0.1)*$P$11+FF178/MAX(FE178+EW178+FF178, 0.1)*$Q$11))/($B$13+$C$13+$F$13)</f>
        <v>0</v>
      </c>
      <c r="DK178">
        <v>5</v>
      </c>
      <c r="DL178">
        <v>0.5</v>
      </c>
      <c r="DM178" t="s">
        <v>438</v>
      </c>
      <c r="DN178">
        <v>2</v>
      </c>
      <c r="DO178" t="b">
        <v>1</v>
      </c>
      <c r="DP178">
        <v>1759164469.714286</v>
      </c>
      <c r="DQ178">
        <v>981.1300714285715</v>
      </c>
      <c r="DR178">
        <v>1025.753</v>
      </c>
      <c r="DS178">
        <v>22.26460714285714</v>
      </c>
      <c r="DT178">
        <v>18.784025</v>
      </c>
      <c r="DU178">
        <v>981.8466071428572</v>
      </c>
      <c r="DV178">
        <v>21.97349642857143</v>
      </c>
      <c r="DW178">
        <v>500.0171785714286</v>
      </c>
      <c r="DX178">
        <v>90.88131428571428</v>
      </c>
      <c r="DY178">
        <v>0.06738991071428573</v>
      </c>
      <c r="DZ178">
        <v>29.27887142857143</v>
      </c>
      <c r="EA178">
        <v>30.02215357142857</v>
      </c>
      <c r="EB178">
        <v>999.9000000000002</v>
      </c>
      <c r="EC178">
        <v>0</v>
      </c>
      <c r="ED178">
        <v>0</v>
      </c>
      <c r="EE178">
        <v>10000.50714285714</v>
      </c>
      <c r="EF178">
        <v>0</v>
      </c>
      <c r="EG178">
        <v>10.70423571428571</v>
      </c>
      <c r="EH178">
        <v>-44.62357142857143</v>
      </c>
      <c r="EI178">
        <v>1003.472285714286</v>
      </c>
      <c r="EJ178">
        <v>1045.391428571428</v>
      </c>
      <c r="EK178">
        <v>3.480585357142857</v>
      </c>
      <c r="EL178">
        <v>1025.753</v>
      </c>
      <c r="EM178">
        <v>18.784025</v>
      </c>
      <c r="EN178">
        <v>2.023437142857143</v>
      </c>
      <c r="EO178">
        <v>1.707116785714286</v>
      </c>
      <c r="EP178">
        <v>17.62893571428571</v>
      </c>
      <c r="EQ178">
        <v>14.96123928571429</v>
      </c>
      <c r="ER178">
        <v>1999.984285714286</v>
      </c>
      <c r="ES178">
        <v>0.9799933571428571</v>
      </c>
      <c r="ET178">
        <v>0.02000631428571429</v>
      </c>
      <c r="EU178">
        <v>0</v>
      </c>
      <c r="EV178">
        <v>1046.983571428572</v>
      </c>
      <c r="EW178">
        <v>5.00078</v>
      </c>
      <c r="EX178">
        <v>20337.95357142857</v>
      </c>
      <c r="EY178">
        <v>16379.475</v>
      </c>
      <c r="EZ178">
        <v>39.41710714285714</v>
      </c>
      <c r="FA178">
        <v>40.12942857142857</v>
      </c>
      <c r="FB178">
        <v>39.28096428571428</v>
      </c>
      <c r="FC178">
        <v>39.92149999999999</v>
      </c>
      <c r="FD178">
        <v>40.32567857142857</v>
      </c>
      <c r="FE178">
        <v>1955.074285714285</v>
      </c>
      <c r="FF178">
        <v>39.91</v>
      </c>
      <c r="FG178">
        <v>0</v>
      </c>
      <c r="FH178">
        <v>1759164469.4</v>
      </c>
      <c r="FI178">
        <v>0</v>
      </c>
      <c r="FJ178">
        <v>1046.9072</v>
      </c>
      <c r="FK178">
        <v>-6.042307665701679</v>
      </c>
      <c r="FL178">
        <v>-109.0846152926332</v>
      </c>
      <c r="FM178">
        <v>20337.572</v>
      </c>
      <c r="FN178">
        <v>15</v>
      </c>
      <c r="FO178">
        <v>0</v>
      </c>
      <c r="FP178" t="s">
        <v>439</v>
      </c>
      <c r="FQ178">
        <v>1746989605.5</v>
      </c>
      <c r="FR178">
        <v>1746989593.5</v>
      </c>
      <c r="FS178">
        <v>0</v>
      </c>
      <c r="FT178">
        <v>-0.274</v>
      </c>
      <c r="FU178">
        <v>-0.002</v>
      </c>
      <c r="FV178">
        <v>2.549</v>
      </c>
      <c r="FW178">
        <v>0.129</v>
      </c>
      <c r="FX178">
        <v>420</v>
      </c>
      <c r="FY178">
        <v>17</v>
      </c>
      <c r="FZ178">
        <v>0.02</v>
      </c>
      <c r="GA178">
        <v>0.04</v>
      </c>
      <c r="GB178">
        <v>-44.6030225</v>
      </c>
      <c r="GC178">
        <v>-0.1924874296433618</v>
      </c>
      <c r="GD178">
        <v>0.0543518329382737</v>
      </c>
      <c r="GE178">
        <v>1</v>
      </c>
      <c r="GF178">
        <v>1047.116176470588</v>
      </c>
      <c r="GG178">
        <v>-4.322841856339801</v>
      </c>
      <c r="GH178">
        <v>0.5163105239034159</v>
      </c>
      <c r="GI178">
        <v>0</v>
      </c>
      <c r="GJ178">
        <v>3.514936249999999</v>
      </c>
      <c r="GK178">
        <v>-0.6660030393996245</v>
      </c>
      <c r="GL178">
        <v>0.06591099770476472</v>
      </c>
      <c r="GM178">
        <v>0</v>
      </c>
      <c r="GN178">
        <v>1</v>
      </c>
      <c r="GO178">
        <v>3</v>
      </c>
      <c r="GP178" t="s">
        <v>459</v>
      </c>
      <c r="GQ178">
        <v>3.10204</v>
      </c>
      <c r="GR178">
        <v>2.72529</v>
      </c>
      <c r="GS178">
        <v>0.162199</v>
      </c>
      <c r="GT178">
        <v>0.166686</v>
      </c>
      <c r="GU178">
        <v>0.102801</v>
      </c>
      <c r="GV178">
        <v>0.092552</v>
      </c>
      <c r="GW178">
        <v>21906.2</v>
      </c>
      <c r="GX178">
        <v>19803.1</v>
      </c>
      <c r="GY178">
        <v>26710.5</v>
      </c>
      <c r="GZ178">
        <v>23985.6</v>
      </c>
      <c r="HA178">
        <v>38350</v>
      </c>
      <c r="HB178">
        <v>32190.4</v>
      </c>
      <c r="HC178">
        <v>46637.4</v>
      </c>
      <c r="HD178">
        <v>37953.7</v>
      </c>
      <c r="HE178">
        <v>1.87328</v>
      </c>
      <c r="HF178">
        <v>1.86658</v>
      </c>
      <c r="HG178">
        <v>0.124864</v>
      </c>
      <c r="HH178">
        <v>0</v>
      </c>
      <c r="HI178">
        <v>28.0439</v>
      </c>
      <c r="HJ178">
        <v>999.9</v>
      </c>
      <c r="HK178">
        <v>43.3</v>
      </c>
      <c r="HL178">
        <v>31.5</v>
      </c>
      <c r="HM178">
        <v>22.1175</v>
      </c>
      <c r="HN178">
        <v>60.8139</v>
      </c>
      <c r="HO178">
        <v>22.4279</v>
      </c>
      <c r="HP178">
        <v>1</v>
      </c>
      <c r="HQ178">
        <v>0.113801</v>
      </c>
      <c r="HR178">
        <v>0.116609</v>
      </c>
      <c r="HS178">
        <v>20.28</v>
      </c>
      <c r="HT178">
        <v>5.21175</v>
      </c>
      <c r="HU178">
        <v>11.9798</v>
      </c>
      <c r="HV178">
        <v>4.9634</v>
      </c>
      <c r="HW178">
        <v>3.27448</v>
      </c>
      <c r="HX178">
        <v>9999</v>
      </c>
      <c r="HY178">
        <v>9999</v>
      </c>
      <c r="HZ178">
        <v>9999</v>
      </c>
      <c r="IA178">
        <v>41.2</v>
      </c>
      <c r="IB178">
        <v>1.86401</v>
      </c>
      <c r="IC178">
        <v>1.86017</v>
      </c>
      <c r="ID178">
        <v>1.8584</v>
      </c>
      <c r="IE178">
        <v>1.85975</v>
      </c>
      <c r="IF178">
        <v>1.85989</v>
      </c>
      <c r="IG178">
        <v>1.85839</v>
      </c>
      <c r="IH178">
        <v>1.85745</v>
      </c>
      <c r="II178">
        <v>1.85242</v>
      </c>
      <c r="IJ178">
        <v>0</v>
      </c>
      <c r="IK178">
        <v>0</v>
      </c>
      <c r="IL178">
        <v>0</v>
      </c>
      <c r="IM178">
        <v>0</v>
      </c>
      <c r="IN178" t="s">
        <v>441</v>
      </c>
      <c r="IO178" t="s">
        <v>442</v>
      </c>
      <c r="IP178" t="s">
        <v>443</v>
      </c>
      <c r="IQ178" t="s">
        <v>443</v>
      </c>
      <c r="IR178" t="s">
        <v>443</v>
      </c>
      <c r="IS178" t="s">
        <v>443</v>
      </c>
      <c r="IT178">
        <v>0</v>
      </c>
      <c r="IU178">
        <v>100</v>
      </c>
      <c r="IV178">
        <v>100</v>
      </c>
      <c r="IW178">
        <v>-0.6899999999999999</v>
      </c>
      <c r="IX178">
        <v>0.2916</v>
      </c>
      <c r="IY178">
        <v>-0.9039269621244732</v>
      </c>
      <c r="IZ178">
        <v>-0.001239420960351069</v>
      </c>
      <c r="JA178">
        <v>2.054680153414315E-06</v>
      </c>
      <c r="JB178">
        <v>-6.090169633737798E-10</v>
      </c>
      <c r="JC178">
        <v>0.01286883109493677</v>
      </c>
      <c r="JD178">
        <v>0.003674261220633967</v>
      </c>
      <c r="JE178">
        <v>0.0003746991724086452</v>
      </c>
      <c r="JF178">
        <v>1.563836292469968E-06</v>
      </c>
      <c r="JG178">
        <v>1</v>
      </c>
      <c r="JH178">
        <v>2003</v>
      </c>
      <c r="JI178">
        <v>1</v>
      </c>
      <c r="JJ178">
        <v>24</v>
      </c>
      <c r="JK178">
        <v>202914.5</v>
      </c>
      <c r="JL178">
        <v>202914.7</v>
      </c>
      <c r="JM178">
        <v>2.40234</v>
      </c>
      <c r="JN178">
        <v>2.60864</v>
      </c>
      <c r="JO178">
        <v>1.49658</v>
      </c>
      <c r="JP178">
        <v>2.34375</v>
      </c>
      <c r="JQ178">
        <v>1.54907</v>
      </c>
      <c r="JR178">
        <v>2.45117</v>
      </c>
      <c r="JS178">
        <v>35.9879</v>
      </c>
      <c r="JT178">
        <v>24.1751</v>
      </c>
      <c r="JU178">
        <v>18</v>
      </c>
      <c r="JV178">
        <v>483.142</v>
      </c>
      <c r="JW178">
        <v>493.617</v>
      </c>
      <c r="JX178">
        <v>27.8136</v>
      </c>
      <c r="JY178">
        <v>28.7411</v>
      </c>
      <c r="JZ178">
        <v>30.0005</v>
      </c>
      <c r="KA178">
        <v>28.9034</v>
      </c>
      <c r="KB178">
        <v>28.8902</v>
      </c>
      <c r="KC178">
        <v>48.3234</v>
      </c>
      <c r="KD178">
        <v>15.3926</v>
      </c>
      <c r="KE178">
        <v>64.7068</v>
      </c>
      <c r="KF178">
        <v>27.7613</v>
      </c>
      <c r="KG178">
        <v>1075.48</v>
      </c>
      <c r="KH178">
        <v>18.9456</v>
      </c>
      <c r="KI178">
        <v>101.973</v>
      </c>
      <c r="KJ178">
        <v>91.52460000000001</v>
      </c>
    </row>
    <row r="179" spans="1:296">
      <c r="A179">
        <v>161</v>
      </c>
      <c r="B179">
        <v>1759164482.5</v>
      </c>
      <c r="C179">
        <v>3109.400000095367</v>
      </c>
      <c r="D179" t="s">
        <v>766</v>
      </c>
      <c r="E179" t="s">
        <v>767</v>
      </c>
      <c r="F179">
        <v>5</v>
      </c>
      <c r="G179" t="s">
        <v>639</v>
      </c>
      <c r="H179">
        <v>1759164475</v>
      </c>
      <c r="I179">
        <f>(J179)/1000</f>
        <v>0</v>
      </c>
      <c r="J179">
        <f>IF(DO179, AM179, AG179)</f>
        <v>0</v>
      </c>
      <c r="K179">
        <f>IF(DO179, AH179, AF179)</f>
        <v>0</v>
      </c>
      <c r="L179">
        <f>DQ179 - IF(AT179&gt;1, K179*DK179*100.0/(AV179), 0)</f>
        <v>0</v>
      </c>
      <c r="M179">
        <f>((S179-I179/2)*L179-K179)/(S179+I179/2)</f>
        <v>0</v>
      </c>
      <c r="N179">
        <f>M179*(DX179+DY179)/1000.0</f>
        <v>0</v>
      </c>
      <c r="O179">
        <f>(DQ179 - IF(AT179&gt;1, K179*DK179*100.0/(AV179), 0))*(DX179+DY179)/1000.0</f>
        <v>0</v>
      </c>
      <c r="P179">
        <f>2.0/((1/R179-1/Q179)+SIGN(R179)*SQRT((1/R179-1/Q179)*(1/R179-1/Q179) + 4*DL179/((DL179+1)*(DL179+1))*(2*1/R179*1/Q179-1/Q179*1/Q179)))</f>
        <v>0</v>
      </c>
      <c r="Q179">
        <f>IF(LEFT(DM179,1)&lt;&gt;"0",IF(LEFT(DM179,1)="1",3.0,DN179),$D$5+$E$5*(EE179*DX179/($K$5*1000))+$F$5*(EE179*DX179/($K$5*1000))*MAX(MIN(DK179,$J$5),$I$5)*MAX(MIN(DK179,$J$5),$I$5)+$G$5*MAX(MIN(DK179,$J$5),$I$5)*(EE179*DX179/($K$5*1000))+$H$5*(EE179*DX179/($K$5*1000))*(EE179*DX179/($K$5*1000)))</f>
        <v>0</v>
      </c>
      <c r="R179">
        <f>I179*(1000-(1000*0.61365*exp(17.502*V179/(240.97+V179))/(DX179+DY179)+DS179)/2)/(1000*0.61365*exp(17.502*V179/(240.97+V179))/(DX179+DY179)-DS179)</f>
        <v>0</v>
      </c>
      <c r="S179">
        <f>1/((DL179+1)/(P179/1.6)+1/(Q179/1.37)) + DL179/((DL179+1)/(P179/1.6) + DL179/(Q179/1.37))</f>
        <v>0</v>
      </c>
      <c r="T179">
        <f>(DG179*DJ179)</f>
        <v>0</v>
      </c>
      <c r="U179">
        <f>(DZ179+(T179+2*0.95*5.67E-8*(((DZ179+$B$9)+273)^4-(DZ179+273)^4)-44100*I179)/(1.84*29.3*Q179+8*0.95*5.67E-8*(DZ179+273)^3))</f>
        <v>0</v>
      </c>
      <c r="V179">
        <f>($C$9*EA179+$D$9*EB179+$E$9*U179)</f>
        <v>0</v>
      </c>
      <c r="W179">
        <f>0.61365*exp(17.502*V179/(240.97+V179))</f>
        <v>0</v>
      </c>
      <c r="X179">
        <f>(Y179/Z179*100)</f>
        <v>0</v>
      </c>
      <c r="Y179">
        <f>DS179*(DX179+DY179)/1000</f>
        <v>0</v>
      </c>
      <c r="Z179">
        <f>0.61365*exp(17.502*DZ179/(240.97+DZ179))</f>
        <v>0</v>
      </c>
      <c r="AA179">
        <f>(W179-DS179*(DX179+DY179)/1000)</f>
        <v>0</v>
      </c>
      <c r="AB179">
        <f>(-I179*44100)</f>
        <v>0</v>
      </c>
      <c r="AC179">
        <f>2*29.3*Q179*0.92*(DZ179-V179)</f>
        <v>0</v>
      </c>
      <c r="AD179">
        <f>2*0.95*5.67E-8*(((DZ179+$B$9)+273)^4-(V179+273)^4)</f>
        <v>0</v>
      </c>
      <c r="AE179">
        <f>T179+AD179+AB179+AC179</f>
        <v>0</v>
      </c>
      <c r="AF179">
        <f>DW179*AT179*(DR179-DQ179*(1000-AT179*DT179)/(1000-AT179*DS179))/(100*DK179)</f>
        <v>0</v>
      </c>
      <c r="AG179">
        <f>1000*DW179*AT179*(DS179-DT179)/(100*DK179*(1000-AT179*DS179))</f>
        <v>0</v>
      </c>
      <c r="AH179">
        <f>(AI179 - AJ179 - DX179*1E3/(8.314*(DZ179+273.15)) * AL179/DW179 * AK179) * DW179/(100*DK179) * (1000 - DT179)/1000</f>
        <v>0</v>
      </c>
      <c r="AI179">
        <v>1078.867149715957</v>
      </c>
      <c r="AJ179">
        <v>1045.498484848485</v>
      </c>
      <c r="AK179">
        <v>3.41278748258597</v>
      </c>
      <c r="AL179">
        <v>65.04949438448051</v>
      </c>
      <c r="AM179">
        <f>(AO179 - AN179 + DX179*1E3/(8.314*(DZ179+273.15)) * AQ179/DW179 * AP179) * DW179/(100*DK179) * 1000/(1000 - AO179)</f>
        <v>0</v>
      </c>
      <c r="AN179">
        <v>18.85730927111721</v>
      </c>
      <c r="AO179">
        <v>22.28194303030302</v>
      </c>
      <c r="AP179">
        <v>-8.201492712639145E-05</v>
      </c>
      <c r="AQ179">
        <v>105.0563432772272</v>
      </c>
      <c r="AR179">
        <v>0</v>
      </c>
      <c r="AS179">
        <v>0</v>
      </c>
      <c r="AT179">
        <f>IF(AR179*$H$15&gt;=AV179,1.0,(AV179/(AV179-AR179*$H$15)))</f>
        <v>0</v>
      </c>
      <c r="AU179">
        <f>(AT179-1)*100</f>
        <v>0</v>
      </c>
      <c r="AV179">
        <f>MAX(0,($B$15+$C$15*EE179)/(1+$D$15*EE179)*DX179/(DZ179+273)*$E$15)</f>
        <v>0</v>
      </c>
      <c r="AW179" t="s">
        <v>437</v>
      </c>
      <c r="AX179" t="s">
        <v>437</v>
      </c>
      <c r="AY179">
        <v>0</v>
      </c>
      <c r="AZ179">
        <v>0</v>
      </c>
      <c r="BA179">
        <f>1-AY179/AZ179</f>
        <v>0</v>
      </c>
      <c r="BB179">
        <v>0</v>
      </c>
      <c r="BC179" t="s">
        <v>437</v>
      </c>
      <c r="BD179" t="s">
        <v>437</v>
      </c>
      <c r="BE179">
        <v>0</v>
      </c>
      <c r="BF179">
        <v>0</v>
      </c>
      <c r="BG179">
        <f>1-BE179/BF179</f>
        <v>0</v>
      </c>
      <c r="BH179">
        <v>0.5</v>
      </c>
      <c r="BI179">
        <f>DH179</f>
        <v>0</v>
      </c>
      <c r="BJ179">
        <f>K179</f>
        <v>0</v>
      </c>
      <c r="BK179">
        <f>BG179*BH179*BI179</f>
        <v>0</v>
      </c>
      <c r="BL179">
        <f>(BJ179-BB179)/BI179</f>
        <v>0</v>
      </c>
      <c r="BM179">
        <f>(AZ179-BF179)/BF179</f>
        <v>0</v>
      </c>
      <c r="BN179">
        <f>AY179/(BA179+AY179/BF179)</f>
        <v>0</v>
      </c>
      <c r="BO179" t="s">
        <v>437</v>
      </c>
      <c r="BP179">
        <v>0</v>
      </c>
      <c r="BQ179">
        <f>IF(BP179&lt;&gt;0, BP179, BN179)</f>
        <v>0</v>
      </c>
      <c r="BR179">
        <f>1-BQ179/BF179</f>
        <v>0</v>
      </c>
      <c r="BS179">
        <f>(BF179-BE179)/(BF179-BQ179)</f>
        <v>0</v>
      </c>
      <c r="BT179">
        <f>(AZ179-BF179)/(AZ179-BQ179)</f>
        <v>0</v>
      </c>
      <c r="BU179">
        <f>(BF179-BE179)/(BF179-AY179)</f>
        <v>0</v>
      </c>
      <c r="BV179">
        <f>(AZ179-BF179)/(AZ179-AY179)</f>
        <v>0</v>
      </c>
      <c r="BW179">
        <f>(BS179*BQ179/BE179)</f>
        <v>0</v>
      </c>
      <c r="BX179">
        <f>(1-BW179)</f>
        <v>0</v>
      </c>
      <c r="DG179">
        <f>$B$13*EF179+$C$13*EG179+$F$13*ER179*(1-EU179)</f>
        <v>0</v>
      </c>
      <c r="DH179">
        <f>DG179*DI179</f>
        <v>0</v>
      </c>
      <c r="DI179">
        <f>($B$13*$D$11+$C$13*$D$11+$F$13*((FE179+EW179)/MAX(FE179+EW179+FF179, 0.1)*$I$11+FF179/MAX(FE179+EW179+FF179, 0.1)*$J$11))/($B$13+$C$13+$F$13)</f>
        <v>0</v>
      </c>
      <c r="DJ179">
        <f>($B$13*$K$11+$C$13*$K$11+$F$13*((FE179+EW179)/MAX(FE179+EW179+FF179, 0.1)*$P$11+FF179/MAX(FE179+EW179+FF179, 0.1)*$Q$11))/($B$13+$C$13+$F$13)</f>
        <v>0</v>
      </c>
      <c r="DK179">
        <v>5</v>
      </c>
      <c r="DL179">
        <v>0.5</v>
      </c>
      <c r="DM179" t="s">
        <v>438</v>
      </c>
      <c r="DN179">
        <v>2</v>
      </c>
      <c r="DO179" t="b">
        <v>1</v>
      </c>
      <c r="DP179">
        <v>1759164475</v>
      </c>
      <c r="DQ179">
        <v>998.836037037037</v>
      </c>
      <c r="DR179">
        <v>1043.514444444444</v>
      </c>
      <c r="DS179">
        <v>22.2770962962963</v>
      </c>
      <c r="DT179">
        <v>18.83208148148148</v>
      </c>
      <c r="DU179">
        <v>999.5336666666665</v>
      </c>
      <c r="DV179">
        <v>21.98571111111111</v>
      </c>
      <c r="DW179">
        <v>500.0483703703703</v>
      </c>
      <c r="DX179">
        <v>90.88108148148149</v>
      </c>
      <c r="DY179">
        <v>0.06720717037037038</v>
      </c>
      <c r="DZ179">
        <v>29.28434444444444</v>
      </c>
      <c r="EA179">
        <v>30.05357777777778</v>
      </c>
      <c r="EB179">
        <v>999.9000000000001</v>
      </c>
      <c r="EC179">
        <v>0</v>
      </c>
      <c r="ED179">
        <v>0</v>
      </c>
      <c r="EE179">
        <v>10000.66666666667</v>
      </c>
      <c r="EF179">
        <v>0</v>
      </c>
      <c r="EG179">
        <v>10.72093703703704</v>
      </c>
      <c r="EH179">
        <v>-44.68036666666667</v>
      </c>
      <c r="EI179">
        <v>1021.593740740741</v>
      </c>
      <c r="EJ179">
        <v>1063.545555555555</v>
      </c>
      <c r="EK179">
        <v>3.445004444444444</v>
      </c>
      <c r="EL179">
        <v>1043.514444444444</v>
      </c>
      <c r="EM179">
        <v>18.83208148148148</v>
      </c>
      <c r="EN179">
        <v>2.024565925925926</v>
      </c>
      <c r="EO179">
        <v>1.711481111111111</v>
      </c>
      <c r="EP179">
        <v>17.63778518518518</v>
      </c>
      <c r="EQ179">
        <v>15.00094444444444</v>
      </c>
      <c r="ER179">
        <v>1999.982222222222</v>
      </c>
      <c r="ES179">
        <v>0.9799934444444444</v>
      </c>
      <c r="ET179">
        <v>0.02000626296296297</v>
      </c>
      <c r="EU179">
        <v>0</v>
      </c>
      <c r="EV179">
        <v>1046.427407407407</v>
      </c>
      <c r="EW179">
        <v>5.00078</v>
      </c>
      <c r="EX179">
        <v>20328.69629629629</v>
      </c>
      <c r="EY179">
        <v>16379.45555555555</v>
      </c>
      <c r="EZ179">
        <v>39.42333333333332</v>
      </c>
      <c r="FA179">
        <v>40.12722222222222</v>
      </c>
      <c r="FB179">
        <v>39.3077037037037</v>
      </c>
      <c r="FC179">
        <v>39.93481481481481</v>
      </c>
      <c r="FD179">
        <v>40.33077777777777</v>
      </c>
      <c r="FE179">
        <v>1955.072222222222</v>
      </c>
      <c r="FF179">
        <v>39.91</v>
      </c>
      <c r="FG179">
        <v>0</v>
      </c>
      <c r="FH179">
        <v>1759164474.8</v>
      </c>
      <c r="FI179">
        <v>0</v>
      </c>
      <c r="FJ179">
        <v>1046.366923076923</v>
      </c>
      <c r="FK179">
        <v>-6.107350419797807</v>
      </c>
      <c r="FL179">
        <v>-105.2923077022604</v>
      </c>
      <c r="FM179">
        <v>20328.49230769231</v>
      </c>
      <c r="FN179">
        <v>15</v>
      </c>
      <c r="FO179">
        <v>0</v>
      </c>
      <c r="FP179" t="s">
        <v>439</v>
      </c>
      <c r="FQ179">
        <v>1746989605.5</v>
      </c>
      <c r="FR179">
        <v>1746989593.5</v>
      </c>
      <c r="FS179">
        <v>0</v>
      </c>
      <c r="FT179">
        <v>-0.274</v>
      </c>
      <c r="FU179">
        <v>-0.002</v>
      </c>
      <c r="FV179">
        <v>2.549</v>
      </c>
      <c r="FW179">
        <v>0.129</v>
      </c>
      <c r="FX179">
        <v>420</v>
      </c>
      <c r="FY179">
        <v>17</v>
      </c>
      <c r="FZ179">
        <v>0.02</v>
      </c>
      <c r="GA179">
        <v>0.04</v>
      </c>
      <c r="GB179">
        <v>-44.6652725</v>
      </c>
      <c r="GC179">
        <v>-0.647282926829249</v>
      </c>
      <c r="GD179">
        <v>0.09444945470329587</v>
      </c>
      <c r="GE179">
        <v>0</v>
      </c>
      <c r="GF179">
        <v>1046.746176470588</v>
      </c>
      <c r="GG179">
        <v>-6.033460653969999</v>
      </c>
      <c r="GH179">
        <v>0.6500950822125683</v>
      </c>
      <c r="GI179">
        <v>0</v>
      </c>
      <c r="GJ179">
        <v>3.47193475</v>
      </c>
      <c r="GK179">
        <v>-0.3992090431519668</v>
      </c>
      <c r="GL179">
        <v>0.04233659020206398</v>
      </c>
      <c r="GM179">
        <v>0</v>
      </c>
      <c r="GN179">
        <v>0</v>
      </c>
      <c r="GO179">
        <v>3</v>
      </c>
      <c r="GP179" t="s">
        <v>484</v>
      </c>
      <c r="GQ179">
        <v>3.10164</v>
      </c>
      <c r="GR179">
        <v>2.72501</v>
      </c>
      <c r="GS179">
        <v>0.163903</v>
      </c>
      <c r="GT179">
        <v>0.168354</v>
      </c>
      <c r="GU179">
        <v>0.102789</v>
      </c>
      <c r="GV179">
        <v>0.09272900000000001</v>
      </c>
      <c r="GW179">
        <v>21861.4</v>
      </c>
      <c r="GX179">
        <v>19763.3</v>
      </c>
      <c r="GY179">
        <v>26710.3</v>
      </c>
      <c r="GZ179">
        <v>23985.4</v>
      </c>
      <c r="HA179">
        <v>38350.6</v>
      </c>
      <c r="HB179">
        <v>32183.9</v>
      </c>
      <c r="HC179">
        <v>46637.3</v>
      </c>
      <c r="HD179">
        <v>37953.3</v>
      </c>
      <c r="HE179">
        <v>1.8726</v>
      </c>
      <c r="HF179">
        <v>1.8672</v>
      </c>
      <c r="HG179">
        <v>0.126749</v>
      </c>
      <c r="HH179">
        <v>0</v>
      </c>
      <c r="HI179">
        <v>28.0431</v>
      </c>
      <c r="HJ179">
        <v>999.9</v>
      </c>
      <c r="HK179">
        <v>43.4</v>
      </c>
      <c r="HL179">
        <v>31.5</v>
      </c>
      <c r="HM179">
        <v>22.1677</v>
      </c>
      <c r="HN179">
        <v>61.3939</v>
      </c>
      <c r="HO179">
        <v>22.6282</v>
      </c>
      <c r="HP179">
        <v>1</v>
      </c>
      <c r="HQ179">
        <v>0.114431</v>
      </c>
      <c r="HR179">
        <v>0.275613</v>
      </c>
      <c r="HS179">
        <v>20.2797</v>
      </c>
      <c r="HT179">
        <v>5.21295</v>
      </c>
      <c r="HU179">
        <v>11.9798</v>
      </c>
      <c r="HV179">
        <v>4.9638</v>
      </c>
      <c r="HW179">
        <v>3.27458</v>
      </c>
      <c r="HX179">
        <v>9999</v>
      </c>
      <c r="HY179">
        <v>9999</v>
      </c>
      <c r="HZ179">
        <v>9999</v>
      </c>
      <c r="IA179">
        <v>41.2</v>
      </c>
      <c r="IB179">
        <v>1.86401</v>
      </c>
      <c r="IC179">
        <v>1.86016</v>
      </c>
      <c r="ID179">
        <v>1.85843</v>
      </c>
      <c r="IE179">
        <v>1.85975</v>
      </c>
      <c r="IF179">
        <v>1.85989</v>
      </c>
      <c r="IG179">
        <v>1.8584</v>
      </c>
      <c r="IH179">
        <v>1.85745</v>
      </c>
      <c r="II179">
        <v>1.85242</v>
      </c>
      <c r="IJ179">
        <v>0</v>
      </c>
      <c r="IK179">
        <v>0</v>
      </c>
      <c r="IL179">
        <v>0</v>
      </c>
      <c r="IM179">
        <v>0</v>
      </c>
      <c r="IN179" t="s">
        <v>441</v>
      </c>
      <c r="IO179" t="s">
        <v>442</v>
      </c>
      <c r="IP179" t="s">
        <v>443</v>
      </c>
      <c r="IQ179" t="s">
        <v>443</v>
      </c>
      <c r="IR179" t="s">
        <v>443</v>
      </c>
      <c r="IS179" t="s">
        <v>443</v>
      </c>
      <c r="IT179">
        <v>0</v>
      </c>
      <c r="IU179">
        <v>100</v>
      </c>
      <c r="IV179">
        <v>100</v>
      </c>
      <c r="IW179">
        <v>-0.67</v>
      </c>
      <c r="IX179">
        <v>0.2915</v>
      </c>
      <c r="IY179">
        <v>-0.9039269621244732</v>
      </c>
      <c r="IZ179">
        <v>-0.001239420960351069</v>
      </c>
      <c r="JA179">
        <v>2.054680153414315E-06</v>
      </c>
      <c r="JB179">
        <v>-6.090169633737798E-10</v>
      </c>
      <c r="JC179">
        <v>0.01286883109493677</v>
      </c>
      <c r="JD179">
        <v>0.003674261220633967</v>
      </c>
      <c r="JE179">
        <v>0.0003746991724086452</v>
      </c>
      <c r="JF179">
        <v>1.563836292469968E-06</v>
      </c>
      <c r="JG179">
        <v>1</v>
      </c>
      <c r="JH179">
        <v>2003</v>
      </c>
      <c r="JI179">
        <v>1</v>
      </c>
      <c r="JJ179">
        <v>24</v>
      </c>
      <c r="JK179">
        <v>202914.6</v>
      </c>
      <c r="JL179">
        <v>202914.8</v>
      </c>
      <c r="JM179">
        <v>2.4353</v>
      </c>
      <c r="JN179">
        <v>2.61353</v>
      </c>
      <c r="JO179">
        <v>1.49658</v>
      </c>
      <c r="JP179">
        <v>2.34375</v>
      </c>
      <c r="JQ179">
        <v>1.54907</v>
      </c>
      <c r="JR179">
        <v>2.37915</v>
      </c>
      <c r="JS179">
        <v>35.9879</v>
      </c>
      <c r="JT179">
        <v>24.1663</v>
      </c>
      <c r="JU179">
        <v>18</v>
      </c>
      <c r="JV179">
        <v>482.772</v>
      </c>
      <c r="JW179">
        <v>494.05</v>
      </c>
      <c r="JX179">
        <v>27.7621</v>
      </c>
      <c r="JY179">
        <v>28.7448</v>
      </c>
      <c r="JZ179">
        <v>30.0006</v>
      </c>
      <c r="KA179">
        <v>28.9065</v>
      </c>
      <c r="KB179">
        <v>28.8926</v>
      </c>
      <c r="KC179">
        <v>48.9167</v>
      </c>
      <c r="KD179">
        <v>15.3926</v>
      </c>
      <c r="KE179">
        <v>65.087</v>
      </c>
      <c r="KF179">
        <v>27.6765</v>
      </c>
      <c r="KG179">
        <v>1088.91</v>
      </c>
      <c r="KH179">
        <v>18.9928</v>
      </c>
      <c r="KI179">
        <v>101.972</v>
      </c>
      <c r="KJ179">
        <v>91.52379999999999</v>
      </c>
    </row>
    <row r="180" spans="1:296">
      <c r="A180">
        <v>162</v>
      </c>
      <c r="B180">
        <v>1759164487.5</v>
      </c>
      <c r="C180">
        <v>3114.400000095367</v>
      </c>
      <c r="D180" t="s">
        <v>768</v>
      </c>
      <c r="E180" t="s">
        <v>769</v>
      </c>
      <c r="F180">
        <v>5</v>
      </c>
      <c r="G180" t="s">
        <v>639</v>
      </c>
      <c r="H180">
        <v>1759164479.714286</v>
      </c>
      <c r="I180">
        <f>(J180)/1000</f>
        <v>0</v>
      </c>
      <c r="J180">
        <f>IF(DO180, AM180, AG180)</f>
        <v>0</v>
      </c>
      <c r="K180">
        <f>IF(DO180, AH180, AF180)</f>
        <v>0</v>
      </c>
      <c r="L180">
        <f>DQ180 - IF(AT180&gt;1, K180*DK180*100.0/(AV180), 0)</f>
        <v>0</v>
      </c>
      <c r="M180">
        <f>((S180-I180/2)*L180-K180)/(S180+I180/2)</f>
        <v>0</v>
      </c>
      <c r="N180">
        <f>M180*(DX180+DY180)/1000.0</f>
        <v>0</v>
      </c>
      <c r="O180">
        <f>(DQ180 - IF(AT180&gt;1, K180*DK180*100.0/(AV180), 0))*(DX180+DY180)/1000.0</f>
        <v>0</v>
      </c>
      <c r="P180">
        <f>2.0/((1/R180-1/Q180)+SIGN(R180)*SQRT((1/R180-1/Q180)*(1/R180-1/Q180) + 4*DL180/((DL180+1)*(DL180+1))*(2*1/R180*1/Q180-1/Q180*1/Q180)))</f>
        <v>0</v>
      </c>
      <c r="Q180">
        <f>IF(LEFT(DM180,1)&lt;&gt;"0",IF(LEFT(DM180,1)="1",3.0,DN180),$D$5+$E$5*(EE180*DX180/($K$5*1000))+$F$5*(EE180*DX180/($K$5*1000))*MAX(MIN(DK180,$J$5),$I$5)*MAX(MIN(DK180,$J$5),$I$5)+$G$5*MAX(MIN(DK180,$J$5),$I$5)*(EE180*DX180/($K$5*1000))+$H$5*(EE180*DX180/($K$5*1000))*(EE180*DX180/($K$5*1000)))</f>
        <v>0</v>
      </c>
      <c r="R180">
        <f>I180*(1000-(1000*0.61365*exp(17.502*V180/(240.97+V180))/(DX180+DY180)+DS180)/2)/(1000*0.61365*exp(17.502*V180/(240.97+V180))/(DX180+DY180)-DS180)</f>
        <v>0</v>
      </c>
      <c r="S180">
        <f>1/((DL180+1)/(P180/1.6)+1/(Q180/1.37)) + DL180/((DL180+1)/(P180/1.6) + DL180/(Q180/1.37))</f>
        <v>0</v>
      </c>
      <c r="T180">
        <f>(DG180*DJ180)</f>
        <v>0</v>
      </c>
      <c r="U180">
        <f>(DZ180+(T180+2*0.95*5.67E-8*(((DZ180+$B$9)+273)^4-(DZ180+273)^4)-44100*I180)/(1.84*29.3*Q180+8*0.95*5.67E-8*(DZ180+273)^3))</f>
        <v>0</v>
      </c>
      <c r="V180">
        <f>($C$9*EA180+$D$9*EB180+$E$9*U180)</f>
        <v>0</v>
      </c>
      <c r="W180">
        <f>0.61365*exp(17.502*V180/(240.97+V180))</f>
        <v>0</v>
      </c>
      <c r="X180">
        <f>(Y180/Z180*100)</f>
        <v>0</v>
      </c>
      <c r="Y180">
        <f>DS180*(DX180+DY180)/1000</f>
        <v>0</v>
      </c>
      <c r="Z180">
        <f>0.61365*exp(17.502*DZ180/(240.97+DZ180))</f>
        <v>0</v>
      </c>
      <c r="AA180">
        <f>(W180-DS180*(DX180+DY180)/1000)</f>
        <v>0</v>
      </c>
      <c r="AB180">
        <f>(-I180*44100)</f>
        <v>0</v>
      </c>
      <c r="AC180">
        <f>2*29.3*Q180*0.92*(DZ180-V180)</f>
        <v>0</v>
      </c>
      <c r="AD180">
        <f>2*0.95*5.67E-8*(((DZ180+$B$9)+273)^4-(V180+273)^4)</f>
        <v>0</v>
      </c>
      <c r="AE180">
        <f>T180+AD180+AB180+AC180</f>
        <v>0</v>
      </c>
      <c r="AF180">
        <f>DW180*AT180*(DR180-DQ180*(1000-AT180*DT180)/(1000-AT180*DS180))/(100*DK180)</f>
        <v>0</v>
      </c>
      <c r="AG180">
        <f>1000*DW180*AT180*(DS180-DT180)/(100*DK180*(1000-AT180*DS180))</f>
        <v>0</v>
      </c>
      <c r="AH180">
        <f>(AI180 - AJ180 - DX180*1E3/(8.314*(DZ180+273.15)) * AL180/DW180 * AK180) * DW180/(100*DK180) * (1000 - DT180)/1000</f>
        <v>0</v>
      </c>
      <c r="AI180">
        <v>1095.708809972321</v>
      </c>
      <c r="AJ180">
        <v>1062.563818181818</v>
      </c>
      <c r="AK180">
        <v>3.41315013447112</v>
      </c>
      <c r="AL180">
        <v>65.04949438448051</v>
      </c>
      <c r="AM180">
        <f>(AO180 - AN180 + DX180*1E3/(8.314*(DZ180+273.15)) * AQ180/DW180 * AP180) * DW180/(100*DK180) * 1000/(1000 - AO180)</f>
        <v>0</v>
      </c>
      <c r="AN180">
        <v>18.94293205589799</v>
      </c>
      <c r="AO180">
        <v>22.29895454545455</v>
      </c>
      <c r="AP180">
        <v>0.0002563714857991127</v>
      </c>
      <c r="AQ180">
        <v>105.0563432772272</v>
      </c>
      <c r="AR180">
        <v>0</v>
      </c>
      <c r="AS180">
        <v>0</v>
      </c>
      <c r="AT180">
        <f>IF(AR180*$H$15&gt;=AV180,1.0,(AV180/(AV180-AR180*$H$15)))</f>
        <v>0</v>
      </c>
      <c r="AU180">
        <f>(AT180-1)*100</f>
        <v>0</v>
      </c>
      <c r="AV180">
        <f>MAX(0,($B$15+$C$15*EE180)/(1+$D$15*EE180)*DX180/(DZ180+273)*$E$15)</f>
        <v>0</v>
      </c>
      <c r="AW180" t="s">
        <v>437</v>
      </c>
      <c r="AX180" t="s">
        <v>437</v>
      </c>
      <c r="AY180">
        <v>0</v>
      </c>
      <c r="AZ180">
        <v>0</v>
      </c>
      <c r="BA180">
        <f>1-AY180/AZ180</f>
        <v>0</v>
      </c>
      <c r="BB180">
        <v>0</v>
      </c>
      <c r="BC180" t="s">
        <v>437</v>
      </c>
      <c r="BD180" t="s">
        <v>437</v>
      </c>
      <c r="BE180">
        <v>0</v>
      </c>
      <c r="BF180">
        <v>0</v>
      </c>
      <c r="BG180">
        <f>1-BE180/BF180</f>
        <v>0</v>
      </c>
      <c r="BH180">
        <v>0.5</v>
      </c>
      <c r="BI180">
        <f>DH180</f>
        <v>0</v>
      </c>
      <c r="BJ180">
        <f>K180</f>
        <v>0</v>
      </c>
      <c r="BK180">
        <f>BG180*BH180*BI180</f>
        <v>0</v>
      </c>
      <c r="BL180">
        <f>(BJ180-BB180)/BI180</f>
        <v>0</v>
      </c>
      <c r="BM180">
        <f>(AZ180-BF180)/BF180</f>
        <v>0</v>
      </c>
      <c r="BN180">
        <f>AY180/(BA180+AY180/BF180)</f>
        <v>0</v>
      </c>
      <c r="BO180" t="s">
        <v>437</v>
      </c>
      <c r="BP180">
        <v>0</v>
      </c>
      <c r="BQ180">
        <f>IF(BP180&lt;&gt;0, BP180, BN180)</f>
        <v>0</v>
      </c>
      <c r="BR180">
        <f>1-BQ180/BF180</f>
        <v>0</v>
      </c>
      <c r="BS180">
        <f>(BF180-BE180)/(BF180-BQ180)</f>
        <v>0</v>
      </c>
      <c r="BT180">
        <f>(AZ180-BF180)/(AZ180-BQ180)</f>
        <v>0</v>
      </c>
      <c r="BU180">
        <f>(BF180-BE180)/(BF180-AY180)</f>
        <v>0</v>
      </c>
      <c r="BV180">
        <f>(AZ180-BF180)/(AZ180-AY180)</f>
        <v>0</v>
      </c>
      <c r="BW180">
        <f>(BS180*BQ180/BE180)</f>
        <v>0</v>
      </c>
      <c r="BX180">
        <f>(1-BW180)</f>
        <v>0</v>
      </c>
      <c r="DG180">
        <f>$B$13*EF180+$C$13*EG180+$F$13*ER180*(1-EU180)</f>
        <v>0</v>
      </c>
      <c r="DH180">
        <f>DG180*DI180</f>
        <v>0</v>
      </c>
      <c r="DI180">
        <f>($B$13*$D$11+$C$13*$D$11+$F$13*((FE180+EW180)/MAX(FE180+EW180+FF180, 0.1)*$I$11+FF180/MAX(FE180+EW180+FF180, 0.1)*$J$11))/($B$13+$C$13+$F$13)</f>
        <v>0</v>
      </c>
      <c r="DJ180">
        <f>($B$13*$K$11+$C$13*$K$11+$F$13*((FE180+EW180)/MAX(FE180+EW180+FF180, 0.1)*$P$11+FF180/MAX(FE180+EW180+FF180, 0.1)*$Q$11))/($B$13+$C$13+$F$13)</f>
        <v>0</v>
      </c>
      <c r="DK180">
        <v>5</v>
      </c>
      <c r="DL180">
        <v>0.5</v>
      </c>
      <c r="DM180" t="s">
        <v>438</v>
      </c>
      <c r="DN180">
        <v>2</v>
      </c>
      <c r="DO180" t="b">
        <v>1</v>
      </c>
      <c r="DP180">
        <v>1759164479.714286</v>
      </c>
      <c r="DQ180">
        <v>1014.581178571428</v>
      </c>
      <c r="DR180">
        <v>1059.275</v>
      </c>
      <c r="DS180">
        <v>22.28540357142857</v>
      </c>
      <c r="DT180">
        <v>18.87297857142857</v>
      </c>
      <c r="DU180">
        <v>1015.262392857143</v>
      </c>
      <c r="DV180">
        <v>21.99383928571428</v>
      </c>
      <c r="DW180">
        <v>500.0211785714285</v>
      </c>
      <c r="DX180">
        <v>90.88059642857141</v>
      </c>
      <c r="DY180">
        <v>0.06709172142857144</v>
      </c>
      <c r="DZ180">
        <v>29.288975</v>
      </c>
      <c r="EA180">
        <v>30.08494642857142</v>
      </c>
      <c r="EB180">
        <v>999.9000000000002</v>
      </c>
      <c r="EC180">
        <v>0</v>
      </c>
      <c r="ED180">
        <v>0</v>
      </c>
      <c r="EE180">
        <v>10007.78571428571</v>
      </c>
      <c r="EF180">
        <v>0</v>
      </c>
      <c r="EG180">
        <v>10.72572857142857</v>
      </c>
      <c r="EH180">
        <v>-44.69472857142858</v>
      </c>
      <c r="EI180">
        <v>1037.706785714286</v>
      </c>
      <c r="EJ180">
        <v>1079.6525</v>
      </c>
      <c r="EK180">
        <v>3.412419642857143</v>
      </c>
      <c r="EL180">
        <v>1059.275</v>
      </c>
      <c r="EM180">
        <v>18.87297857142857</v>
      </c>
      <c r="EN180">
        <v>2.02531</v>
      </c>
      <c r="EO180">
        <v>1.715188214285714</v>
      </c>
      <c r="EP180">
        <v>17.64361428571429</v>
      </c>
      <c r="EQ180">
        <v>15.03454642857143</v>
      </c>
      <c r="ER180">
        <v>1999.967142857143</v>
      </c>
      <c r="ES180">
        <v>0.979993357142857</v>
      </c>
      <c r="ET180">
        <v>0.02000631071428572</v>
      </c>
      <c r="EU180">
        <v>0</v>
      </c>
      <c r="EV180">
        <v>1045.998571428571</v>
      </c>
      <c r="EW180">
        <v>5.00078</v>
      </c>
      <c r="EX180">
        <v>20320.67857142857</v>
      </c>
      <c r="EY180">
        <v>16379.325</v>
      </c>
      <c r="EZ180">
        <v>39.42607142857143</v>
      </c>
      <c r="FA180">
        <v>40.14042857142856</v>
      </c>
      <c r="FB180">
        <v>39.31675</v>
      </c>
      <c r="FC180">
        <v>39.935</v>
      </c>
      <c r="FD180">
        <v>40.31678571428571</v>
      </c>
      <c r="FE180">
        <v>1955.057142857143</v>
      </c>
      <c r="FF180">
        <v>39.91</v>
      </c>
      <c r="FG180">
        <v>0</v>
      </c>
      <c r="FH180">
        <v>1759164479.6</v>
      </c>
      <c r="FI180">
        <v>0</v>
      </c>
      <c r="FJ180">
        <v>1045.936153846154</v>
      </c>
      <c r="FK180">
        <v>-4.958632468134421</v>
      </c>
      <c r="FL180">
        <v>-94.45811955594543</v>
      </c>
      <c r="FM180">
        <v>20320.51153846154</v>
      </c>
      <c r="FN180">
        <v>15</v>
      </c>
      <c r="FO180">
        <v>0</v>
      </c>
      <c r="FP180" t="s">
        <v>439</v>
      </c>
      <c r="FQ180">
        <v>1746989605.5</v>
      </c>
      <c r="FR180">
        <v>1746989593.5</v>
      </c>
      <c r="FS180">
        <v>0</v>
      </c>
      <c r="FT180">
        <v>-0.274</v>
      </c>
      <c r="FU180">
        <v>-0.002</v>
      </c>
      <c r="FV180">
        <v>2.549</v>
      </c>
      <c r="FW180">
        <v>0.129</v>
      </c>
      <c r="FX180">
        <v>420</v>
      </c>
      <c r="FY180">
        <v>17</v>
      </c>
      <c r="FZ180">
        <v>0.02</v>
      </c>
      <c r="GA180">
        <v>0.04</v>
      </c>
      <c r="GB180">
        <v>-44.6704975609756</v>
      </c>
      <c r="GC180">
        <v>-0.3899644599302464</v>
      </c>
      <c r="GD180">
        <v>0.09638757760210775</v>
      </c>
      <c r="GE180">
        <v>1</v>
      </c>
      <c r="GF180">
        <v>1046.244705882353</v>
      </c>
      <c r="GG180">
        <v>-5.565775394510244</v>
      </c>
      <c r="GH180">
        <v>0.590250372071134</v>
      </c>
      <c r="GI180">
        <v>0</v>
      </c>
      <c r="GJ180">
        <v>3.427591463414634</v>
      </c>
      <c r="GK180">
        <v>-0.3941092682926857</v>
      </c>
      <c r="GL180">
        <v>0.04250604430826827</v>
      </c>
      <c r="GM180">
        <v>0</v>
      </c>
      <c r="GN180">
        <v>1</v>
      </c>
      <c r="GO180">
        <v>3</v>
      </c>
      <c r="GP180" t="s">
        <v>459</v>
      </c>
      <c r="GQ180">
        <v>3.10181</v>
      </c>
      <c r="GR180">
        <v>2.72546</v>
      </c>
      <c r="GS180">
        <v>0.165587</v>
      </c>
      <c r="GT180">
        <v>0.170004</v>
      </c>
      <c r="GU180">
        <v>0.102842</v>
      </c>
      <c r="GV180">
        <v>0.09292449999999999</v>
      </c>
      <c r="GW180">
        <v>21817.2</v>
      </c>
      <c r="GX180">
        <v>19723.7</v>
      </c>
      <c r="GY180">
        <v>26710</v>
      </c>
      <c r="GZ180">
        <v>23985</v>
      </c>
      <c r="HA180">
        <v>38348.3</v>
      </c>
      <c r="HB180">
        <v>32176.5</v>
      </c>
      <c r="HC180">
        <v>46637</v>
      </c>
      <c r="HD180">
        <v>37952.6</v>
      </c>
      <c r="HE180">
        <v>1.87293</v>
      </c>
      <c r="HF180">
        <v>1.86703</v>
      </c>
      <c r="HG180">
        <v>0.126861</v>
      </c>
      <c r="HH180">
        <v>0</v>
      </c>
      <c r="HI180">
        <v>28.0431</v>
      </c>
      <c r="HJ180">
        <v>999.9</v>
      </c>
      <c r="HK180">
        <v>43.4</v>
      </c>
      <c r="HL180">
        <v>31.5</v>
      </c>
      <c r="HM180">
        <v>22.166</v>
      </c>
      <c r="HN180">
        <v>61.4939</v>
      </c>
      <c r="HO180">
        <v>22.4119</v>
      </c>
      <c r="HP180">
        <v>1</v>
      </c>
      <c r="HQ180">
        <v>0.115274</v>
      </c>
      <c r="HR180">
        <v>0.450956</v>
      </c>
      <c r="HS180">
        <v>20.2791</v>
      </c>
      <c r="HT180">
        <v>5.2134</v>
      </c>
      <c r="HU180">
        <v>11.98</v>
      </c>
      <c r="HV180">
        <v>4.96365</v>
      </c>
      <c r="HW180">
        <v>3.27465</v>
      </c>
      <c r="HX180">
        <v>9999</v>
      </c>
      <c r="HY180">
        <v>9999</v>
      </c>
      <c r="HZ180">
        <v>9999</v>
      </c>
      <c r="IA180">
        <v>41.2</v>
      </c>
      <c r="IB180">
        <v>1.86401</v>
      </c>
      <c r="IC180">
        <v>1.86019</v>
      </c>
      <c r="ID180">
        <v>1.85844</v>
      </c>
      <c r="IE180">
        <v>1.85975</v>
      </c>
      <c r="IF180">
        <v>1.85989</v>
      </c>
      <c r="IG180">
        <v>1.85839</v>
      </c>
      <c r="IH180">
        <v>1.85745</v>
      </c>
      <c r="II180">
        <v>1.85242</v>
      </c>
      <c r="IJ180">
        <v>0</v>
      </c>
      <c r="IK180">
        <v>0</v>
      </c>
      <c r="IL180">
        <v>0</v>
      </c>
      <c r="IM180">
        <v>0</v>
      </c>
      <c r="IN180" t="s">
        <v>441</v>
      </c>
      <c r="IO180" t="s">
        <v>442</v>
      </c>
      <c r="IP180" t="s">
        <v>443</v>
      </c>
      <c r="IQ180" t="s">
        <v>443</v>
      </c>
      <c r="IR180" t="s">
        <v>443</v>
      </c>
      <c r="IS180" t="s">
        <v>443</v>
      </c>
      <c r="IT180">
        <v>0</v>
      </c>
      <c r="IU180">
        <v>100</v>
      </c>
      <c r="IV180">
        <v>100</v>
      </c>
      <c r="IW180">
        <v>-0.66</v>
      </c>
      <c r="IX180">
        <v>0.2919</v>
      </c>
      <c r="IY180">
        <v>-0.9039269621244732</v>
      </c>
      <c r="IZ180">
        <v>-0.001239420960351069</v>
      </c>
      <c r="JA180">
        <v>2.054680153414315E-06</v>
      </c>
      <c r="JB180">
        <v>-6.090169633737798E-10</v>
      </c>
      <c r="JC180">
        <v>0.01286883109493677</v>
      </c>
      <c r="JD180">
        <v>0.003674261220633967</v>
      </c>
      <c r="JE180">
        <v>0.0003746991724086452</v>
      </c>
      <c r="JF180">
        <v>1.563836292469968E-06</v>
      </c>
      <c r="JG180">
        <v>1</v>
      </c>
      <c r="JH180">
        <v>2003</v>
      </c>
      <c r="JI180">
        <v>1</v>
      </c>
      <c r="JJ180">
        <v>24</v>
      </c>
      <c r="JK180">
        <v>202914.7</v>
      </c>
      <c r="JL180">
        <v>202914.9</v>
      </c>
      <c r="JM180">
        <v>2.4646</v>
      </c>
      <c r="JN180">
        <v>2.6062</v>
      </c>
      <c r="JO180">
        <v>1.49658</v>
      </c>
      <c r="JP180">
        <v>2.34375</v>
      </c>
      <c r="JQ180">
        <v>1.54907</v>
      </c>
      <c r="JR180">
        <v>2.43774</v>
      </c>
      <c r="JS180">
        <v>36.0113</v>
      </c>
      <c r="JT180">
        <v>24.1751</v>
      </c>
      <c r="JU180">
        <v>18</v>
      </c>
      <c r="JV180">
        <v>482.984</v>
      </c>
      <c r="JW180">
        <v>493.959</v>
      </c>
      <c r="JX180">
        <v>27.6785</v>
      </c>
      <c r="JY180">
        <v>28.7484</v>
      </c>
      <c r="JZ180">
        <v>30.0007</v>
      </c>
      <c r="KA180">
        <v>28.9094</v>
      </c>
      <c r="KB180">
        <v>28.8956</v>
      </c>
      <c r="KC180">
        <v>49.572</v>
      </c>
      <c r="KD180">
        <v>15.3926</v>
      </c>
      <c r="KE180">
        <v>65.087</v>
      </c>
      <c r="KF180">
        <v>27.57</v>
      </c>
      <c r="KG180">
        <v>1108.96</v>
      </c>
      <c r="KH180">
        <v>19.0276</v>
      </c>
      <c r="KI180">
        <v>101.972</v>
      </c>
      <c r="KJ180">
        <v>91.5222</v>
      </c>
    </row>
    <row r="181" spans="1:296">
      <c r="A181">
        <v>163</v>
      </c>
      <c r="B181">
        <v>1759164492.5</v>
      </c>
      <c r="C181">
        <v>3119.400000095367</v>
      </c>
      <c r="D181" t="s">
        <v>770</v>
      </c>
      <c r="E181" t="s">
        <v>771</v>
      </c>
      <c r="F181">
        <v>5</v>
      </c>
      <c r="G181" t="s">
        <v>639</v>
      </c>
      <c r="H181">
        <v>1759164485</v>
      </c>
      <c r="I181">
        <f>(J181)/1000</f>
        <v>0</v>
      </c>
      <c r="J181">
        <f>IF(DO181, AM181, AG181)</f>
        <v>0</v>
      </c>
      <c r="K181">
        <f>IF(DO181, AH181, AF181)</f>
        <v>0</v>
      </c>
      <c r="L181">
        <f>DQ181 - IF(AT181&gt;1, K181*DK181*100.0/(AV181), 0)</f>
        <v>0</v>
      </c>
      <c r="M181">
        <f>((S181-I181/2)*L181-K181)/(S181+I181/2)</f>
        <v>0</v>
      </c>
      <c r="N181">
        <f>M181*(DX181+DY181)/1000.0</f>
        <v>0</v>
      </c>
      <c r="O181">
        <f>(DQ181 - IF(AT181&gt;1, K181*DK181*100.0/(AV181), 0))*(DX181+DY181)/1000.0</f>
        <v>0</v>
      </c>
      <c r="P181">
        <f>2.0/((1/R181-1/Q181)+SIGN(R181)*SQRT((1/R181-1/Q181)*(1/R181-1/Q181) + 4*DL181/((DL181+1)*(DL181+1))*(2*1/R181*1/Q181-1/Q181*1/Q181)))</f>
        <v>0</v>
      </c>
      <c r="Q181">
        <f>IF(LEFT(DM181,1)&lt;&gt;"0",IF(LEFT(DM181,1)="1",3.0,DN181),$D$5+$E$5*(EE181*DX181/($K$5*1000))+$F$5*(EE181*DX181/($K$5*1000))*MAX(MIN(DK181,$J$5),$I$5)*MAX(MIN(DK181,$J$5),$I$5)+$G$5*MAX(MIN(DK181,$J$5),$I$5)*(EE181*DX181/($K$5*1000))+$H$5*(EE181*DX181/($K$5*1000))*(EE181*DX181/($K$5*1000)))</f>
        <v>0</v>
      </c>
      <c r="R181">
        <f>I181*(1000-(1000*0.61365*exp(17.502*V181/(240.97+V181))/(DX181+DY181)+DS181)/2)/(1000*0.61365*exp(17.502*V181/(240.97+V181))/(DX181+DY181)-DS181)</f>
        <v>0</v>
      </c>
      <c r="S181">
        <f>1/((DL181+1)/(P181/1.6)+1/(Q181/1.37)) + DL181/((DL181+1)/(P181/1.6) + DL181/(Q181/1.37))</f>
        <v>0</v>
      </c>
      <c r="T181">
        <f>(DG181*DJ181)</f>
        <v>0</v>
      </c>
      <c r="U181">
        <f>(DZ181+(T181+2*0.95*5.67E-8*(((DZ181+$B$9)+273)^4-(DZ181+273)^4)-44100*I181)/(1.84*29.3*Q181+8*0.95*5.67E-8*(DZ181+273)^3))</f>
        <v>0</v>
      </c>
      <c r="V181">
        <f>($C$9*EA181+$D$9*EB181+$E$9*U181)</f>
        <v>0</v>
      </c>
      <c r="W181">
        <f>0.61365*exp(17.502*V181/(240.97+V181))</f>
        <v>0</v>
      </c>
      <c r="X181">
        <f>(Y181/Z181*100)</f>
        <v>0</v>
      </c>
      <c r="Y181">
        <f>DS181*(DX181+DY181)/1000</f>
        <v>0</v>
      </c>
      <c r="Z181">
        <f>0.61365*exp(17.502*DZ181/(240.97+DZ181))</f>
        <v>0</v>
      </c>
      <c r="AA181">
        <f>(W181-DS181*(DX181+DY181)/1000)</f>
        <v>0</v>
      </c>
      <c r="AB181">
        <f>(-I181*44100)</f>
        <v>0</v>
      </c>
      <c r="AC181">
        <f>2*29.3*Q181*0.92*(DZ181-V181)</f>
        <v>0</v>
      </c>
      <c r="AD181">
        <f>2*0.95*5.67E-8*(((DZ181+$B$9)+273)^4-(V181+273)^4)</f>
        <v>0</v>
      </c>
      <c r="AE181">
        <f>T181+AD181+AB181+AC181</f>
        <v>0</v>
      </c>
      <c r="AF181">
        <f>DW181*AT181*(DR181-DQ181*(1000-AT181*DT181)/(1000-AT181*DS181))/(100*DK181)</f>
        <v>0</v>
      </c>
      <c r="AG181">
        <f>1000*DW181*AT181*(DS181-DT181)/(100*DK181*(1000-AT181*DS181))</f>
        <v>0</v>
      </c>
      <c r="AH181">
        <f>(AI181 - AJ181 - DX181*1E3/(8.314*(DZ181+273.15)) * AL181/DW181 * AK181) * DW181/(100*DK181) * (1000 - DT181)/1000</f>
        <v>0</v>
      </c>
      <c r="AI181">
        <v>1113.270037033856</v>
      </c>
      <c r="AJ181">
        <v>1079.744121212121</v>
      </c>
      <c r="AK181">
        <v>3.44236462686824</v>
      </c>
      <c r="AL181">
        <v>65.04949438448051</v>
      </c>
      <c r="AM181">
        <f>(AO181 - AN181 + DX181*1E3/(8.314*(DZ181+273.15)) * AQ181/DW181 * AP181) * DW181/(100*DK181) * 1000/(1000 - AO181)</f>
        <v>0</v>
      </c>
      <c r="AN181">
        <v>18.95566806623389</v>
      </c>
      <c r="AO181">
        <v>22.30368242424243</v>
      </c>
      <c r="AP181">
        <v>-1.157518475552121E-05</v>
      </c>
      <c r="AQ181">
        <v>105.0563432772272</v>
      </c>
      <c r="AR181">
        <v>0</v>
      </c>
      <c r="AS181">
        <v>0</v>
      </c>
      <c r="AT181">
        <f>IF(AR181*$H$15&gt;=AV181,1.0,(AV181/(AV181-AR181*$H$15)))</f>
        <v>0</v>
      </c>
      <c r="AU181">
        <f>(AT181-1)*100</f>
        <v>0</v>
      </c>
      <c r="AV181">
        <f>MAX(0,($B$15+$C$15*EE181)/(1+$D$15*EE181)*DX181/(DZ181+273)*$E$15)</f>
        <v>0</v>
      </c>
      <c r="AW181" t="s">
        <v>437</v>
      </c>
      <c r="AX181" t="s">
        <v>437</v>
      </c>
      <c r="AY181">
        <v>0</v>
      </c>
      <c r="AZ181">
        <v>0</v>
      </c>
      <c r="BA181">
        <f>1-AY181/AZ181</f>
        <v>0</v>
      </c>
      <c r="BB181">
        <v>0</v>
      </c>
      <c r="BC181" t="s">
        <v>437</v>
      </c>
      <c r="BD181" t="s">
        <v>437</v>
      </c>
      <c r="BE181">
        <v>0</v>
      </c>
      <c r="BF181">
        <v>0</v>
      </c>
      <c r="BG181">
        <f>1-BE181/BF181</f>
        <v>0</v>
      </c>
      <c r="BH181">
        <v>0.5</v>
      </c>
      <c r="BI181">
        <f>DH181</f>
        <v>0</v>
      </c>
      <c r="BJ181">
        <f>K181</f>
        <v>0</v>
      </c>
      <c r="BK181">
        <f>BG181*BH181*BI181</f>
        <v>0</v>
      </c>
      <c r="BL181">
        <f>(BJ181-BB181)/BI181</f>
        <v>0</v>
      </c>
      <c r="BM181">
        <f>(AZ181-BF181)/BF181</f>
        <v>0</v>
      </c>
      <c r="BN181">
        <f>AY181/(BA181+AY181/BF181)</f>
        <v>0</v>
      </c>
      <c r="BO181" t="s">
        <v>437</v>
      </c>
      <c r="BP181">
        <v>0</v>
      </c>
      <c r="BQ181">
        <f>IF(BP181&lt;&gt;0, BP181, BN181)</f>
        <v>0</v>
      </c>
      <c r="BR181">
        <f>1-BQ181/BF181</f>
        <v>0</v>
      </c>
      <c r="BS181">
        <f>(BF181-BE181)/(BF181-BQ181)</f>
        <v>0</v>
      </c>
      <c r="BT181">
        <f>(AZ181-BF181)/(AZ181-BQ181)</f>
        <v>0</v>
      </c>
      <c r="BU181">
        <f>(BF181-BE181)/(BF181-AY181)</f>
        <v>0</v>
      </c>
      <c r="BV181">
        <f>(AZ181-BF181)/(AZ181-AY181)</f>
        <v>0</v>
      </c>
      <c r="BW181">
        <f>(BS181*BQ181/BE181)</f>
        <v>0</v>
      </c>
      <c r="BX181">
        <f>(1-BW181)</f>
        <v>0</v>
      </c>
      <c r="DG181">
        <f>$B$13*EF181+$C$13*EG181+$F$13*ER181*(1-EU181)</f>
        <v>0</v>
      </c>
      <c r="DH181">
        <f>DG181*DI181</f>
        <v>0</v>
      </c>
      <c r="DI181">
        <f>($B$13*$D$11+$C$13*$D$11+$F$13*((FE181+EW181)/MAX(FE181+EW181+FF181, 0.1)*$I$11+FF181/MAX(FE181+EW181+FF181, 0.1)*$J$11))/($B$13+$C$13+$F$13)</f>
        <v>0</v>
      </c>
      <c r="DJ181">
        <f>($B$13*$K$11+$C$13*$K$11+$F$13*((FE181+EW181)/MAX(FE181+EW181+FF181, 0.1)*$P$11+FF181/MAX(FE181+EW181+FF181, 0.1)*$Q$11))/($B$13+$C$13+$F$13)</f>
        <v>0</v>
      </c>
      <c r="DK181">
        <v>5</v>
      </c>
      <c r="DL181">
        <v>0.5</v>
      </c>
      <c r="DM181" t="s">
        <v>438</v>
      </c>
      <c r="DN181">
        <v>2</v>
      </c>
      <c r="DO181" t="b">
        <v>1</v>
      </c>
      <c r="DP181">
        <v>1759164485</v>
      </c>
      <c r="DQ181">
        <v>1032.216666666667</v>
      </c>
      <c r="DR181">
        <v>1077.054444444444</v>
      </c>
      <c r="DS181">
        <v>22.29285555555555</v>
      </c>
      <c r="DT181">
        <v>18.9133</v>
      </c>
      <c r="DU181">
        <v>1032.88</v>
      </c>
      <c r="DV181">
        <v>22.00112592592592</v>
      </c>
      <c r="DW181">
        <v>500.016962962963</v>
      </c>
      <c r="DX181">
        <v>90.87978518518518</v>
      </c>
      <c r="DY181">
        <v>0.0671139814814815</v>
      </c>
      <c r="DZ181">
        <v>29.28472222222222</v>
      </c>
      <c r="EA181">
        <v>30.10124814814814</v>
      </c>
      <c r="EB181">
        <v>999.9000000000001</v>
      </c>
      <c r="EC181">
        <v>0</v>
      </c>
      <c r="ED181">
        <v>0</v>
      </c>
      <c r="EE181">
        <v>10002.7962962963</v>
      </c>
      <c r="EF181">
        <v>0</v>
      </c>
      <c r="EG181">
        <v>10.72281851851852</v>
      </c>
      <c r="EH181">
        <v>-44.83818148148148</v>
      </c>
      <c r="EI181">
        <v>1055.751851851852</v>
      </c>
      <c r="EJ181">
        <v>1097.818518518518</v>
      </c>
      <c r="EK181">
        <v>3.379554444444444</v>
      </c>
      <c r="EL181">
        <v>1077.054444444444</v>
      </c>
      <c r="EM181">
        <v>18.9133</v>
      </c>
      <c r="EN181">
        <v>2.02596962962963</v>
      </c>
      <c r="EO181">
        <v>1.718837037037037</v>
      </c>
      <c r="EP181">
        <v>17.64877037037037</v>
      </c>
      <c r="EQ181">
        <v>15.06757407407407</v>
      </c>
      <c r="ER181">
        <v>1999.99</v>
      </c>
      <c r="ES181">
        <v>0.9799937037037034</v>
      </c>
      <c r="ET181">
        <v>0.02000592962962964</v>
      </c>
      <c r="EU181">
        <v>0</v>
      </c>
      <c r="EV181">
        <v>1045.584444444444</v>
      </c>
      <c r="EW181">
        <v>5.00078</v>
      </c>
      <c r="EX181">
        <v>20313.06666666667</v>
      </c>
      <c r="EY181">
        <v>16379.51851851852</v>
      </c>
      <c r="EZ181">
        <v>39.43714814814815</v>
      </c>
      <c r="FA181">
        <v>40.14099999999999</v>
      </c>
      <c r="FB181">
        <v>39.31233333333333</v>
      </c>
      <c r="FC181">
        <v>39.93503703703704</v>
      </c>
      <c r="FD181">
        <v>40.30299999999999</v>
      </c>
      <c r="FE181">
        <v>1955.08</v>
      </c>
      <c r="FF181">
        <v>39.91</v>
      </c>
      <c r="FG181">
        <v>0</v>
      </c>
      <c r="FH181">
        <v>1759164484.4</v>
      </c>
      <c r="FI181">
        <v>0</v>
      </c>
      <c r="FJ181">
        <v>1045.569230769231</v>
      </c>
      <c r="FK181">
        <v>-4.336410254228197</v>
      </c>
      <c r="FL181">
        <v>-82.94017082078699</v>
      </c>
      <c r="FM181">
        <v>20313.46923076923</v>
      </c>
      <c r="FN181">
        <v>15</v>
      </c>
      <c r="FO181">
        <v>0</v>
      </c>
      <c r="FP181" t="s">
        <v>439</v>
      </c>
      <c r="FQ181">
        <v>1746989605.5</v>
      </c>
      <c r="FR181">
        <v>1746989593.5</v>
      </c>
      <c r="FS181">
        <v>0</v>
      </c>
      <c r="FT181">
        <v>-0.274</v>
      </c>
      <c r="FU181">
        <v>-0.002</v>
      </c>
      <c r="FV181">
        <v>2.549</v>
      </c>
      <c r="FW181">
        <v>0.129</v>
      </c>
      <c r="FX181">
        <v>420</v>
      </c>
      <c r="FY181">
        <v>17</v>
      </c>
      <c r="FZ181">
        <v>0.02</v>
      </c>
      <c r="GA181">
        <v>0.04</v>
      </c>
      <c r="GB181">
        <v>-44.77790975609756</v>
      </c>
      <c r="GC181">
        <v>-1.159093379790876</v>
      </c>
      <c r="GD181">
        <v>0.1735654944982678</v>
      </c>
      <c r="GE181">
        <v>0</v>
      </c>
      <c r="GF181">
        <v>1045.829117647059</v>
      </c>
      <c r="GG181">
        <v>-4.627501903158737</v>
      </c>
      <c r="GH181">
        <v>0.5099271438563855</v>
      </c>
      <c r="GI181">
        <v>0</v>
      </c>
      <c r="GJ181">
        <v>3.398167317073171</v>
      </c>
      <c r="GK181">
        <v>-0.406350313588855</v>
      </c>
      <c r="GL181">
        <v>0.04296648120844956</v>
      </c>
      <c r="GM181">
        <v>0</v>
      </c>
      <c r="GN181">
        <v>0</v>
      </c>
      <c r="GO181">
        <v>3</v>
      </c>
      <c r="GP181" t="s">
        <v>484</v>
      </c>
      <c r="GQ181">
        <v>3.10185</v>
      </c>
      <c r="GR181">
        <v>2.72519</v>
      </c>
      <c r="GS181">
        <v>0.167274</v>
      </c>
      <c r="GT181">
        <v>0.171676</v>
      </c>
      <c r="GU181">
        <v>0.10285</v>
      </c>
      <c r="GV181">
        <v>0.09299540000000001</v>
      </c>
      <c r="GW181">
        <v>21772.8</v>
      </c>
      <c r="GX181">
        <v>19683.8</v>
      </c>
      <c r="GY181">
        <v>26709.7</v>
      </c>
      <c r="GZ181">
        <v>23984.7</v>
      </c>
      <c r="HA181">
        <v>38347.8</v>
      </c>
      <c r="HB181">
        <v>32173.6</v>
      </c>
      <c r="HC181">
        <v>46636.5</v>
      </c>
      <c r="HD181">
        <v>37952</v>
      </c>
      <c r="HE181">
        <v>1.8728</v>
      </c>
      <c r="HF181">
        <v>1.86693</v>
      </c>
      <c r="HG181">
        <v>0.125952</v>
      </c>
      <c r="HH181">
        <v>0</v>
      </c>
      <c r="HI181">
        <v>28.0431</v>
      </c>
      <c r="HJ181">
        <v>999.9</v>
      </c>
      <c r="HK181">
        <v>43.4</v>
      </c>
      <c r="HL181">
        <v>31.5</v>
      </c>
      <c r="HM181">
        <v>22.1675</v>
      </c>
      <c r="HN181">
        <v>61.7139</v>
      </c>
      <c r="HO181">
        <v>22.3838</v>
      </c>
      <c r="HP181">
        <v>1</v>
      </c>
      <c r="HQ181">
        <v>0.115793</v>
      </c>
      <c r="HR181">
        <v>0.621405</v>
      </c>
      <c r="HS181">
        <v>20.2783</v>
      </c>
      <c r="HT181">
        <v>5.2131</v>
      </c>
      <c r="HU181">
        <v>11.98</v>
      </c>
      <c r="HV181">
        <v>4.9637</v>
      </c>
      <c r="HW181">
        <v>3.27455</v>
      </c>
      <c r="HX181">
        <v>9999</v>
      </c>
      <c r="HY181">
        <v>9999</v>
      </c>
      <c r="HZ181">
        <v>9999</v>
      </c>
      <c r="IA181">
        <v>41.2</v>
      </c>
      <c r="IB181">
        <v>1.86401</v>
      </c>
      <c r="IC181">
        <v>1.86016</v>
      </c>
      <c r="ID181">
        <v>1.85841</v>
      </c>
      <c r="IE181">
        <v>1.85976</v>
      </c>
      <c r="IF181">
        <v>1.85989</v>
      </c>
      <c r="IG181">
        <v>1.8584</v>
      </c>
      <c r="IH181">
        <v>1.85745</v>
      </c>
      <c r="II181">
        <v>1.85242</v>
      </c>
      <c r="IJ181">
        <v>0</v>
      </c>
      <c r="IK181">
        <v>0</v>
      </c>
      <c r="IL181">
        <v>0</v>
      </c>
      <c r="IM181">
        <v>0</v>
      </c>
      <c r="IN181" t="s">
        <v>441</v>
      </c>
      <c r="IO181" t="s">
        <v>442</v>
      </c>
      <c r="IP181" t="s">
        <v>443</v>
      </c>
      <c r="IQ181" t="s">
        <v>443</v>
      </c>
      <c r="IR181" t="s">
        <v>443</v>
      </c>
      <c r="IS181" t="s">
        <v>443</v>
      </c>
      <c r="IT181">
        <v>0</v>
      </c>
      <c r="IU181">
        <v>100</v>
      </c>
      <c r="IV181">
        <v>100</v>
      </c>
      <c r="IW181">
        <v>-0.64</v>
      </c>
      <c r="IX181">
        <v>0.292</v>
      </c>
      <c r="IY181">
        <v>-0.9039269621244732</v>
      </c>
      <c r="IZ181">
        <v>-0.001239420960351069</v>
      </c>
      <c r="JA181">
        <v>2.054680153414315E-06</v>
      </c>
      <c r="JB181">
        <v>-6.090169633737798E-10</v>
      </c>
      <c r="JC181">
        <v>0.01286883109493677</v>
      </c>
      <c r="JD181">
        <v>0.003674261220633967</v>
      </c>
      <c r="JE181">
        <v>0.0003746991724086452</v>
      </c>
      <c r="JF181">
        <v>1.563836292469968E-06</v>
      </c>
      <c r="JG181">
        <v>1</v>
      </c>
      <c r="JH181">
        <v>2003</v>
      </c>
      <c r="JI181">
        <v>1</v>
      </c>
      <c r="JJ181">
        <v>24</v>
      </c>
      <c r="JK181">
        <v>202914.8</v>
      </c>
      <c r="JL181">
        <v>202915</v>
      </c>
      <c r="JM181">
        <v>2.49756</v>
      </c>
      <c r="JN181">
        <v>2.60986</v>
      </c>
      <c r="JO181">
        <v>1.49658</v>
      </c>
      <c r="JP181">
        <v>2.34253</v>
      </c>
      <c r="JQ181">
        <v>1.54907</v>
      </c>
      <c r="JR181">
        <v>2.44873</v>
      </c>
      <c r="JS181">
        <v>36.0113</v>
      </c>
      <c r="JT181">
        <v>24.1751</v>
      </c>
      <c r="JU181">
        <v>18</v>
      </c>
      <c r="JV181">
        <v>482.935</v>
      </c>
      <c r="JW181">
        <v>493.915</v>
      </c>
      <c r="JX181">
        <v>27.5633</v>
      </c>
      <c r="JY181">
        <v>28.7521</v>
      </c>
      <c r="JZ181">
        <v>30.0006</v>
      </c>
      <c r="KA181">
        <v>28.9126</v>
      </c>
      <c r="KB181">
        <v>28.8982</v>
      </c>
      <c r="KC181">
        <v>50.1496</v>
      </c>
      <c r="KD181">
        <v>15.1123</v>
      </c>
      <c r="KE181">
        <v>65.087</v>
      </c>
      <c r="KF181">
        <v>27.4623</v>
      </c>
      <c r="KG181">
        <v>1122.34</v>
      </c>
      <c r="KH181">
        <v>19.0692</v>
      </c>
      <c r="KI181">
        <v>101.971</v>
      </c>
      <c r="KJ181">
        <v>91.5209</v>
      </c>
    </row>
    <row r="182" spans="1:296">
      <c r="A182">
        <v>164</v>
      </c>
      <c r="B182">
        <v>1759164497.5</v>
      </c>
      <c r="C182">
        <v>3124.400000095367</v>
      </c>
      <c r="D182" t="s">
        <v>772</v>
      </c>
      <c r="E182" t="s">
        <v>773</v>
      </c>
      <c r="F182">
        <v>5</v>
      </c>
      <c r="G182" t="s">
        <v>639</v>
      </c>
      <c r="H182">
        <v>1759164489.714286</v>
      </c>
      <c r="I182">
        <f>(J182)/1000</f>
        <v>0</v>
      </c>
      <c r="J182">
        <f>IF(DO182, AM182, AG182)</f>
        <v>0</v>
      </c>
      <c r="K182">
        <f>IF(DO182, AH182, AF182)</f>
        <v>0</v>
      </c>
      <c r="L182">
        <f>DQ182 - IF(AT182&gt;1, K182*DK182*100.0/(AV182), 0)</f>
        <v>0</v>
      </c>
      <c r="M182">
        <f>((S182-I182/2)*L182-K182)/(S182+I182/2)</f>
        <v>0</v>
      </c>
      <c r="N182">
        <f>M182*(DX182+DY182)/1000.0</f>
        <v>0</v>
      </c>
      <c r="O182">
        <f>(DQ182 - IF(AT182&gt;1, K182*DK182*100.0/(AV182), 0))*(DX182+DY182)/1000.0</f>
        <v>0</v>
      </c>
      <c r="P182">
        <f>2.0/((1/R182-1/Q182)+SIGN(R182)*SQRT((1/R182-1/Q182)*(1/R182-1/Q182) + 4*DL182/((DL182+1)*(DL182+1))*(2*1/R182*1/Q182-1/Q182*1/Q182)))</f>
        <v>0</v>
      </c>
      <c r="Q182">
        <f>IF(LEFT(DM182,1)&lt;&gt;"0",IF(LEFT(DM182,1)="1",3.0,DN182),$D$5+$E$5*(EE182*DX182/($K$5*1000))+$F$5*(EE182*DX182/($K$5*1000))*MAX(MIN(DK182,$J$5),$I$5)*MAX(MIN(DK182,$J$5),$I$5)+$G$5*MAX(MIN(DK182,$J$5),$I$5)*(EE182*DX182/($K$5*1000))+$H$5*(EE182*DX182/($K$5*1000))*(EE182*DX182/($K$5*1000)))</f>
        <v>0</v>
      </c>
      <c r="R182">
        <f>I182*(1000-(1000*0.61365*exp(17.502*V182/(240.97+V182))/(DX182+DY182)+DS182)/2)/(1000*0.61365*exp(17.502*V182/(240.97+V182))/(DX182+DY182)-DS182)</f>
        <v>0</v>
      </c>
      <c r="S182">
        <f>1/((DL182+1)/(P182/1.6)+1/(Q182/1.37)) + DL182/((DL182+1)/(P182/1.6) + DL182/(Q182/1.37))</f>
        <v>0</v>
      </c>
      <c r="T182">
        <f>(DG182*DJ182)</f>
        <v>0</v>
      </c>
      <c r="U182">
        <f>(DZ182+(T182+2*0.95*5.67E-8*(((DZ182+$B$9)+273)^4-(DZ182+273)^4)-44100*I182)/(1.84*29.3*Q182+8*0.95*5.67E-8*(DZ182+273)^3))</f>
        <v>0</v>
      </c>
      <c r="V182">
        <f>($C$9*EA182+$D$9*EB182+$E$9*U182)</f>
        <v>0</v>
      </c>
      <c r="W182">
        <f>0.61365*exp(17.502*V182/(240.97+V182))</f>
        <v>0</v>
      </c>
      <c r="X182">
        <f>(Y182/Z182*100)</f>
        <v>0</v>
      </c>
      <c r="Y182">
        <f>DS182*(DX182+DY182)/1000</f>
        <v>0</v>
      </c>
      <c r="Z182">
        <f>0.61365*exp(17.502*DZ182/(240.97+DZ182))</f>
        <v>0</v>
      </c>
      <c r="AA182">
        <f>(W182-DS182*(DX182+DY182)/1000)</f>
        <v>0</v>
      </c>
      <c r="AB182">
        <f>(-I182*44100)</f>
        <v>0</v>
      </c>
      <c r="AC182">
        <f>2*29.3*Q182*0.92*(DZ182-V182)</f>
        <v>0</v>
      </c>
      <c r="AD182">
        <f>2*0.95*5.67E-8*(((DZ182+$B$9)+273)^4-(V182+273)^4)</f>
        <v>0</v>
      </c>
      <c r="AE182">
        <f>T182+AD182+AB182+AC182</f>
        <v>0</v>
      </c>
      <c r="AF182">
        <f>DW182*AT182*(DR182-DQ182*(1000-AT182*DT182)/(1000-AT182*DS182))/(100*DK182)</f>
        <v>0</v>
      </c>
      <c r="AG182">
        <f>1000*DW182*AT182*(DS182-DT182)/(100*DK182*(1000-AT182*DS182))</f>
        <v>0</v>
      </c>
      <c r="AH182">
        <f>(AI182 - AJ182 - DX182*1E3/(8.314*(DZ182+273.15)) * AL182/DW182 * AK182) * DW182/(100*DK182) * (1000 - DT182)/1000</f>
        <v>0</v>
      </c>
      <c r="AI182">
        <v>1130.41887306601</v>
      </c>
      <c r="AJ182">
        <v>1096.890181818182</v>
      </c>
      <c r="AK182">
        <v>3.417060510023055</v>
      </c>
      <c r="AL182">
        <v>65.04949438448051</v>
      </c>
      <c r="AM182">
        <f>(AO182 - AN182 + DX182*1E3/(8.314*(DZ182+273.15)) * AQ182/DW182 * AP182) * DW182/(100*DK182) * 1000/(1000 - AO182)</f>
        <v>0</v>
      </c>
      <c r="AN182">
        <v>19.00541638098194</v>
      </c>
      <c r="AO182">
        <v>22.30562</v>
      </c>
      <c r="AP182">
        <v>6.15935906328594E-05</v>
      </c>
      <c r="AQ182">
        <v>105.0563432772272</v>
      </c>
      <c r="AR182">
        <v>0</v>
      </c>
      <c r="AS182">
        <v>0</v>
      </c>
      <c r="AT182">
        <f>IF(AR182*$H$15&gt;=AV182,1.0,(AV182/(AV182-AR182*$H$15)))</f>
        <v>0</v>
      </c>
      <c r="AU182">
        <f>(AT182-1)*100</f>
        <v>0</v>
      </c>
      <c r="AV182">
        <f>MAX(0,($B$15+$C$15*EE182)/(1+$D$15*EE182)*DX182/(DZ182+273)*$E$15)</f>
        <v>0</v>
      </c>
      <c r="AW182" t="s">
        <v>437</v>
      </c>
      <c r="AX182" t="s">
        <v>437</v>
      </c>
      <c r="AY182">
        <v>0</v>
      </c>
      <c r="AZ182">
        <v>0</v>
      </c>
      <c r="BA182">
        <f>1-AY182/AZ182</f>
        <v>0</v>
      </c>
      <c r="BB182">
        <v>0</v>
      </c>
      <c r="BC182" t="s">
        <v>437</v>
      </c>
      <c r="BD182" t="s">
        <v>437</v>
      </c>
      <c r="BE182">
        <v>0</v>
      </c>
      <c r="BF182">
        <v>0</v>
      </c>
      <c r="BG182">
        <f>1-BE182/BF182</f>
        <v>0</v>
      </c>
      <c r="BH182">
        <v>0.5</v>
      </c>
      <c r="BI182">
        <f>DH182</f>
        <v>0</v>
      </c>
      <c r="BJ182">
        <f>K182</f>
        <v>0</v>
      </c>
      <c r="BK182">
        <f>BG182*BH182*BI182</f>
        <v>0</v>
      </c>
      <c r="BL182">
        <f>(BJ182-BB182)/BI182</f>
        <v>0</v>
      </c>
      <c r="BM182">
        <f>(AZ182-BF182)/BF182</f>
        <v>0</v>
      </c>
      <c r="BN182">
        <f>AY182/(BA182+AY182/BF182)</f>
        <v>0</v>
      </c>
      <c r="BO182" t="s">
        <v>437</v>
      </c>
      <c r="BP182">
        <v>0</v>
      </c>
      <c r="BQ182">
        <f>IF(BP182&lt;&gt;0, BP182, BN182)</f>
        <v>0</v>
      </c>
      <c r="BR182">
        <f>1-BQ182/BF182</f>
        <v>0</v>
      </c>
      <c r="BS182">
        <f>(BF182-BE182)/(BF182-BQ182)</f>
        <v>0</v>
      </c>
      <c r="BT182">
        <f>(AZ182-BF182)/(AZ182-BQ182)</f>
        <v>0</v>
      </c>
      <c r="BU182">
        <f>(BF182-BE182)/(BF182-AY182)</f>
        <v>0</v>
      </c>
      <c r="BV182">
        <f>(AZ182-BF182)/(AZ182-AY182)</f>
        <v>0</v>
      </c>
      <c r="BW182">
        <f>(BS182*BQ182/BE182)</f>
        <v>0</v>
      </c>
      <c r="BX182">
        <f>(1-BW182)</f>
        <v>0</v>
      </c>
      <c r="DG182">
        <f>$B$13*EF182+$C$13*EG182+$F$13*ER182*(1-EU182)</f>
        <v>0</v>
      </c>
      <c r="DH182">
        <f>DG182*DI182</f>
        <v>0</v>
      </c>
      <c r="DI182">
        <f>($B$13*$D$11+$C$13*$D$11+$F$13*((FE182+EW182)/MAX(FE182+EW182+FF182, 0.1)*$I$11+FF182/MAX(FE182+EW182+FF182, 0.1)*$J$11))/($B$13+$C$13+$F$13)</f>
        <v>0</v>
      </c>
      <c r="DJ182">
        <f>($B$13*$K$11+$C$13*$K$11+$F$13*((FE182+EW182)/MAX(FE182+EW182+FF182, 0.1)*$P$11+FF182/MAX(FE182+EW182+FF182, 0.1)*$Q$11))/($B$13+$C$13+$F$13)</f>
        <v>0</v>
      </c>
      <c r="DK182">
        <v>5</v>
      </c>
      <c r="DL182">
        <v>0.5</v>
      </c>
      <c r="DM182" t="s">
        <v>438</v>
      </c>
      <c r="DN182">
        <v>2</v>
      </c>
      <c r="DO182" t="b">
        <v>1</v>
      </c>
      <c r="DP182">
        <v>1759164489.714286</v>
      </c>
      <c r="DQ182">
        <v>1047.994285714286</v>
      </c>
      <c r="DR182">
        <v>1092.920714285714</v>
      </c>
      <c r="DS182">
        <v>22.29855357142858</v>
      </c>
      <c r="DT182">
        <v>18.95803928571429</v>
      </c>
      <c r="DU182">
        <v>1048.641785714286</v>
      </c>
      <c r="DV182">
        <v>22.0067</v>
      </c>
      <c r="DW182">
        <v>499.9782142857144</v>
      </c>
      <c r="DX182">
        <v>90.87905714285715</v>
      </c>
      <c r="DY182">
        <v>0.06730824642857143</v>
      </c>
      <c r="DZ182">
        <v>29.27587857142857</v>
      </c>
      <c r="EA182">
        <v>30.10182857142857</v>
      </c>
      <c r="EB182">
        <v>999.9000000000002</v>
      </c>
      <c r="EC182">
        <v>0</v>
      </c>
      <c r="ED182">
        <v>0</v>
      </c>
      <c r="EE182">
        <v>10003.47678571429</v>
      </c>
      <c r="EF182">
        <v>0</v>
      </c>
      <c r="EG182">
        <v>10.72382142857143</v>
      </c>
      <c r="EH182">
        <v>-44.92550357142857</v>
      </c>
      <c r="EI182">
        <v>1071.896428571429</v>
      </c>
      <c r="EJ182">
        <v>1114.041071428571</v>
      </c>
      <c r="EK182">
        <v>3.340519642857143</v>
      </c>
      <c r="EL182">
        <v>1092.920714285714</v>
      </c>
      <c r="EM182">
        <v>18.95803928571429</v>
      </c>
      <c r="EN182">
        <v>2.026471428571428</v>
      </c>
      <c r="EO182">
        <v>1.722889642857143</v>
      </c>
      <c r="EP182">
        <v>17.65269642857143</v>
      </c>
      <c r="EQ182">
        <v>15.1042</v>
      </c>
      <c r="ER182">
        <v>2000.012857142857</v>
      </c>
      <c r="ES182">
        <v>0.9799940357142854</v>
      </c>
      <c r="ET182">
        <v>0.02000556428571429</v>
      </c>
      <c r="EU182">
        <v>0</v>
      </c>
      <c r="EV182">
        <v>1045.256071428571</v>
      </c>
      <c r="EW182">
        <v>5.00078</v>
      </c>
      <c r="EX182">
        <v>20306.87142857143</v>
      </c>
      <c r="EY182">
        <v>16379.71428571429</v>
      </c>
      <c r="EZ182">
        <v>39.44167857142857</v>
      </c>
      <c r="FA182">
        <v>40.15378571428571</v>
      </c>
      <c r="FB182">
        <v>39.30560714285714</v>
      </c>
      <c r="FC182">
        <v>39.93514285714286</v>
      </c>
      <c r="FD182">
        <v>40.24746428571428</v>
      </c>
      <c r="FE182">
        <v>1955.102857142857</v>
      </c>
      <c r="FF182">
        <v>39.91</v>
      </c>
      <c r="FG182">
        <v>0</v>
      </c>
      <c r="FH182">
        <v>1759164489.8</v>
      </c>
      <c r="FI182">
        <v>0</v>
      </c>
      <c r="FJ182">
        <v>1045.1976</v>
      </c>
      <c r="FK182">
        <v>-4.479999996577048</v>
      </c>
      <c r="FL182">
        <v>-73.12307700056833</v>
      </c>
      <c r="FM182">
        <v>20305.836</v>
      </c>
      <c r="FN182">
        <v>15</v>
      </c>
      <c r="FO182">
        <v>0</v>
      </c>
      <c r="FP182" t="s">
        <v>439</v>
      </c>
      <c r="FQ182">
        <v>1746989605.5</v>
      </c>
      <c r="FR182">
        <v>1746989593.5</v>
      </c>
      <c r="FS182">
        <v>0</v>
      </c>
      <c r="FT182">
        <v>-0.274</v>
      </c>
      <c r="FU182">
        <v>-0.002</v>
      </c>
      <c r="FV182">
        <v>2.549</v>
      </c>
      <c r="FW182">
        <v>0.129</v>
      </c>
      <c r="FX182">
        <v>420</v>
      </c>
      <c r="FY182">
        <v>17</v>
      </c>
      <c r="FZ182">
        <v>0.02</v>
      </c>
      <c r="GA182">
        <v>0.04</v>
      </c>
      <c r="GB182">
        <v>-44.86115609756097</v>
      </c>
      <c r="GC182">
        <v>-1.29248153310103</v>
      </c>
      <c r="GD182">
        <v>0.1848390005419749</v>
      </c>
      <c r="GE182">
        <v>0</v>
      </c>
      <c r="GF182">
        <v>1045.510294117647</v>
      </c>
      <c r="GG182">
        <v>-4.415126048477085</v>
      </c>
      <c r="GH182">
        <v>0.4845585334284639</v>
      </c>
      <c r="GI182">
        <v>0</v>
      </c>
      <c r="GJ182">
        <v>3.372693170731708</v>
      </c>
      <c r="GK182">
        <v>-0.4582271080139282</v>
      </c>
      <c r="GL182">
        <v>0.04717001163094552</v>
      </c>
      <c r="GM182">
        <v>0</v>
      </c>
      <c r="GN182">
        <v>0</v>
      </c>
      <c r="GO182">
        <v>3</v>
      </c>
      <c r="GP182" t="s">
        <v>484</v>
      </c>
      <c r="GQ182">
        <v>3.10204</v>
      </c>
      <c r="GR182">
        <v>2.72547</v>
      </c>
      <c r="GS182">
        <v>0.168939</v>
      </c>
      <c r="GT182">
        <v>0.17333</v>
      </c>
      <c r="GU182">
        <v>0.10286</v>
      </c>
      <c r="GV182">
        <v>0.093165</v>
      </c>
      <c r="GW182">
        <v>21729.2</v>
      </c>
      <c r="GX182">
        <v>19644.3</v>
      </c>
      <c r="GY182">
        <v>26709.6</v>
      </c>
      <c r="GZ182">
        <v>23984.6</v>
      </c>
      <c r="HA182">
        <v>38347.2</v>
      </c>
      <c r="HB182">
        <v>32167.5</v>
      </c>
      <c r="HC182">
        <v>46636.1</v>
      </c>
      <c r="HD182">
        <v>37951.8</v>
      </c>
      <c r="HE182">
        <v>1.87302</v>
      </c>
      <c r="HF182">
        <v>1.8667</v>
      </c>
      <c r="HG182">
        <v>0.125647</v>
      </c>
      <c r="HH182">
        <v>0</v>
      </c>
      <c r="HI182">
        <v>28.0416</v>
      </c>
      <c r="HJ182">
        <v>999.9</v>
      </c>
      <c r="HK182">
        <v>43.4</v>
      </c>
      <c r="HL182">
        <v>31.5</v>
      </c>
      <c r="HM182">
        <v>22.1669</v>
      </c>
      <c r="HN182">
        <v>61.2739</v>
      </c>
      <c r="HO182">
        <v>22.6082</v>
      </c>
      <c r="HP182">
        <v>1</v>
      </c>
      <c r="HQ182">
        <v>0.116197</v>
      </c>
      <c r="HR182">
        <v>0.691051</v>
      </c>
      <c r="HS182">
        <v>20.2778</v>
      </c>
      <c r="HT182">
        <v>5.21265</v>
      </c>
      <c r="HU182">
        <v>11.98</v>
      </c>
      <c r="HV182">
        <v>4.96335</v>
      </c>
      <c r="HW182">
        <v>3.2745</v>
      </c>
      <c r="HX182">
        <v>9999</v>
      </c>
      <c r="HY182">
        <v>9999</v>
      </c>
      <c r="HZ182">
        <v>9999</v>
      </c>
      <c r="IA182">
        <v>41.2</v>
      </c>
      <c r="IB182">
        <v>1.86401</v>
      </c>
      <c r="IC182">
        <v>1.86016</v>
      </c>
      <c r="ID182">
        <v>1.85839</v>
      </c>
      <c r="IE182">
        <v>1.85975</v>
      </c>
      <c r="IF182">
        <v>1.85989</v>
      </c>
      <c r="IG182">
        <v>1.85839</v>
      </c>
      <c r="IH182">
        <v>1.85745</v>
      </c>
      <c r="II182">
        <v>1.85242</v>
      </c>
      <c r="IJ182">
        <v>0</v>
      </c>
      <c r="IK182">
        <v>0</v>
      </c>
      <c r="IL182">
        <v>0</v>
      </c>
      <c r="IM182">
        <v>0</v>
      </c>
      <c r="IN182" t="s">
        <v>441</v>
      </c>
      <c r="IO182" t="s">
        <v>442</v>
      </c>
      <c r="IP182" t="s">
        <v>443</v>
      </c>
      <c r="IQ182" t="s">
        <v>443</v>
      </c>
      <c r="IR182" t="s">
        <v>443</v>
      </c>
      <c r="IS182" t="s">
        <v>443</v>
      </c>
      <c r="IT182">
        <v>0</v>
      </c>
      <c r="IU182">
        <v>100</v>
      </c>
      <c r="IV182">
        <v>100</v>
      </c>
      <c r="IW182">
        <v>-0.62</v>
      </c>
      <c r="IX182">
        <v>0.2921</v>
      </c>
      <c r="IY182">
        <v>-0.9039269621244732</v>
      </c>
      <c r="IZ182">
        <v>-0.001239420960351069</v>
      </c>
      <c r="JA182">
        <v>2.054680153414315E-06</v>
      </c>
      <c r="JB182">
        <v>-6.090169633737798E-10</v>
      </c>
      <c r="JC182">
        <v>0.01286883109493677</v>
      </c>
      <c r="JD182">
        <v>0.003674261220633967</v>
      </c>
      <c r="JE182">
        <v>0.0003746991724086452</v>
      </c>
      <c r="JF182">
        <v>1.563836292469968E-06</v>
      </c>
      <c r="JG182">
        <v>1</v>
      </c>
      <c r="JH182">
        <v>2003</v>
      </c>
      <c r="JI182">
        <v>1</v>
      </c>
      <c r="JJ182">
        <v>24</v>
      </c>
      <c r="JK182">
        <v>202914.9</v>
      </c>
      <c r="JL182">
        <v>202915.1</v>
      </c>
      <c r="JM182">
        <v>2.52441</v>
      </c>
      <c r="JN182">
        <v>2.60986</v>
      </c>
      <c r="JO182">
        <v>1.49658</v>
      </c>
      <c r="JP182">
        <v>2.34375</v>
      </c>
      <c r="JQ182">
        <v>1.54907</v>
      </c>
      <c r="JR182">
        <v>2.41089</v>
      </c>
      <c r="JS182">
        <v>35.9879</v>
      </c>
      <c r="JT182">
        <v>24.1751</v>
      </c>
      <c r="JU182">
        <v>18</v>
      </c>
      <c r="JV182">
        <v>483.089</v>
      </c>
      <c r="JW182">
        <v>493.79</v>
      </c>
      <c r="JX182">
        <v>27.4511</v>
      </c>
      <c r="JY182">
        <v>28.7551</v>
      </c>
      <c r="JZ182">
        <v>30.0004</v>
      </c>
      <c r="KA182">
        <v>28.9156</v>
      </c>
      <c r="KB182">
        <v>28.9011</v>
      </c>
      <c r="KC182">
        <v>50.7854</v>
      </c>
      <c r="KD182">
        <v>15.1123</v>
      </c>
      <c r="KE182">
        <v>65.4671</v>
      </c>
      <c r="KF182">
        <v>27.3673</v>
      </c>
      <c r="KG182">
        <v>1142.37</v>
      </c>
      <c r="KH182">
        <v>19.1074</v>
      </c>
      <c r="KI182">
        <v>101.97</v>
      </c>
      <c r="KJ182">
        <v>91.5202</v>
      </c>
    </row>
    <row r="183" spans="1:296">
      <c r="A183">
        <v>165</v>
      </c>
      <c r="B183">
        <v>1759164502.5</v>
      </c>
      <c r="C183">
        <v>3129.400000095367</v>
      </c>
      <c r="D183" t="s">
        <v>774</v>
      </c>
      <c r="E183" t="s">
        <v>775</v>
      </c>
      <c r="F183">
        <v>5</v>
      </c>
      <c r="G183" t="s">
        <v>639</v>
      </c>
      <c r="H183">
        <v>1759164495</v>
      </c>
      <c r="I183">
        <f>(J183)/1000</f>
        <v>0</v>
      </c>
      <c r="J183">
        <f>IF(DO183, AM183, AG183)</f>
        <v>0</v>
      </c>
      <c r="K183">
        <f>IF(DO183, AH183, AF183)</f>
        <v>0</v>
      </c>
      <c r="L183">
        <f>DQ183 - IF(AT183&gt;1, K183*DK183*100.0/(AV183), 0)</f>
        <v>0</v>
      </c>
      <c r="M183">
        <f>((S183-I183/2)*L183-K183)/(S183+I183/2)</f>
        <v>0</v>
      </c>
      <c r="N183">
        <f>M183*(DX183+DY183)/1000.0</f>
        <v>0</v>
      </c>
      <c r="O183">
        <f>(DQ183 - IF(AT183&gt;1, K183*DK183*100.0/(AV183), 0))*(DX183+DY183)/1000.0</f>
        <v>0</v>
      </c>
      <c r="P183">
        <f>2.0/((1/R183-1/Q183)+SIGN(R183)*SQRT((1/R183-1/Q183)*(1/R183-1/Q183) + 4*DL183/((DL183+1)*(DL183+1))*(2*1/R183*1/Q183-1/Q183*1/Q183)))</f>
        <v>0</v>
      </c>
      <c r="Q183">
        <f>IF(LEFT(DM183,1)&lt;&gt;"0",IF(LEFT(DM183,1)="1",3.0,DN183),$D$5+$E$5*(EE183*DX183/($K$5*1000))+$F$5*(EE183*DX183/($K$5*1000))*MAX(MIN(DK183,$J$5),$I$5)*MAX(MIN(DK183,$J$5),$I$5)+$G$5*MAX(MIN(DK183,$J$5),$I$5)*(EE183*DX183/($K$5*1000))+$H$5*(EE183*DX183/($K$5*1000))*(EE183*DX183/($K$5*1000)))</f>
        <v>0</v>
      </c>
      <c r="R183">
        <f>I183*(1000-(1000*0.61365*exp(17.502*V183/(240.97+V183))/(DX183+DY183)+DS183)/2)/(1000*0.61365*exp(17.502*V183/(240.97+V183))/(DX183+DY183)-DS183)</f>
        <v>0</v>
      </c>
      <c r="S183">
        <f>1/((DL183+1)/(P183/1.6)+1/(Q183/1.37)) + DL183/((DL183+1)/(P183/1.6) + DL183/(Q183/1.37))</f>
        <v>0</v>
      </c>
      <c r="T183">
        <f>(DG183*DJ183)</f>
        <v>0</v>
      </c>
      <c r="U183">
        <f>(DZ183+(T183+2*0.95*5.67E-8*(((DZ183+$B$9)+273)^4-(DZ183+273)^4)-44100*I183)/(1.84*29.3*Q183+8*0.95*5.67E-8*(DZ183+273)^3))</f>
        <v>0</v>
      </c>
      <c r="V183">
        <f>($C$9*EA183+$D$9*EB183+$E$9*U183)</f>
        <v>0</v>
      </c>
      <c r="W183">
        <f>0.61365*exp(17.502*V183/(240.97+V183))</f>
        <v>0</v>
      </c>
      <c r="X183">
        <f>(Y183/Z183*100)</f>
        <v>0</v>
      </c>
      <c r="Y183">
        <f>DS183*(DX183+DY183)/1000</f>
        <v>0</v>
      </c>
      <c r="Z183">
        <f>0.61365*exp(17.502*DZ183/(240.97+DZ183))</f>
        <v>0</v>
      </c>
      <c r="AA183">
        <f>(W183-DS183*(DX183+DY183)/1000)</f>
        <v>0</v>
      </c>
      <c r="AB183">
        <f>(-I183*44100)</f>
        <v>0</v>
      </c>
      <c r="AC183">
        <f>2*29.3*Q183*0.92*(DZ183-V183)</f>
        <v>0</v>
      </c>
      <c r="AD183">
        <f>2*0.95*5.67E-8*(((DZ183+$B$9)+273)^4-(V183+273)^4)</f>
        <v>0</v>
      </c>
      <c r="AE183">
        <f>T183+AD183+AB183+AC183</f>
        <v>0</v>
      </c>
      <c r="AF183">
        <f>DW183*AT183*(DR183-DQ183*(1000-AT183*DT183)/(1000-AT183*DS183))/(100*DK183)</f>
        <v>0</v>
      </c>
      <c r="AG183">
        <f>1000*DW183*AT183*(DS183-DT183)/(100*DK183*(1000-AT183*DS183))</f>
        <v>0</v>
      </c>
      <c r="AH183">
        <f>(AI183 - AJ183 - DX183*1E3/(8.314*(DZ183+273.15)) * AL183/DW183 * AK183) * DW183/(100*DK183) * (1000 - DT183)/1000</f>
        <v>0</v>
      </c>
      <c r="AI183">
        <v>1147.580293823863</v>
      </c>
      <c r="AJ183">
        <v>1114.050121212121</v>
      </c>
      <c r="AK183">
        <v>3.420266898361774</v>
      </c>
      <c r="AL183">
        <v>65.04949438448051</v>
      </c>
      <c r="AM183">
        <f>(AO183 - AN183 + DX183*1E3/(8.314*(DZ183+273.15)) * AQ183/DW183 * AP183) * DW183/(100*DK183) * 1000/(1000 - AO183)</f>
        <v>0</v>
      </c>
      <c r="AN183">
        <v>19.04454300884852</v>
      </c>
      <c r="AO183">
        <v>22.3131115151515</v>
      </c>
      <c r="AP183">
        <v>7.970724660675689E-05</v>
      </c>
      <c r="AQ183">
        <v>105.0563432772272</v>
      </c>
      <c r="AR183">
        <v>0</v>
      </c>
      <c r="AS183">
        <v>0</v>
      </c>
      <c r="AT183">
        <f>IF(AR183*$H$15&gt;=AV183,1.0,(AV183/(AV183-AR183*$H$15)))</f>
        <v>0</v>
      </c>
      <c r="AU183">
        <f>(AT183-1)*100</f>
        <v>0</v>
      </c>
      <c r="AV183">
        <f>MAX(0,($B$15+$C$15*EE183)/(1+$D$15*EE183)*DX183/(DZ183+273)*$E$15)</f>
        <v>0</v>
      </c>
      <c r="AW183" t="s">
        <v>437</v>
      </c>
      <c r="AX183" t="s">
        <v>437</v>
      </c>
      <c r="AY183">
        <v>0</v>
      </c>
      <c r="AZ183">
        <v>0</v>
      </c>
      <c r="BA183">
        <f>1-AY183/AZ183</f>
        <v>0</v>
      </c>
      <c r="BB183">
        <v>0</v>
      </c>
      <c r="BC183" t="s">
        <v>437</v>
      </c>
      <c r="BD183" t="s">
        <v>437</v>
      </c>
      <c r="BE183">
        <v>0</v>
      </c>
      <c r="BF183">
        <v>0</v>
      </c>
      <c r="BG183">
        <f>1-BE183/BF183</f>
        <v>0</v>
      </c>
      <c r="BH183">
        <v>0.5</v>
      </c>
      <c r="BI183">
        <f>DH183</f>
        <v>0</v>
      </c>
      <c r="BJ183">
        <f>K183</f>
        <v>0</v>
      </c>
      <c r="BK183">
        <f>BG183*BH183*BI183</f>
        <v>0</v>
      </c>
      <c r="BL183">
        <f>(BJ183-BB183)/BI183</f>
        <v>0</v>
      </c>
      <c r="BM183">
        <f>(AZ183-BF183)/BF183</f>
        <v>0</v>
      </c>
      <c r="BN183">
        <f>AY183/(BA183+AY183/BF183)</f>
        <v>0</v>
      </c>
      <c r="BO183" t="s">
        <v>437</v>
      </c>
      <c r="BP183">
        <v>0</v>
      </c>
      <c r="BQ183">
        <f>IF(BP183&lt;&gt;0, BP183, BN183)</f>
        <v>0</v>
      </c>
      <c r="BR183">
        <f>1-BQ183/BF183</f>
        <v>0</v>
      </c>
      <c r="BS183">
        <f>(BF183-BE183)/(BF183-BQ183)</f>
        <v>0</v>
      </c>
      <c r="BT183">
        <f>(AZ183-BF183)/(AZ183-BQ183)</f>
        <v>0</v>
      </c>
      <c r="BU183">
        <f>(BF183-BE183)/(BF183-AY183)</f>
        <v>0</v>
      </c>
      <c r="BV183">
        <f>(AZ183-BF183)/(AZ183-AY183)</f>
        <v>0</v>
      </c>
      <c r="BW183">
        <f>(BS183*BQ183/BE183)</f>
        <v>0</v>
      </c>
      <c r="BX183">
        <f>(1-BW183)</f>
        <v>0</v>
      </c>
      <c r="DG183">
        <f>$B$13*EF183+$C$13*EG183+$F$13*ER183*(1-EU183)</f>
        <v>0</v>
      </c>
      <c r="DH183">
        <f>DG183*DI183</f>
        <v>0</v>
      </c>
      <c r="DI183">
        <f>($B$13*$D$11+$C$13*$D$11+$F$13*((FE183+EW183)/MAX(FE183+EW183+FF183, 0.1)*$I$11+FF183/MAX(FE183+EW183+FF183, 0.1)*$J$11))/($B$13+$C$13+$F$13)</f>
        <v>0</v>
      </c>
      <c r="DJ183">
        <f>($B$13*$K$11+$C$13*$K$11+$F$13*((FE183+EW183)/MAX(FE183+EW183+FF183, 0.1)*$P$11+FF183/MAX(FE183+EW183+FF183, 0.1)*$Q$11))/($B$13+$C$13+$F$13)</f>
        <v>0</v>
      </c>
      <c r="DK183">
        <v>5</v>
      </c>
      <c r="DL183">
        <v>0.5</v>
      </c>
      <c r="DM183" t="s">
        <v>438</v>
      </c>
      <c r="DN183">
        <v>2</v>
      </c>
      <c r="DO183" t="b">
        <v>1</v>
      </c>
      <c r="DP183">
        <v>1759164495</v>
      </c>
      <c r="DQ183">
        <v>1065.725925925926</v>
      </c>
      <c r="DR183">
        <v>1110.774074074074</v>
      </c>
      <c r="DS183">
        <v>22.30547037037037</v>
      </c>
      <c r="DT183">
        <v>18.99626666666666</v>
      </c>
      <c r="DU183">
        <v>1066.354814814815</v>
      </c>
      <c r="DV183">
        <v>22.01345925925926</v>
      </c>
      <c r="DW183">
        <v>500.0114814814814</v>
      </c>
      <c r="DX183">
        <v>90.87885555555556</v>
      </c>
      <c r="DY183">
        <v>0.06733345185185186</v>
      </c>
      <c r="DZ183">
        <v>29.26305925925926</v>
      </c>
      <c r="EA183">
        <v>30.09240740740741</v>
      </c>
      <c r="EB183">
        <v>999.9000000000001</v>
      </c>
      <c r="EC183">
        <v>0</v>
      </c>
      <c r="ED183">
        <v>0</v>
      </c>
      <c r="EE183">
        <v>10009.62407407407</v>
      </c>
      <c r="EF183">
        <v>0</v>
      </c>
      <c r="EG183">
        <v>10.72732222222222</v>
      </c>
      <c r="EH183">
        <v>-45.04745925925926</v>
      </c>
      <c r="EI183">
        <v>1090.04037037037</v>
      </c>
      <c r="EJ183">
        <v>1132.284074074074</v>
      </c>
      <c r="EK183">
        <v>3.309197777777778</v>
      </c>
      <c r="EL183">
        <v>1110.774074074074</v>
      </c>
      <c r="EM183">
        <v>18.99626666666666</v>
      </c>
      <c r="EN183">
        <v>2.027094814814815</v>
      </c>
      <c r="EO183">
        <v>1.726361111111111</v>
      </c>
      <c r="EP183">
        <v>17.65757407407407</v>
      </c>
      <c r="EQ183">
        <v>15.13548888888889</v>
      </c>
      <c r="ER183">
        <v>2000.007037037037</v>
      </c>
      <c r="ES183">
        <v>0.9799941111111109</v>
      </c>
      <c r="ET183">
        <v>0.02000548888888889</v>
      </c>
      <c r="EU183">
        <v>0</v>
      </c>
      <c r="EV183">
        <v>1044.925925925926</v>
      </c>
      <c r="EW183">
        <v>5.00078</v>
      </c>
      <c r="EX183">
        <v>20300.4962962963</v>
      </c>
      <c r="EY183">
        <v>16379.67037037037</v>
      </c>
      <c r="EZ183">
        <v>39.43955555555555</v>
      </c>
      <c r="FA183">
        <v>40.14566666666666</v>
      </c>
      <c r="FB183">
        <v>39.31</v>
      </c>
      <c r="FC183">
        <v>39.942</v>
      </c>
      <c r="FD183">
        <v>40.18944444444443</v>
      </c>
      <c r="FE183">
        <v>1955.097037037037</v>
      </c>
      <c r="FF183">
        <v>39.91</v>
      </c>
      <c r="FG183">
        <v>0</v>
      </c>
      <c r="FH183">
        <v>1759164494.6</v>
      </c>
      <c r="FI183">
        <v>0</v>
      </c>
      <c r="FJ183">
        <v>1044.9024</v>
      </c>
      <c r="FK183">
        <v>-3.795384619954917</v>
      </c>
      <c r="FL183">
        <v>-68.33846171070617</v>
      </c>
      <c r="FM183">
        <v>20300.184</v>
      </c>
      <c r="FN183">
        <v>15</v>
      </c>
      <c r="FO183">
        <v>0</v>
      </c>
      <c r="FP183" t="s">
        <v>439</v>
      </c>
      <c r="FQ183">
        <v>1746989605.5</v>
      </c>
      <c r="FR183">
        <v>1746989593.5</v>
      </c>
      <c r="FS183">
        <v>0</v>
      </c>
      <c r="FT183">
        <v>-0.274</v>
      </c>
      <c r="FU183">
        <v>-0.002</v>
      </c>
      <c r="FV183">
        <v>2.549</v>
      </c>
      <c r="FW183">
        <v>0.129</v>
      </c>
      <c r="FX183">
        <v>420</v>
      </c>
      <c r="FY183">
        <v>17</v>
      </c>
      <c r="FZ183">
        <v>0.02</v>
      </c>
      <c r="GA183">
        <v>0.04</v>
      </c>
      <c r="GB183">
        <v>-44.942435</v>
      </c>
      <c r="GC183">
        <v>-1.414950844277664</v>
      </c>
      <c r="GD183">
        <v>0.2058840250602263</v>
      </c>
      <c r="GE183">
        <v>0</v>
      </c>
      <c r="GF183">
        <v>1045.155</v>
      </c>
      <c r="GG183">
        <v>-3.900840332391797</v>
      </c>
      <c r="GH183">
        <v>0.4518540237991873</v>
      </c>
      <c r="GI183">
        <v>0</v>
      </c>
      <c r="GJ183">
        <v>3.327052999999999</v>
      </c>
      <c r="GK183">
        <v>-0.3752586866791798</v>
      </c>
      <c r="GL183">
        <v>0.03724921705217441</v>
      </c>
      <c r="GM183">
        <v>0</v>
      </c>
      <c r="GN183">
        <v>0</v>
      </c>
      <c r="GO183">
        <v>3</v>
      </c>
      <c r="GP183" t="s">
        <v>484</v>
      </c>
      <c r="GQ183">
        <v>3.10193</v>
      </c>
      <c r="GR183">
        <v>2.72528</v>
      </c>
      <c r="GS183">
        <v>0.170585</v>
      </c>
      <c r="GT183">
        <v>0.174907</v>
      </c>
      <c r="GU183">
        <v>0.10288</v>
      </c>
      <c r="GV183">
        <v>0.0932982</v>
      </c>
      <c r="GW183">
        <v>21686</v>
      </c>
      <c r="GX183">
        <v>19606.5</v>
      </c>
      <c r="GY183">
        <v>26709.4</v>
      </c>
      <c r="GZ183">
        <v>23984.2</v>
      </c>
      <c r="HA183">
        <v>38346.5</v>
      </c>
      <c r="HB183">
        <v>32162.4</v>
      </c>
      <c r="HC183">
        <v>46636</v>
      </c>
      <c r="HD183">
        <v>37951.1</v>
      </c>
      <c r="HE183">
        <v>1.87238</v>
      </c>
      <c r="HF183">
        <v>1.86717</v>
      </c>
      <c r="HG183">
        <v>0.124075</v>
      </c>
      <c r="HH183">
        <v>0</v>
      </c>
      <c r="HI183">
        <v>28.0391</v>
      </c>
      <c r="HJ183">
        <v>999.9</v>
      </c>
      <c r="HK183">
        <v>43.4</v>
      </c>
      <c r="HL183">
        <v>31.5</v>
      </c>
      <c r="HM183">
        <v>22.1658</v>
      </c>
      <c r="HN183">
        <v>60.8039</v>
      </c>
      <c r="HO183">
        <v>22.5561</v>
      </c>
      <c r="HP183">
        <v>1</v>
      </c>
      <c r="HQ183">
        <v>0.116418</v>
      </c>
      <c r="HR183">
        <v>0.730752</v>
      </c>
      <c r="HS183">
        <v>20.2775</v>
      </c>
      <c r="HT183">
        <v>5.21175</v>
      </c>
      <c r="HU183">
        <v>11.98</v>
      </c>
      <c r="HV183">
        <v>4.96345</v>
      </c>
      <c r="HW183">
        <v>3.27445</v>
      </c>
      <c r="HX183">
        <v>9999</v>
      </c>
      <c r="HY183">
        <v>9999</v>
      </c>
      <c r="HZ183">
        <v>9999</v>
      </c>
      <c r="IA183">
        <v>41.3</v>
      </c>
      <c r="IB183">
        <v>1.86401</v>
      </c>
      <c r="IC183">
        <v>1.86013</v>
      </c>
      <c r="ID183">
        <v>1.85837</v>
      </c>
      <c r="IE183">
        <v>1.85974</v>
      </c>
      <c r="IF183">
        <v>1.85989</v>
      </c>
      <c r="IG183">
        <v>1.8584</v>
      </c>
      <c r="IH183">
        <v>1.85745</v>
      </c>
      <c r="II183">
        <v>1.85242</v>
      </c>
      <c r="IJ183">
        <v>0</v>
      </c>
      <c r="IK183">
        <v>0</v>
      </c>
      <c r="IL183">
        <v>0</v>
      </c>
      <c r="IM183">
        <v>0</v>
      </c>
      <c r="IN183" t="s">
        <v>441</v>
      </c>
      <c r="IO183" t="s">
        <v>442</v>
      </c>
      <c r="IP183" t="s">
        <v>443</v>
      </c>
      <c r="IQ183" t="s">
        <v>443</v>
      </c>
      <c r="IR183" t="s">
        <v>443</v>
      </c>
      <c r="IS183" t="s">
        <v>443</v>
      </c>
      <c r="IT183">
        <v>0</v>
      </c>
      <c r="IU183">
        <v>100</v>
      </c>
      <c r="IV183">
        <v>100</v>
      </c>
      <c r="IW183">
        <v>-0.6</v>
      </c>
      <c r="IX183">
        <v>0.2922</v>
      </c>
      <c r="IY183">
        <v>-0.9039269621244732</v>
      </c>
      <c r="IZ183">
        <v>-0.001239420960351069</v>
      </c>
      <c r="JA183">
        <v>2.054680153414315E-06</v>
      </c>
      <c r="JB183">
        <v>-6.090169633737798E-10</v>
      </c>
      <c r="JC183">
        <v>0.01286883109493677</v>
      </c>
      <c r="JD183">
        <v>0.003674261220633967</v>
      </c>
      <c r="JE183">
        <v>0.0003746991724086452</v>
      </c>
      <c r="JF183">
        <v>1.563836292469968E-06</v>
      </c>
      <c r="JG183">
        <v>1</v>
      </c>
      <c r="JH183">
        <v>2003</v>
      </c>
      <c r="JI183">
        <v>1</v>
      </c>
      <c r="JJ183">
        <v>24</v>
      </c>
      <c r="JK183">
        <v>202915</v>
      </c>
      <c r="JL183">
        <v>202915.1</v>
      </c>
      <c r="JM183">
        <v>2.55737</v>
      </c>
      <c r="JN183">
        <v>2.60498</v>
      </c>
      <c r="JO183">
        <v>1.49658</v>
      </c>
      <c r="JP183">
        <v>2.34375</v>
      </c>
      <c r="JQ183">
        <v>1.54907</v>
      </c>
      <c r="JR183">
        <v>2.41333</v>
      </c>
      <c r="JS183">
        <v>36.0113</v>
      </c>
      <c r="JT183">
        <v>24.1751</v>
      </c>
      <c r="JU183">
        <v>18</v>
      </c>
      <c r="JV183">
        <v>482.734</v>
      </c>
      <c r="JW183">
        <v>494.131</v>
      </c>
      <c r="JX183">
        <v>27.3457</v>
      </c>
      <c r="JY183">
        <v>28.7595</v>
      </c>
      <c r="JZ183">
        <v>30.0004</v>
      </c>
      <c r="KA183">
        <v>28.9188</v>
      </c>
      <c r="KB183">
        <v>28.9043</v>
      </c>
      <c r="KC183">
        <v>51.3712</v>
      </c>
      <c r="KD183">
        <v>14.8386</v>
      </c>
      <c r="KE183">
        <v>65.4671</v>
      </c>
      <c r="KF183">
        <v>27.2831</v>
      </c>
      <c r="KG183">
        <v>1155.83</v>
      </c>
      <c r="KH183">
        <v>19.1435</v>
      </c>
      <c r="KI183">
        <v>101.969</v>
      </c>
      <c r="KJ183">
        <v>91.51860000000001</v>
      </c>
    </row>
    <row r="184" spans="1:296">
      <c r="A184">
        <v>166</v>
      </c>
      <c r="B184">
        <v>1759164507.5</v>
      </c>
      <c r="C184">
        <v>3134.400000095367</v>
      </c>
      <c r="D184" t="s">
        <v>776</v>
      </c>
      <c r="E184" t="s">
        <v>777</v>
      </c>
      <c r="F184">
        <v>5</v>
      </c>
      <c r="G184" t="s">
        <v>639</v>
      </c>
      <c r="H184">
        <v>1759164499.714286</v>
      </c>
      <c r="I184">
        <f>(J184)/1000</f>
        <v>0</v>
      </c>
      <c r="J184">
        <f>IF(DO184, AM184, AG184)</f>
        <v>0</v>
      </c>
      <c r="K184">
        <f>IF(DO184, AH184, AF184)</f>
        <v>0</v>
      </c>
      <c r="L184">
        <f>DQ184 - IF(AT184&gt;1, K184*DK184*100.0/(AV184), 0)</f>
        <v>0</v>
      </c>
      <c r="M184">
        <f>((S184-I184/2)*L184-K184)/(S184+I184/2)</f>
        <v>0</v>
      </c>
      <c r="N184">
        <f>M184*(DX184+DY184)/1000.0</f>
        <v>0</v>
      </c>
      <c r="O184">
        <f>(DQ184 - IF(AT184&gt;1, K184*DK184*100.0/(AV184), 0))*(DX184+DY184)/1000.0</f>
        <v>0</v>
      </c>
      <c r="P184">
        <f>2.0/((1/R184-1/Q184)+SIGN(R184)*SQRT((1/R184-1/Q184)*(1/R184-1/Q184) + 4*DL184/((DL184+1)*(DL184+1))*(2*1/R184*1/Q184-1/Q184*1/Q184)))</f>
        <v>0</v>
      </c>
      <c r="Q184">
        <f>IF(LEFT(DM184,1)&lt;&gt;"0",IF(LEFT(DM184,1)="1",3.0,DN184),$D$5+$E$5*(EE184*DX184/($K$5*1000))+$F$5*(EE184*DX184/($K$5*1000))*MAX(MIN(DK184,$J$5),$I$5)*MAX(MIN(DK184,$J$5),$I$5)+$G$5*MAX(MIN(DK184,$J$5),$I$5)*(EE184*DX184/($K$5*1000))+$H$5*(EE184*DX184/($K$5*1000))*(EE184*DX184/($K$5*1000)))</f>
        <v>0</v>
      </c>
      <c r="R184">
        <f>I184*(1000-(1000*0.61365*exp(17.502*V184/(240.97+V184))/(DX184+DY184)+DS184)/2)/(1000*0.61365*exp(17.502*V184/(240.97+V184))/(DX184+DY184)-DS184)</f>
        <v>0</v>
      </c>
      <c r="S184">
        <f>1/((DL184+1)/(P184/1.6)+1/(Q184/1.37)) + DL184/((DL184+1)/(P184/1.6) + DL184/(Q184/1.37))</f>
        <v>0</v>
      </c>
      <c r="T184">
        <f>(DG184*DJ184)</f>
        <v>0</v>
      </c>
      <c r="U184">
        <f>(DZ184+(T184+2*0.95*5.67E-8*(((DZ184+$B$9)+273)^4-(DZ184+273)^4)-44100*I184)/(1.84*29.3*Q184+8*0.95*5.67E-8*(DZ184+273)^3))</f>
        <v>0</v>
      </c>
      <c r="V184">
        <f>($C$9*EA184+$D$9*EB184+$E$9*U184)</f>
        <v>0</v>
      </c>
      <c r="W184">
        <f>0.61365*exp(17.502*V184/(240.97+V184))</f>
        <v>0</v>
      </c>
      <c r="X184">
        <f>(Y184/Z184*100)</f>
        <v>0</v>
      </c>
      <c r="Y184">
        <f>DS184*(DX184+DY184)/1000</f>
        <v>0</v>
      </c>
      <c r="Z184">
        <f>0.61365*exp(17.502*DZ184/(240.97+DZ184))</f>
        <v>0</v>
      </c>
      <c r="AA184">
        <f>(W184-DS184*(DX184+DY184)/1000)</f>
        <v>0</v>
      </c>
      <c r="AB184">
        <f>(-I184*44100)</f>
        <v>0</v>
      </c>
      <c r="AC184">
        <f>2*29.3*Q184*0.92*(DZ184-V184)</f>
        <v>0</v>
      </c>
      <c r="AD184">
        <f>2*0.95*5.67E-8*(((DZ184+$B$9)+273)^4-(V184+273)^4)</f>
        <v>0</v>
      </c>
      <c r="AE184">
        <f>T184+AD184+AB184+AC184</f>
        <v>0</v>
      </c>
      <c r="AF184">
        <f>DW184*AT184*(DR184-DQ184*(1000-AT184*DT184)/(1000-AT184*DS184))/(100*DK184)</f>
        <v>0</v>
      </c>
      <c r="AG184">
        <f>1000*DW184*AT184*(DS184-DT184)/(100*DK184*(1000-AT184*DS184))</f>
        <v>0</v>
      </c>
      <c r="AH184">
        <f>(AI184 - AJ184 - DX184*1E3/(8.314*(DZ184+273.15)) * AL184/DW184 * AK184) * DW184/(100*DK184) * (1000 - DT184)/1000</f>
        <v>0</v>
      </c>
      <c r="AI184">
        <v>1164.405826954122</v>
      </c>
      <c r="AJ184">
        <v>1131.033878787879</v>
      </c>
      <c r="AK184">
        <v>3.40369401023571</v>
      </c>
      <c r="AL184">
        <v>65.04949438448051</v>
      </c>
      <c r="AM184">
        <f>(AO184 - AN184 + DX184*1E3/(8.314*(DZ184+273.15)) * AQ184/DW184 * AP184) * DW184/(100*DK184) * 1000/(1000 - AO184)</f>
        <v>0</v>
      </c>
      <c r="AN184">
        <v>19.11627884068353</v>
      </c>
      <c r="AO184">
        <v>22.32091212121213</v>
      </c>
      <c r="AP184">
        <v>0.0001160701212462655</v>
      </c>
      <c r="AQ184">
        <v>105.0563432772272</v>
      </c>
      <c r="AR184">
        <v>0</v>
      </c>
      <c r="AS184">
        <v>0</v>
      </c>
      <c r="AT184">
        <f>IF(AR184*$H$15&gt;=AV184,1.0,(AV184/(AV184-AR184*$H$15)))</f>
        <v>0</v>
      </c>
      <c r="AU184">
        <f>(AT184-1)*100</f>
        <v>0</v>
      </c>
      <c r="AV184">
        <f>MAX(0,($B$15+$C$15*EE184)/(1+$D$15*EE184)*DX184/(DZ184+273)*$E$15)</f>
        <v>0</v>
      </c>
      <c r="AW184" t="s">
        <v>437</v>
      </c>
      <c r="AX184" t="s">
        <v>437</v>
      </c>
      <c r="AY184">
        <v>0</v>
      </c>
      <c r="AZ184">
        <v>0</v>
      </c>
      <c r="BA184">
        <f>1-AY184/AZ184</f>
        <v>0</v>
      </c>
      <c r="BB184">
        <v>0</v>
      </c>
      <c r="BC184" t="s">
        <v>437</v>
      </c>
      <c r="BD184" t="s">
        <v>437</v>
      </c>
      <c r="BE184">
        <v>0</v>
      </c>
      <c r="BF184">
        <v>0</v>
      </c>
      <c r="BG184">
        <f>1-BE184/BF184</f>
        <v>0</v>
      </c>
      <c r="BH184">
        <v>0.5</v>
      </c>
      <c r="BI184">
        <f>DH184</f>
        <v>0</v>
      </c>
      <c r="BJ184">
        <f>K184</f>
        <v>0</v>
      </c>
      <c r="BK184">
        <f>BG184*BH184*BI184</f>
        <v>0</v>
      </c>
      <c r="BL184">
        <f>(BJ184-BB184)/BI184</f>
        <v>0</v>
      </c>
      <c r="BM184">
        <f>(AZ184-BF184)/BF184</f>
        <v>0</v>
      </c>
      <c r="BN184">
        <f>AY184/(BA184+AY184/BF184)</f>
        <v>0</v>
      </c>
      <c r="BO184" t="s">
        <v>437</v>
      </c>
      <c r="BP184">
        <v>0</v>
      </c>
      <c r="BQ184">
        <f>IF(BP184&lt;&gt;0, BP184, BN184)</f>
        <v>0</v>
      </c>
      <c r="BR184">
        <f>1-BQ184/BF184</f>
        <v>0</v>
      </c>
      <c r="BS184">
        <f>(BF184-BE184)/(BF184-BQ184)</f>
        <v>0</v>
      </c>
      <c r="BT184">
        <f>(AZ184-BF184)/(AZ184-BQ184)</f>
        <v>0</v>
      </c>
      <c r="BU184">
        <f>(BF184-BE184)/(BF184-AY184)</f>
        <v>0</v>
      </c>
      <c r="BV184">
        <f>(AZ184-BF184)/(AZ184-AY184)</f>
        <v>0</v>
      </c>
      <c r="BW184">
        <f>(BS184*BQ184/BE184)</f>
        <v>0</v>
      </c>
      <c r="BX184">
        <f>(1-BW184)</f>
        <v>0</v>
      </c>
      <c r="DG184">
        <f>$B$13*EF184+$C$13*EG184+$F$13*ER184*(1-EU184)</f>
        <v>0</v>
      </c>
      <c r="DH184">
        <f>DG184*DI184</f>
        <v>0</v>
      </c>
      <c r="DI184">
        <f>($B$13*$D$11+$C$13*$D$11+$F$13*((FE184+EW184)/MAX(FE184+EW184+FF184, 0.1)*$I$11+FF184/MAX(FE184+EW184+FF184, 0.1)*$J$11))/($B$13+$C$13+$F$13)</f>
        <v>0</v>
      </c>
      <c r="DJ184">
        <f>($B$13*$K$11+$C$13*$K$11+$F$13*((FE184+EW184)/MAX(FE184+EW184+FF184, 0.1)*$P$11+FF184/MAX(FE184+EW184+FF184, 0.1)*$Q$11))/($B$13+$C$13+$F$13)</f>
        <v>0</v>
      </c>
      <c r="DK184">
        <v>5</v>
      </c>
      <c r="DL184">
        <v>0.5</v>
      </c>
      <c r="DM184" t="s">
        <v>438</v>
      </c>
      <c r="DN184">
        <v>2</v>
      </c>
      <c r="DO184" t="b">
        <v>1</v>
      </c>
      <c r="DP184">
        <v>1759164499.714286</v>
      </c>
      <c r="DQ184">
        <v>1081.506428571428</v>
      </c>
      <c r="DR184">
        <v>1126.503214285714</v>
      </c>
      <c r="DS184">
        <v>22.30916071428571</v>
      </c>
      <c r="DT184">
        <v>19.04228928571428</v>
      </c>
      <c r="DU184">
        <v>1082.1175</v>
      </c>
      <c r="DV184">
        <v>22.01707857142857</v>
      </c>
      <c r="DW184">
        <v>500.0554285714285</v>
      </c>
      <c r="DX184">
        <v>90.87961785714285</v>
      </c>
      <c r="DY184">
        <v>0.06727215357142857</v>
      </c>
      <c r="DZ184">
        <v>29.24517142857143</v>
      </c>
      <c r="EA184">
        <v>30.06216785714286</v>
      </c>
      <c r="EB184">
        <v>999.9000000000002</v>
      </c>
      <c r="EC184">
        <v>0</v>
      </c>
      <c r="ED184">
        <v>0</v>
      </c>
      <c r="EE184">
        <v>10003.3</v>
      </c>
      <c r="EF184">
        <v>0</v>
      </c>
      <c r="EG184">
        <v>10.73136785714286</v>
      </c>
      <c r="EH184">
        <v>-44.9956892857143</v>
      </c>
      <c r="EI184">
        <v>1106.185714285714</v>
      </c>
      <c r="EJ184">
        <v>1148.371071428571</v>
      </c>
      <c r="EK184">
        <v>3.26687</v>
      </c>
      <c r="EL184">
        <v>1126.503214285714</v>
      </c>
      <c r="EM184">
        <v>19.04228928571428</v>
      </c>
      <c r="EN184">
        <v>2.027447857142857</v>
      </c>
      <c r="EO184">
        <v>1.7305575</v>
      </c>
      <c r="EP184">
        <v>17.66033571428571</v>
      </c>
      <c r="EQ184">
        <v>15.17323928571429</v>
      </c>
      <c r="ER184">
        <v>2000.012857142857</v>
      </c>
      <c r="ES184">
        <v>0.9799943214285713</v>
      </c>
      <c r="ET184">
        <v>0.02000535000000001</v>
      </c>
      <c r="EU184">
        <v>0</v>
      </c>
      <c r="EV184">
        <v>1044.642857142857</v>
      </c>
      <c r="EW184">
        <v>5.00078</v>
      </c>
      <c r="EX184">
        <v>20296.175</v>
      </c>
      <c r="EY184">
        <v>16379.725</v>
      </c>
      <c r="EZ184">
        <v>39.45514285714285</v>
      </c>
      <c r="FA184">
        <v>40.16942857142857</v>
      </c>
      <c r="FB184">
        <v>39.3235</v>
      </c>
      <c r="FC184">
        <v>39.95071428571428</v>
      </c>
      <c r="FD184">
        <v>40.1670357142857</v>
      </c>
      <c r="FE184">
        <v>1955.102857142857</v>
      </c>
      <c r="FF184">
        <v>39.91</v>
      </c>
      <c r="FG184">
        <v>0</v>
      </c>
      <c r="FH184">
        <v>1759164499.4</v>
      </c>
      <c r="FI184">
        <v>0</v>
      </c>
      <c r="FJ184">
        <v>1044.6128</v>
      </c>
      <c r="FK184">
        <v>-3.791538457590898</v>
      </c>
      <c r="FL184">
        <v>-56.48461535929071</v>
      </c>
      <c r="FM184">
        <v>20295.452</v>
      </c>
      <c r="FN184">
        <v>15</v>
      </c>
      <c r="FO184">
        <v>0</v>
      </c>
      <c r="FP184" t="s">
        <v>439</v>
      </c>
      <c r="FQ184">
        <v>1746989605.5</v>
      </c>
      <c r="FR184">
        <v>1746989593.5</v>
      </c>
      <c r="FS184">
        <v>0</v>
      </c>
      <c r="FT184">
        <v>-0.274</v>
      </c>
      <c r="FU184">
        <v>-0.002</v>
      </c>
      <c r="FV184">
        <v>2.549</v>
      </c>
      <c r="FW184">
        <v>0.129</v>
      </c>
      <c r="FX184">
        <v>420</v>
      </c>
      <c r="FY184">
        <v>17</v>
      </c>
      <c r="FZ184">
        <v>0.02</v>
      </c>
      <c r="GA184">
        <v>0.04</v>
      </c>
      <c r="GB184">
        <v>-44.99693902439024</v>
      </c>
      <c r="GC184">
        <v>0.3221038327525477</v>
      </c>
      <c r="GD184">
        <v>0.1367046217179514</v>
      </c>
      <c r="GE184">
        <v>1</v>
      </c>
      <c r="GF184">
        <v>1044.826764705882</v>
      </c>
      <c r="GG184">
        <v>-3.402139033439296</v>
      </c>
      <c r="GH184">
        <v>0.4100482079853112</v>
      </c>
      <c r="GI184">
        <v>0</v>
      </c>
      <c r="GJ184">
        <v>3.289287804878049</v>
      </c>
      <c r="GK184">
        <v>-0.5056168641114959</v>
      </c>
      <c r="GL184">
        <v>0.05080446420331894</v>
      </c>
      <c r="GM184">
        <v>0</v>
      </c>
      <c r="GN184">
        <v>1</v>
      </c>
      <c r="GO184">
        <v>3</v>
      </c>
      <c r="GP184" t="s">
        <v>459</v>
      </c>
      <c r="GQ184">
        <v>3.10198</v>
      </c>
      <c r="GR184">
        <v>2.72525</v>
      </c>
      <c r="GS184">
        <v>0.172215</v>
      </c>
      <c r="GT184">
        <v>0.176521</v>
      </c>
      <c r="GU184">
        <v>0.102916</v>
      </c>
      <c r="GV184">
        <v>0.09358130000000001</v>
      </c>
      <c r="GW184">
        <v>21643.3</v>
      </c>
      <c r="GX184">
        <v>19568</v>
      </c>
      <c r="GY184">
        <v>26709.2</v>
      </c>
      <c r="GZ184">
        <v>23983.9</v>
      </c>
      <c r="HA184">
        <v>38344.7</v>
      </c>
      <c r="HB184">
        <v>32152.4</v>
      </c>
      <c r="HC184">
        <v>46635.4</v>
      </c>
      <c r="HD184">
        <v>37951.1</v>
      </c>
      <c r="HE184">
        <v>1.87235</v>
      </c>
      <c r="HF184">
        <v>1.86725</v>
      </c>
      <c r="HG184">
        <v>0.119668</v>
      </c>
      <c r="HH184">
        <v>0</v>
      </c>
      <c r="HI184">
        <v>28.0359</v>
      </c>
      <c r="HJ184">
        <v>999.9</v>
      </c>
      <c r="HK184">
        <v>43.4</v>
      </c>
      <c r="HL184">
        <v>31.5</v>
      </c>
      <c r="HM184">
        <v>22.1666</v>
      </c>
      <c r="HN184">
        <v>60.9339</v>
      </c>
      <c r="HO184">
        <v>22.3317</v>
      </c>
      <c r="HP184">
        <v>1</v>
      </c>
      <c r="HQ184">
        <v>0.116819</v>
      </c>
      <c r="HR184">
        <v>0.667364</v>
      </c>
      <c r="HS184">
        <v>20.2779</v>
      </c>
      <c r="HT184">
        <v>5.21205</v>
      </c>
      <c r="HU184">
        <v>11.98</v>
      </c>
      <c r="HV184">
        <v>4.9633</v>
      </c>
      <c r="HW184">
        <v>3.27438</v>
      </c>
      <c r="HX184">
        <v>9999</v>
      </c>
      <c r="HY184">
        <v>9999</v>
      </c>
      <c r="HZ184">
        <v>9999</v>
      </c>
      <c r="IA184">
        <v>41.3</v>
      </c>
      <c r="IB184">
        <v>1.86401</v>
      </c>
      <c r="IC184">
        <v>1.86016</v>
      </c>
      <c r="ID184">
        <v>1.85842</v>
      </c>
      <c r="IE184">
        <v>1.85975</v>
      </c>
      <c r="IF184">
        <v>1.85989</v>
      </c>
      <c r="IG184">
        <v>1.85839</v>
      </c>
      <c r="IH184">
        <v>1.85745</v>
      </c>
      <c r="II184">
        <v>1.85242</v>
      </c>
      <c r="IJ184">
        <v>0</v>
      </c>
      <c r="IK184">
        <v>0</v>
      </c>
      <c r="IL184">
        <v>0</v>
      </c>
      <c r="IM184">
        <v>0</v>
      </c>
      <c r="IN184" t="s">
        <v>441</v>
      </c>
      <c r="IO184" t="s">
        <v>442</v>
      </c>
      <c r="IP184" t="s">
        <v>443</v>
      </c>
      <c r="IQ184" t="s">
        <v>443</v>
      </c>
      <c r="IR184" t="s">
        <v>443</v>
      </c>
      <c r="IS184" t="s">
        <v>443</v>
      </c>
      <c r="IT184">
        <v>0</v>
      </c>
      <c r="IU184">
        <v>100</v>
      </c>
      <c r="IV184">
        <v>100</v>
      </c>
      <c r="IW184">
        <v>-0.58</v>
      </c>
      <c r="IX184">
        <v>0.2924</v>
      </c>
      <c r="IY184">
        <v>-0.9039269621244732</v>
      </c>
      <c r="IZ184">
        <v>-0.001239420960351069</v>
      </c>
      <c r="JA184">
        <v>2.054680153414315E-06</v>
      </c>
      <c r="JB184">
        <v>-6.090169633737798E-10</v>
      </c>
      <c r="JC184">
        <v>0.01286883109493677</v>
      </c>
      <c r="JD184">
        <v>0.003674261220633967</v>
      </c>
      <c r="JE184">
        <v>0.0003746991724086452</v>
      </c>
      <c r="JF184">
        <v>1.563836292469968E-06</v>
      </c>
      <c r="JG184">
        <v>1</v>
      </c>
      <c r="JH184">
        <v>2003</v>
      </c>
      <c r="JI184">
        <v>1</v>
      </c>
      <c r="JJ184">
        <v>24</v>
      </c>
      <c r="JK184">
        <v>202915</v>
      </c>
      <c r="JL184">
        <v>202915.2</v>
      </c>
      <c r="JM184">
        <v>2.58667</v>
      </c>
      <c r="JN184">
        <v>2.6062</v>
      </c>
      <c r="JO184">
        <v>1.49658</v>
      </c>
      <c r="JP184">
        <v>2.34375</v>
      </c>
      <c r="JQ184">
        <v>1.54907</v>
      </c>
      <c r="JR184">
        <v>2.45239</v>
      </c>
      <c r="JS184">
        <v>36.0113</v>
      </c>
      <c r="JT184">
        <v>24.1838</v>
      </c>
      <c r="JU184">
        <v>18</v>
      </c>
      <c r="JV184">
        <v>482.743</v>
      </c>
      <c r="JW184">
        <v>494.206</v>
      </c>
      <c r="JX184">
        <v>27.2613</v>
      </c>
      <c r="JY184">
        <v>28.7626</v>
      </c>
      <c r="JZ184">
        <v>30.0004</v>
      </c>
      <c r="KA184">
        <v>28.9218</v>
      </c>
      <c r="KB184">
        <v>28.9073</v>
      </c>
      <c r="KC184">
        <v>52.0176</v>
      </c>
      <c r="KD184">
        <v>14.8386</v>
      </c>
      <c r="KE184">
        <v>65.8545</v>
      </c>
      <c r="KF184">
        <v>27.2502</v>
      </c>
      <c r="KG184">
        <v>1175.87</v>
      </c>
      <c r="KH184">
        <v>19.1666</v>
      </c>
      <c r="KI184">
        <v>101.968</v>
      </c>
      <c r="KJ184">
        <v>91.5183</v>
      </c>
    </row>
    <row r="185" spans="1:296">
      <c r="A185">
        <v>167</v>
      </c>
      <c r="B185">
        <v>1759164512.5</v>
      </c>
      <c r="C185">
        <v>3139.400000095367</v>
      </c>
      <c r="D185" t="s">
        <v>778</v>
      </c>
      <c r="E185" t="s">
        <v>779</v>
      </c>
      <c r="F185">
        <v>5</v>
      </c>
      <c r="G185" t="s">
        <v>639</v>
      </c>
      <c r="H185">
        <v>1759164505</v>
      </c>
      <c r="I185">
        <f>(J185)/1000</f>
        <v>0</v>
      </c>
      <c r="J185">
        <f>IF(DO185, AM185, AG185)</f>
        <v>0</v>
      </c>
      <c r="K185">
        <f>IF(DO185, AH185, AF185)</f>
        <v>0</v>
      </c>
      <c r="L185">
        <f>DQ185 - IF(AT185&gt;1, K185*DK185*100.0/(AV185), 0)</f>
        <v>0</v>
      </c>
      <c r="M185">
        <f>((S185-I185/2)*L185-K185)/(S185+I185/2)</f>
        <v>0</v>
      </c>
      <c r="N185">
        <f>M185*(DX185+DY185)/1000.0</f>
        <v>0</v>
      </c>
      <c r="O185">
        <f>(DQ185 - IF(AT185&gt;1, K185*DK185*100.0/(AV185), 0))*(DX185+DY185)/1000.0</f>
        <v>0</v>
      </c>
      <c r="P185">
        <f>2.0/((1/R185-1/Q185)+SIGN(R185)*SQRT((1/R185-1/Q185)*(1/R185-1/Q185) + 4*DL185/((DL185+1)*(DL185+1))*(2*1/R185*1/Q185-1/Q185*1/Q185)))</f>
        <v>0</v>
      </c>
      <c r="Q185">
        <f>IF(LEFT(DM185,1)&lt;&gt;"0",IF(LEFT(DM185,1)="1",3.0,DN185),$D$5+$E$5*(EE185*DX185/($K$5*1000))+$F$5*(EE185*DX185/($K$5*1000))*MAX(MIN(DK185,$J$5),$I$5)*MAX(MIN(DK185,$J$5),$I$5)+$G$5*MAX(MIN(DK185,$J$5),$I$5)*(EE185*DX185/($K$5*1000))+$H$5*(EE185*DX185/($K$5*1000))*(EE185*DX185/($K$5*1000)))</f>
        <v>0</v>
      </c>
      <c r="R185">
        <f>I185*(1000-(1000*0.61365*exp(17.502*V185/(240.97+V185))/(DX185+DY185)+DS185)/2)/(1000*0.61365*exp(17.502*V185/(240.97+V185))/(DX185+DY185)-DS185)</f>
        <v>0</v>
      </c>
      <c r="S185">
        <f>1/((DL185+1)/(P185/1.6)+1/(Q185/1.37)) + DL185/((DL185+1)/(P185/1.6) + DL185/(Q185/1.37))</f>
        <v>0</v>
      </c>
      <c r="T185">
        <f>(DG185*DJ185)</f>
        <v>0</v>
      </c>
      <c r="U185">
        <f>(DZ185+(T185+2*0.95*5.67E-8*(((DZ185+$B$9)+273)^4-(DZ185+273)^4)-44100*I185)/(1.84*29.3*Q185+8*0.95*5.67E-8*(DZ185+273)^3))</f>
        <v>0</v>
      </c>
      <c r="V185">
        <f>($C$9*EA185+$D$9*EB185+$E$9*U185)</f>
        <v>0</v>
      </c>
      <c r="W185">
        <f>0.61365*exp(17.502*V185/(240.97+V185))</f>
        <v>0</v>
      </c>
      <c r="X185">
        <f>(Y185/Z185*100)</f>
        <v>0</v>
      </c>
      <c r="Y185">
        <f>DS185*(DX185+DY185)/1000</f>
        <v>0</v>
      </c>
      <c r="Z185">
        <f>0.61365*exp(17.502*DZ185/(240.97+DZ185))</f>
        <v>0</v>
      </c>
      <c r="AA185">
        <f>(W185-DS185*(DX185+DY185)/1000)</f>
        <v>0</v>
      </c>
      <c r="AB185">
        <f>(-I185*44100)</f>
        <v>0</v>
      </c>
      <c r="AC185">
        <f>2*29.3*Q185*0.92*(DZ185-V185)</f>
        <v>0</v>
      </c>
      <c r="AD185">
        <f>2*0.95*5.67E-8*(((DZ185+$B$9)+273)^4-(V185+273)^4)</f>
        <v>0</v>
      </c>
      <c r="AE185">
        <f>T185+AD185+AB185+AC185</f>
        <v>0</v>
      </c>
      <c r="AF185">
        <f>DW185*AT185*(DR185-DQ185*(1000-AT185*DT185)/(1000-AT185*DS185))/(100*DK185)</f>
        <v>0</v>
      </c>
      <c r="AG185">
        <f>1000*DW185*AT185*(DS185-DT185)/(100*DK185*(1000-AT185*DS185))</f>
        <v>0</v>
      </c>
      <c r="AH185">
        <f>(AI185 - AJ185 - DX185*1E3/(8.314*(DZ185+273.15)) * AL185/DW185 * AK185) * DW185/(100*DK185) * (1000 - DT185)/1000</f>
        <v>0</v>
      </c>
      <c r="AI185">
        <v>1181.787042588246</v>
      </c>
      <c r="AJ185">
        <v>1148.147757575758</v>
      </c>
      <c r="AK185">
        <v>3.43285381549437</v>
      </c>
      <c r="AL185">
        <v>65.04949438448051</v>
      </c>
      <c r="AM185">
        <f>(AO185 - AN185 + DX185*1E3/(8.314*(DZ185+273.15)) * AQ185/DW185 * AP185) * DW185/(100*DK185) * 1000/(1000 - AO185)</f>
        <v>0</v>
      </c>
      <c r="AN185">
        <v>19.15937292384472</v>
      </c>
      <c r="AO185">
        <v>22.3406103030303</v>
      </c>
      <c r="AP185">
        <v>0.0001194208359475621</v>
      </c>
      <c r="AQ185">
        <v>105.0563432772272</v>
      </c>
      <c r="AR185">
        <v>0</v>
      </c>
      <c r="AS185">
        <v>0</v>
      </c>
      <c r="AT185">
        <f>IF(AR185*$H$15&gt;=AV185,1.0,(AV185/(AV185-AR185*$H$15)))</f>
        <v>0</v>
      </c>
      <c r="AU185">
        <f>(AT185-1)*100</f>
        <v>0</v>
      </c>
      <c r="AV185">
        <f>MAX(0,($B$15+$C$15*EE185)/(1+$D$15*EE185)*DX185/(DZ185+273)*$E$15)</f>
        <v>0</v>
      </c>
      <c r="AW185" t="s">
        <v>437</v>
      </c>
      <c r="AX185" t="s">
        <v>437</v>
      </c>
      <c r="AY185">
        <v>0</v>
      </c>
      <c r="AZ185">
        <v>0</v>
      </c>
      <c r="BA185">
        <f>1-AY185/AZ185</f>
        <v>0</v>
      </c>
      <c r="BB185">
        <v>0</v>
      </c>
      <c r="BC185" t="s">
        <v>437</v>
      </c>
      <c r="BD185" t="s">
        <v>437</v>
      </c>
      <c r="BE185">
        <v>0</v>
      </c>
      <c r="BF185">
        <v>0</v>
      </c>
      <c r="BG185">
        <f>1-BE185/BF185</f>
        <v>0</v>
      </c>
      <c r="BH185">
        <v>0.5</v>
      </c>
      <c r="BI185">
        <f>DH185</f>
        <v>0</v>
      </c>
      <c r="BJ185">
        <f>K185</f>
        <v>0</v>
      </c>
      <c r="BK185">
        <f>BG185*BH185*BI185</f>
        <v>0</v>
      </c>
      <c r="BL185">
        <f>(BJ185-BB185)/BI185</f>
        <v>0</v>
      </c>
      <c r="BM185">
        <f>(AZ185-BF185)/BF185</f>
        <v>0</v>
      </c>
      <c r="BN185">
        <f>AY185/(BA185+AY185/BF185)</f>
        <v>0</v>
      </c>
      <c r="BO185" t="s">
        <v>437</v>
      </c>
      <c r="BP185">
        <v>0</v>
      </c>
      <c r="BQ185">
        <f>IF(BP185&lt;&gt;0, BP185, BN185)</f>
        <v>0</v>
      </c>
      <c r="BR185">
        <f>1-BQ185/BF185</f>
        <v>0</v>
      </c>
      <c r="BS185">
        <f>(BF185-BE185)/(BF185-BQ185)</f>
        <v>0</v>
      </c>
      <c r="BT185">
        <f>(AZ185-BF185)/(AZ185-BQ185)</f>
        <v>0</v>
      </c>
      <c r="BU185">
        <f>(BF185-BE185)/(BF185-AY185)</f>
        <v>0</v>
      </c>
      <c r="BV185">
        <f>(AZ185-BF185)/(AZ185-AY185)</f>
        <v>0</v>
      </c>
      <c r="BW185">
        <f>(BS185*BQ185/BE185)</f>
        <v>0</v>
      </c>
      <c r="BX185">
        <f>(1-BW185)</f>
        <v>0</v>
      </c>
      <c r="DG185">
        <f>$B$13*EF185+$C$13*EG185+$F$13*ER185*(1-EU185)</f>
        <v>0</v>
      </c>
      <c r="DH185">
        <f>DG185*DI185</f>
        <v>0</v>
      </c>
      <c r="DI185">
        <f>($B$13*$D$11+$C$13*$D$11+$F$13*((FE185+EW185)/MAX(FE185+EW185+FF185, 0.1)*$I$11+FF185/MAX(FE185+EW185+FF185, 0.1)*$J$11))/($B$13+$C$13+$F$13)</f>
        <v>0</v>
      </c>
      <c r="DJ185">
        <f>($B$13*$K$11+$C$13*$K$11+$F$13*((FE185+EW185)/MAX(FE185+EW185+FF185, 0.1)*$P$11+FF185/MAX(FE185+EW185+FF185, 0.1)*$Q$11))/($B$13+$C$13+$F$13)</f>
        <v>0</v>
      </c>
      <c r="DK185">
        <v>5</v>
      </c>
      <c r="DL185">
        <v>0.5</v>
      </c>
      <c r="DM185" t="s">
        <v>438</v>
      </c>
      <c r="DN185">
        <v>2</v>
      </c>
      <c r="DO185" t="b">
        <v>1</v>
      </c>
      <c r="DP185">
        <v>1759164505</v>
      </c>
      <c r="DQ185">
        <v>1099.14962962963</v>
      </c>
      <c r="DR185">
        <v>1144.179259259259</v>
      </c>
      <c r="DS185">
        <v>22.31945925925926</v>
      </c>
      <c r="DT185">
        <v>19.09764074074074</v>
      </c>
      <c r="DU185">
        <v>1099.741851851852</v>
      </c>
      <c r="DV185">
        <v>22.02715185185185</v>
      </c>
      <c r="DW185">
        <v>500.0505555555555</v>
      </c>
      <c r="DX185">
        <v>90.88062222222224</v>
      </c>
      <c r="DY185">
        <v>0.06720835925925926</v>
      </c>
      <c r="DZ185">
        <v>29.22598518518519</v>
      </c>
      <c r="EA185">
        <v>30.03246296296296</v>
      </c>
      <c r="EB185">
        <v>999.9000000000001</v>
      </c>
      <c r="EC185">
        <v>0</v>
      </c>
      <c r="ED185">
        <v>0</v>
      </c>
      <c r="EE185">
        <v>10000.67222222222</v>
      </c>
      <c r="EF185">
        <v>0</v>
      </c>
      <c r="EG185">
        <v>10.72512592592592</v>
      </c>
      <c r="EH185">
        <v>-45.02888518518518</v>
      </c>
      <c r="EI185">
        <v>1124.243703703704</v>
      </c>
      <c r="EJ185">
        <v>1166.456666666667</v>
      </c>
      <c r="EK185">
        <v>3.221813333333334</v>
      </c>
      <c r="EL185">
        <v>1144.179259259259</v>
      </c>
      <c r="EM185">
        <v>19.09764074074074</v>
      </c>
      <c r="EN185">
        <v>2.028405925925926</v>
      </c>
      <c r="EO185">
        <v>1.735606666666667</v>
      </c>
      <c r="EP185">
        <v>17.66783333333333</v>
      </c>
      <c r="EQ185">
        <v>15.21856296296296</v>
      </c>
      <c r="ER185">
        <v>2000.012592592592</v>
      </c>
      <c r="ES185">
        <v>0.9799944074074074</v>
      </c>
      <c r="ET185">
        <v>0.02000526666666667</v>
      </c>
      <c r="EU185">
        <v>0</v>
      </c>
      <c r="EV185">
        <v>1044.334814814815</v>
      </c>
      <c r="EW185">
        <v>5.00078</v>
      </c>
      <c r="EX185">
        <v>20290.72592592593</v>
      </c>
      <c r="EY185">
        <v>16379.71481481481</v>
      </c>
      <c r="EZ185">
        <v>39.46725925925926</v>
      </c>
      <c r="FA185">
        <v>40.18492592592592</v>
      </c>
      <c r="FB185">
        <v>39.317</v>
      </c>
      <c r="FC185">
        <v>39.95585185185184</v>
      </c>
      <c r="FD185">
        <v>40.19644444444444</v>
      </c>
      <c r="FE185">
        <v>1955.102592592593</v>
      </c>
      <c r="FF185">
        <v>39.91</v>
      </c>
      <c r="FG185">
        <v>0</v>
      </c>
      <c r="FH185">
        <v>1759164504.2</v>
      </c>
      <c r="FI185">
        <v>0</v>
      </c>
      <c r="FJ185">
        <v>1044.336</v>
      </c>
      <c r="FK185">
        <v>-3.923846155863862</v>
      </c>
      <c r="FL185">
        <v>-59.73846167474167</v>
      </c>
      <c r="FM185">
        <v>20290.64</v>
      </c>
      <c r="FN185">
        <v>15</v>
      </c>
      <c r="FO185">
        <v>0</v>
      </c>
      <c r="FP185" t="s">
        <v>439</v>
      </c>
      <c r="FQ185">
        <v>1746989605.5</v>
      </c>
      <c r="FR185">
        <v>1746989593.5</v>
      </c>
      <c r="FS185">
        <v>0</v>
      </c>
      <c r="FT185">
        <v>-0.274</v>
      </c>
      <c r="FU185">
        <v>-0.002</v>
      </c>
      <c r="FV185">
        <v>2.549</v>
      </c>
      <c r="FW185">
        <v>0.129</v>
      </c>
      <c r="FX185">
        <v>420</v>
      </c>
      <c r="FY185">
        <v>17</v>
      </c>
      <c r="FZ185">
        <v>0.02</v>
      </c>
      <c r="GA185">
        <v>0.04</v>
      </c>
      <c r="GB185">
        <v>-45.04033902439024</v>
      </c>
      <c r="GC185">
        <v>-0.2347881533101401</v>
      </c>
      <c r="GD185">
        <v>0.1445990670247011</v>
      </c>
      <c r="GE185">
        <v>1</v>
      </c>
      <c r="GF185">
        <v>1044.479705882353</v>
      </c>
      <c r="GG185">
        <v>-3.436363637777047</v>
      </c>
      <c r="GH185">
        <v>0.4148102705498624</v>
      </c>
      <c r="GI185">
        <v>0</v>
      </c>
      <c r="GJ185">
        <v>3.247721463414633</v>
      </c>
      <c r="GK185">
        <v>-0.5334223693379809</v>
      </c>
      <c r="GL185">
        <v>0.05321887170145084</v>
      </c>
      <c r="GM185">
        <v>0</v>
      </c>
      <c r="GN185">
        <v>1</v>
      </c>
      <c r="GO185">
        <v>3</v>
      </c>
      <c r="GP185" t="s">
        <v>459</v>
      </c>
      <c r="GQ185">
        <v>3.1017</v>
      </c>
      <c r="GR185">
        <v>2.72573</v>
      </c>
      <c r="GS185">
        <v>0.173838</v>
      </c>
      <c r="GT185">
        <v>0.178128</v>
      </c>
      <c r="GU185">
        <v>0.102978</v>
      </c>
      <c r="GV185">
        <v>0.0937248</v>
      </c>
      <c r="GW185">
        <v>21600.6</v>
      </c>
      <c r="GX185">
        <v>19529.7</v>
      </c>
      <c r="GY185">
        <v>26709</v>
      </c>
      <c r="GZ185">
        <v>23983.8</v>
      </c>
      <c r="HA185">
        <v>38342.3</v>
      </c>
      <c r="HB185">
        <v>32147.4</v>
      </c>
      <c r="HC185">
        <v>46635.4</v>
      </c>
      <c r="HD185">
        <v>37951</v>
      </c>
      <c r="HE185">
        <v>1.87217</v>
      </c>
      <c r="HF185">
        <v>1.86775</v>
      </c>
      <c r="HG185">
        <v>0.12134</v>
      </c>
      <c r="HH185">
        <v>0</v>
      </c>
      <c r="HI185">
        <v>28.031</v>
      </c>
      <c r="HJ185">
        <v>999.9</v>
      </c>
      <c r="HK185">
        <v>43.5</v>
      </c>
      <c r="HL185">
        <v>31.5</v>
      </c>
      <c r="HM185">
        <v>22.2171</v>
      </c>
      <c r="HN185">
        <v>60.6739</v>
      </c>
      <c r="HO185">
        <v>22.4319</v>
      </c>
      <c r="HP185">
        <v>1</v>
      </c>
      <c r="HQ185">
        <v>0.116651</v>
      </c>
      <c r="HR185">
        <v>0.0247195</v>
      </c>
      <c r="HS185">
        <v>20.2779</v>
      </c>
      <c r="HT185">
        <v>5.21295</v>
      </c>
      <c r="HU185">
        <v>11.98</v>
      </c>
      <c r="HV185">
        <v>4.9637</v>
      </c>
      <c r="HW185">
        <v>3.27443</v>
      </c>
      <c r="HX185">
        <v>9999</v>
      </c>
      <c r="HY185">
        <v>9999</v>
      </c>
      <c r="HZ185">
        <v>9999</v>
      </c>
      <c r="IA185">
        <v>41.3</v>
      </c>
      <c r="IB185">
        <v>1.86401</v>
      </c>
      <c r="IC185">
        <v>1.86015</v>
      </c>
      <c r="ID185">
        <v>1.85843</v>
      </c>
      <c r="IE185">
        <v>1.85975</v>
      </c>
      <c r="IF185">
        <v>1.85989</v>
      </c>
      <c r="IG185">
        <v>1.85839</v>
      </c>
      <c r="IH185">
        <v>1.85745</v>
      </c>
      <c r="II185">
        <v>1.85242</v>
      </c>
      <c r="IJ185">
        <v>0</v>
      </c>
      <c r="IK185">
        <v>0</v>
      </c>
      <c r="IL185">
        <v>0</v>
      </c>
      <c r="IM185">
        <v>0</v>
      </c>
      <c r="IN185" t="s">
        <v>441</v>
      </c>
      <c r="IO185" t="s">
        <v>442</v>
      </c>
      <c r="IP185" t="s">
        <v>443</v>
      </c>
      <c r="IQ185" t="s">
        <v>443</v>
      </c>
      <c r="IR185" t="s">
        <v>443</v>
      </c>
      <c r="IS185" t="s">
        <v>443</v>
      </c>
      <c r="IT185">
        <v>0</v>
      </c>
      <c r="IU185">
        <v>100</v>
      </c>
      <c r="IV185">
        <v>100</v>
      </c>
      <c r="IW185">
        <v>-0.5600000000000001</v>
      </c>
      <c r="IX185">
        <v>0.2928</v>
      </c>
      <c r="IY185">
        <v>-0.9039269621244732</v>
      </c>
      <c r="IZ185">
        <v>-0.001239420960351069</v>
      </c>
      <c r="JA185">
        <v>2.054680153414315E-06</v>
      </c>
      <c r="JB185">
        <v>-6.090169633737798E-10</v>
      </c>
      <c r="JC185">
        <v>0.01286883109493677</v>
      </c>
      <c r="JD185">
        <v>0.003674261220633967</v>
      </c>
      <c r="JE185">
        <v>0.0003746991724086452</v>
      </c>
      <c r="JF185">
        <v>1.563836292469968E-06</v>
      </c>
      <c r="JG185">
        <v>1</v>
      </c>
      <c r="JH185">
        <v>2003</v>
      </c>
      <c r="JI185">
        <v>1</v>
      </c>
      <c r="JJ185">
        <v>24</v>
      </c>
      <c r="JK185">
        <v>202915.1</v>
      </c>
      <c r="JL185">
        <v>202915.3</v>
      </c>
      <c r="JM185">
        <v>2.61841</v>
      </c>
      <c r="JN185">
        <v>2.61353</v>
      </c>
      <c r="JO185">
        <v>1.49658</v>
      </c>
      <c r="JP185">
        <v>2.34375</v>
      </c>
      <c r="JQ185">
        <v>1.54907</v>
      </c>
      <c r="JR185">
        <v>2.40112</v>
      </c>
      <c r="JS185">
        <v>36.0113</v>
      </c>
      <c r="JT185">
        <v>24.1663</v>
      </c>
      <c r="JU185">
        <v>18</v>
      </c>
      <c r="JV185">
        <v>482.665</v>
      </c>
      <c r="JW185">
        <v>494.563</v>
      </c>
      <c r="JX185">
        <v>27.2319</v>
      </c>
      <c r="JY185">
        <v>28.7668</v>
      </c>
      <c r="JZ185">
        <v>30.0001</v>
      </c>
      <c r="KA185">
        <v>28.925</v>
      </c>
      <c r="KB185">
        <v>28.9104</v>
      </c>
      <c r="KC185">
        <v>52.5899</v>
      </c>
      <c r="KD185">
        <v>14.8386</v>
      </c>
      <c r="KE185">
        <v>65.8545</v>
      </c>
      <c r="KF185">
        <v>27.5196</v>
      </c>
      <c r="KG185">
        <v>1189.24</v>
      </c>
      <c r="KH185">
        <v>19.1821</v>
      </c>
      <c r="KI185">
        <v>101.968</v>
      </c>
      <c r="KJ185">
        <v>91.5179</v>
      </c>
    </row>
    <row r="186" spans="1:296">
      <c r="A186">
        <v>168</v>
      </c>
      <c r="B186">
        <v>1759164517.5</v>
      </c>
      <c r="C186">
        <v>3144.400000095367</v>
      </c>
      <c r="D186" t="s">
        <v>780</v>
      </c>
      <c r="E186" t="s">
        <v>781</v>
      </c>
      <c r="F186">
        <v>5</v>
      </c>
      <c r="G186" t="s">
        <v>639</v>
      </c>
      <c r="H186">
        <v>1759164509.714286</v>
      </c>
      <c r="I186">
        <f>(J186)/1000</f>
        <v>0</v>
      </c>
      <c r="J186">
        <f>IF(DO186, AM186, AG186)</f>
        <v>0</v>
      </c>
      <c r="K186">
        <f>IF(DO186, AH186, AF186)</f>
        <v>0</v>
      </c>
      <c r="L186">
        <f>DQ186 - IF(AT186&gt;1, K186*DK186*100.0/(AV186), 0)</f>
        <v>0</v>
      </c>
      <c r="M186">
        <f>((S186-I186/2)*L186-K186)/(S186+I186/2)</f>
        <v>0</v>
      </c>
      <c r="N186">
        <f>M186*(DX186+DY186)/1000.0</f>
        <v>0</v>
      </c>
      <c r="O186">
        <f>(DQ186 - IF(AT186&gt;1, K186*DK186*100.0/(AV186), 0))*(DX186+DY186)/1000.0</f>
        <v>0</v>
      </c>
      <c r="P186">
        <f>2.0/((1/R186-1/Q186)+SIGN(R186)*SQRT((1/R186-1/Q186)*(1/R186-1/Q186) + 4*DL186/((DL186+1)*(DL186+1))*(2*1/R186*1/Q186-1/Q186*1/Q186)))</f>
        <v>0</v>
      </c>
      <c r="Q186">
        <f>IF(LEFT(DM186,1)&lt;&gt;"0",IF(LEFT(DM186,1)="1",3.0,DN186),$D$5+$E$5*(EE186*DX186/($K$5*1000))+$F$5*(EE186*DX186/($K$5*1000))*MAX(MIN(DK186,$J$5),$I$5)*MAX(MIN(DK186,$J$5),$I$5)+$G$5*MAX(MIN(DK186,$J$5),$I$5)*(EE186*DX186/($K$5*1000))+$H$5*(EE186*DX186/($K$5*1000))*(EE186*DX186/($K$5*1000)))</f>
        <v>0</v>
      </c>
      <c r="R186">
        <f>I186*(1000-(1000*0.61365*exp(17.502*V186/(240.97+V186))/(DX186+DY186)+DS186)/2)/(1000*0.61365*exp(17.502*V186/(240.97+V186))/(DX186+DY186)-DS186)</f>
        <v>0</v>
      </c>
      <c r="S186">
        <f>1/((DL186+1)/(P186/1.6)+1/(Q186/1.37)) + DL186/((DL186+1)/(P186/1.6) + DL186/(Q186/1.37))</f>
        <v>0</v>
      </c>
      <c r="T186">
        <f>(DG186*DJ186)</f>
        <v>0</v>
      </c>
      <c r="U186">
        <f>(DZ186+(T186+2*0.95*5.67E-8*(((DZ186+$B$9)+273)^4-(DZ186+273)^4)-44100*I186)/(1.84*29.3*Q186+8*0.95*5.67E-8*(DZ186+273)^3))</f>
        <v>0</v>
      </c>
      <c r="V186">
        <f>($C$9*EA186+$D$9*EB186+$E$9*U186)</f>
        <v>0</v>
      </c>
      <c r="W186">
        <f>0.61365*exp(17.502*V186/(240.97+V186))</f>
        <v>0</v>
      </c>
      <c r="X186">
        <f>(Y186/Z186*100)</f>
        <v>0</v>
      </c>
      <c r="Y186">
        <f>DS186*(DX186+DY186)/1000</f>
        <v>0</v>
      </c>
      <c r="Z186">
        <f>0.61365*exp(17.502*DZ186/(240.97+DZ186))</f>
        <v>0</v>
      </c>
      <c r="AA186">
        <f>(W186-DS186*(DX186+DY186)/1000)</f>
        <v>0</v>
      </c>
      <c r="AB186">
        <f>(-I186*44100)</f>
        <v>0</v>
      </c>
      <c r="AC186">
        <f>2*29.3*Q186*0.92*(DZ186-V186)</f>
        <v>0</v>
      </c>
      <c r="AD186">
        <f>2*0.95*5.67E-8*(((DZ186+$B$9)+273)^4-(V186+273)^4)</f>
        <v>0</v>
      </c>
      <c r="AE186">
        <f>T186+AD186+AB186+AC186</f>
        <v>0</v>
      </c>
      <c r="AF186">
        <f>DW186*AT186*(DR186-DQ186*(1000-AT186*DT186)/(1000-AT186*DS186))/(100*DK186)</f>
        <v>0</v>
      </c>
      <c r="AG186">
        <f>1000*DW186*AT186*(DS186-DT186)/(100*DK186*(1000-AT186*DS186))</f>
        <v>0</v>
      </c>
      <c r="AH186">
        <f>(AI186 - AJ186 - DX186*1E3/(8.314*(DZ186+273.15)) * AL186/DW186 * AK186) * DW186/(100*DK186) * (1000 - DT186)/1000</f>
        <v>0</v>
      </c>
      <c r="AI186">
        <v>1198.938017092192</v>
      </c>
      <c r="AJ186">
        <v>1165.300727272727</v>
      </c>
      <c r="AK186">
        <v>3.424810978253051</v>
      </c>
      <c r="AL186">
        <v>65.04949438448051</v>
      </c>
      <c r="AM186">
        <f>(AO186 - AN186 + DX186*1E3/(8.314*(DZ186+273.15)) * AQ186/DW186 * AP186) * DW186/(100*DK186) * 1000/(1000 - AO186)</f>
        <v>0</v>
      </c>
      <c r="AN186">
        <v>19.18608392361975</v>
      </c>
      <c r="AO186">
        <v>22.35339757575757</v>
      </c>
      <c r="AP186">
        <v>4.676610466615979E-05</v>
      </c>
      <c r="AQ186">
        <v>105.0563432772272</v>
      </c>
      <c r="AR186">
        <v>0</v>
      </c>
      <c r="AS186">
        <v>0</v>
      </c>
      <c r="AT186">
        <f>IF(AR186*$H$15&gt;=AV186,1.0,(AV186/(AV186-AR186*$H$15)))</f>
        <v>0</v>
      </c>
      <c r="AU186">
        <f>(AT186-1)*100</f>
        <v>0</v>
      </c>
      <c r="AV186">
        <f>MAX(0,($B$15+$C$15*EE186)/(1+$D$15*EE186)*DX186/(DZ186+273)*$E$15)</f>
        <v>0</v>
      </c>
      <c r="AW186" t="s">
        <v>437</v>
      </c>
      <c r="AX186" t="s">
        <v>437</v>
      </c>
      <c r="AY186">
        <v>0</v>
      </c>
      <c r="AZ186">
        <v>0</v>
      </c>
      <c r="BA186">
        <f>1-AY186/AZ186</f>
        <v>0</v>
      </c>
      <c r="BB186">
        <v>0</v>
      </c>
      <c r="BC186" t="s">
        <v>437</v>
      </c>
      <c r="BD186" t="s">
        <v>437</v>
      </c>
      <c r="BE186">
        <v>0</v>
      </c>
      <c r="BF186">
        <v>0</v>
      </c>
      <c r="BG186">
        <f>1-BE186/BF186</f>
        <v>0</v>
      </c>
      <c r="BH186">
        <v>0.5</v>
      </c>
      <c r="BI186">
        <f>DH186</f>
        <v>0</v>
      </c>
      <c r="BJ186">
        <f>K186</f>
        <v>0</v>
      </c>
      <c r="BK186">
        <f>BG186*BH186*BI186</f>
        <v>0</v>
      </c>
      <c r="BL186">
        <f>(BJ186-BB186)/BI186</f>
        <v>0</v>
      </c>
      <c r="BM186">
        <f>(AZ186-BF186)/BF186</f>
        <v>0</v>
      </c>
      <c r="BN186">
        <f>AY186/(BA186+AY186/BF186)</f>
        <v>0</v>
      </c>
      <c r="BO186" t="s">
        <v>437</v>
      </c>
      <c r="BP186">
        <v>0</v>
      </c>
      <c r="BQ186">
        <f>IF(BP186&lt;&gt;0, BP186, BN186)</f>
        <v>0</v>
      </c>
      <c r="BR186">
        <f>1-BQ186/BF186</f>
        <v>0</v>
      </c>
      <c r="BS186">
        <f>(BF186-BE186)/(BF186-BQ186)</f>
        <v>0</v>
      </c>
      <c r="BT186">
        <f>(AZ186-BF186)/(AZ186-BQ186)</f>
        <v>0</v>
      </c>
      <c r="BU186">
        <f>(BF186-BE186)/(BF186-AY186)</f>
        <v>0</v>
      </c>
      <c r="BV186">
        <f>(AZ186-BF186)/(AZ186-AY186)</f>
        <v>0</v>
      </c>
      <c r="BW186">
        <f>(BS186*BQ186/BE186)</f>
        <v>0</v>
      </c>
      <c r="BX186">
        <f>(1-BW186)</f>
        <v>0</v>
      </c>
      <c r="DG186">
        <f>$B$13*EF186+$C$13*EG186+$F$13*ER186*(1-EU186)</f>
        <v>0</v>
      </c>
      <c r="DH186">
        <f>DG186*DI186</f>
        <v>0</v>
      </c>
      <c r="DI186">
        <f>($B$13*$D$11+$C$13*$D$11+$F$13*((FE186+EW186)/MAX(FE186+EW186+FF186, 0.1)*$I$11+FF186/MAX(FE186+EW186+FF186, 0.1)*$J$11))/($B$13+$C$13+$F$13)</f>
        <v>0</v>
      </c>
      <c r="DJ186">
        <f>($B$13*$K$11+$C$13*$K$11+$F$13*((FE186+EW186)/MAX(FE186+EW186+FF186, 0.1)*$P$11+FF186/MAX(FE186+EW186+FF186, 0.1)*$Q$11))/($B$13+$C$13+$F$13)</f>
        <v>0</v>
      </c>
      <c r="DK186">
        <v>5</v>
      </c>
      <c r="DL186">
        <v>0.5</v>
      </c>
      <c r="DM186" t="s">
        <v>438</v>
      </c>
      <c r="DN186">
        <v>2</v>
      </c>
      <c r="DO186" t="b">
        <v>1</v>
      </c>
      <c r="DP186">
        <v>1759164509.714286</v>
      </c>
      <c r="DQ186">
        <v>1114.871785714286</v>
      </c>
      <c r="DR186">
        <v>1159.979642857143</v>
      </c>
      <c r="DS186">
        <v>22.33227142857143</v>
      </c>
      <c r="DT186">
        <v>19.143175</v>
      </c>
      <c r="DU186">
        <v>1115.4475</v>
      </c>
      <c r="DV186">
        <v>22.03969285714286</v>
      </c>
      <c r="DW186">
        <v>500.0089285714286</v>
      </c>
      <c r="DX186">
        <v>90.88185357142856</v>
      </c>
      <c r="DY186">
        <v>0.06735201428571427</v>
      </c>
      <c r="DZ186">
        <v>29.20422142857142</v>
      </c>
      <c r="EA186">
        <v>29.99563571428572</v>
      </c>
      <c r="EB186">
        <v>999.9000000000002</v>
      </c>
      <c r="EC186">
        <v>0</v>
      </c>
      <c r="ED186">
        <v>0</v>
      </c>
      <c r="EE186">
        <v>9991.453214285715</v>
      </c>
      <c r="EF186">
        <v>0</v>
      </c>
      <c r="EG186">
        <v>10.73131071428571</v>
      </c>
      <c r="EH186">
        <v>-45.10699285714286</v>
      </c>
      <c r="EI186">
        <v>1140.339642857143</v>
      </c>
      <c r="EJ186">
        <v>1182.619642857143</v>
      </c>
      <c r="EK186">
        <v>3.189102142857143</v>
      </c>
      <c r="EL186">
        <v>1159.979642857143</v>
      </c>
      <c r="EM186">
        <v>19.143175</v>
      </c>
      <c r="EN186">
        <v>2.029599285714286</v>
      </c>
      <c r="EO186">
        <v>1.7397675</v>
      </c>
      <c r="EP186">
        <v>17.67715</v>
      </c>
      <c r="EQ186">
        <v>15.25585</v>
      </c>
      <c r="ER186">
        <v>2000.001428571428</v>
      </c>
      <c r="ES186">
        <v>0.979994357142857</v>
      </c>
      <c r="ET186">
        <v>0.02000535000000001</v>
      </c>
      <c r="EU186">
        <v>0</v>
      </c>
      <c r="EV186">
        <v>1044.099285714286</v>
      </c>
      <c r="EW186">
        <v>5.00078</v>
      </c>
      <c r="EX186">
        <v>20286.47857142857</v>
      </c>
      <c r="EY186">
        <v>16379.62857142857</v>
      </c>
      <c r="EZ186">
        <v>39.48403571428571</v>
      </c>
      <c r="FA186">
        <v>40.19385714285713</v>
      </c>
      <c r="FB186">
        <v>39.32125</v>
      </c>
      <c r="FC186">
        <v>39.97307142857143</v>
      </c>
      <c r="FD186">
        <v>40.26764285714285</v>
      </c>
      <c r="FE186">
        <v>1955.091428571428</v>
      </c>
      <c r="FF186">
        <v>39.91</v>
      </c>
      <c r="FG186">
        <v>0</v>
      </c>
      <c r="FH186">
        <v>1759164509.6</v>
      </c>
      <c r="FI186">
        <v>0</v>
      </c>
      <c r="FJ186">
        <v>1044.069230769231</v>
      </c>
      <c r="FK186">
        <v>-2.908717946446212</v>
      </c>
      <c r="FL186">
        <v>-68.18119669543685</v>
      </c>
      <c r="FM186">
        <v>20285.99615384615</v>
      </c>
      <c r="FN186">
        <v>15</v>
      </c>
      <c r="FO186">
        <v>0</v>
      </c>
      <c r="FP186" t="s">
        <v>439</v>
      </c>
      <c r="FQ186">
        <v>1746989605.5</v>
      </c>
      <c r="FR186">
        <v>1746989593.5</v>
      </c>
      <c r="FS186">
        <v>0</v>
      </c>
      <c r="FT186">
        <v>-0.274</v>
      </c>
      <c r="FU186">
        <v>-0.002</v>
      </c>
      <c r="FV186">
        <v>2.549</v>
      </c>
      <c r="FW186">
        <v>0.129</v>
      </c>
      <c r="FX186">
        <v>420</v>
      </c>
      <c r="FY186">
        <v>17</v>
      </c>
      <c r="FZ186">
        <v>0.02</v>
      </c>
      <c r="GA186">
        <v>0.04</v>
      </c>
      <c r="GB186">
        <v>-45.0785375</v>
      </c>
      <c r="GC186">
        <v>-0.9450405253282509</v>
      </c>
      <c r="GD186">
        <v>0.1619888124030483</v>
      </c>
      <c r="GE186">
        <v>0</v>
      </c>
      <c r="GF186">
        <v>1044.268823529412</v>
      </c>
      <c r="GG186">
        <v>-3.250114587540884</v>
      </c>
      <c r="GH186">
        <v>0.3987758083544383</v>
      </c>
      <c r="GI186">
        <v>0</v>
      </c>
      <c r="GJ186">
        <v>3.212445750000001</v>
      </c>
      <c r="GK186">
        <v>-0.449647542213882</v>
      </c>
      <c r="GL186">
        <v>0.045129117700632</v>
      </c>
      <c r="GM186">
        <v>0</v>
      </c>
      <c r="GN186">
        <v>0</v>
      </c>
      <c r="GO186">
        <v>3</v>
      </c>
      <c r="GP186" t="s">
        <v>484</v>
      </c>
      <c r="GQ186">
        <v>3.10165</v>
      </c>
      <c r="GR186">
        <v>2.7257</v>
      </c>
      <c r="GS186">
        <v>0.175454</v>
      </c>
      <c r="GT186">
        <v>0.179725</v>
      </c>
      <c r="GU186">
        <v>0.103017</v>
      </c>
      <c r="GV186">
        <v>0.0937574</v>
      </c>
      <c r="GW186">
        <v>21558.3</v>
      </c>
      <c r="GX186">
        <v>19491.6</v>
      </c>
      <c r="GY186">
        <v>26708.9</v>
      </c>
      <c r="GZ186">
        <v>23983.6</v>
      </c>
      <c r="HA186">
        <v>38340.5</v>
      </c>
      <c r="HB186">
        <v>32145.9</v>
      </c>
      <c r="HC186">
        <v>46635.1</v>
      </c>
      <c r="HD186">
        <v>37950.4</v>
      </c>
      <c r="HE186">
        <v>1.8723</v>
      </c>
      <c r="HF186">
        <v>1.8677</v>
      </c>
      <c r="HG186">
        <v>0.116117</v>
      </c>
      <c r="HH186">
        <v>0</v>
      </c>
      <c r="HI186">
        <v>28.0269</v>
      </c>
      <c r="HJ186">
        <v>999.9</v>
      </c>
      <c r="HK186">
        <v>43.5</v>
      </c>
      <c r="HL186">
        <v>31.5</v>
      </c>
      <c r="HM186">
        <v>22.2164</v>
      </c>
      <c r="HN186">
        <v>61.1039</v>
      </c>
      <c r="HO186">
        <v>22.6362</v>
      </c>
      <c r="HP186">
        <v>1</v>
      </c>
      <c r="HQ186">
        <v>0.116316</v>
      </c>
      <c r="HR186">
        <v>-0.307737</v>
      </c>
      <c r="HS186">
        <v>20.2787</v>
      </c>
      <c r="HT186">
        <v>5.21025</v>
      </c>
      <c r="HU186">
        <v>11.98</v>
      </c>
      <c r="HV186">
        <v>4.9632</v>
      </c>
      <c r="HW186">
        <v>3.274</v>
      </c>
      <c r="HX186">
        <v>9999</v>
      </c>
      <c r="HY186">
        <v>9999</v>
      </c>
      <c r="HZ186">
        <v>9999</v>
      </c>
      <c r="IA186">
        <v>41.3</v>
      </c>
      <c r="IB186">
        <v>1.86401</v>
      </c>
      <c r="IC186">
        <v>1.86017</v>
      </c>
      <c r="ID186">
        <v>1.8584</v>
      </c>
      <c r="IE186">
        <v>1.85975</v>
      </c>
      <c r="IF186">
        <v>1.85989</v>
      </c>
      <c r="IG186">
        <v>1.8584</v>
      </c>
      <c r="IH186">
        <v>1.85745</v>
      </c>
      <c r="II186">
        <v>1.85242</v>
      </c>
      <c r="IJ186">
        <v>0</v>
      </c>
      <c r="IK186">
        <v>0</v>
      </c>
      <c r="IL186">
        <v>0</v>
      </c>
      <c r="IM186">
        <v>0</v>
      </c>
      <c r="IN186" t="s">
        <v>441</v>
      </c>
      <c r="IO186" t="s">
        <v>442</v>
      </c>
      <c r="IP186" t="s">
        <v>443</v>
      </c>
      <c r="IQ186" t="s">
        <v>443</v>
      </c>
      <c r="IR186" t="s">
        <v>443</v>
      </c>
      <c r="IS186" t="s">
        <v>443</v>
      </c>
      <c r="IT186">
        <v>0</v>
      </c>
      <c r="IU186">
        <v>100</v>
      </c>
      <c r="IV186">
        <v>100</v>
      </c>
      <c r="IW186">
        <v>-0.54</v>
      </c>
      <c r="IX186">
        <v>0.2931</v>
      </c>
      <c r="IY186">
        <v>-0.9039269621244732</v>
      </c>
      <c r="IZ186">
        <v>-0.001239420960351069</v>
      </c>
      <c r="JA186">
        <v>2.054680153414315E-06</v>
      </c>
      <c r="JB186">
        <v>-6.090169633737798E-10</v>
      </c>
      <c r="JC186">
        <v>0.01286883109493677</v>
      </c>
      <c r="JD186">
        <v>0.003674261220633967</v>
      </c>
      <c r="JE186">
        <v>0.0003746991724086452</v>
      </c>
      <c r="JF186">
        <v>1.563836292469968E-06</v>
      </c>
      <c r="JG186">
        <v>1</v>
      </c>
      <c r="JH186">
        <v>2003</v>
      </c>
      <c r="JI186">
        <v>1</v>
      </c>
      <c r="JJ186">
        <v>24</v>
      </c>
      <c r="JK186">
        <v>202915.2</v>
      </c>
      <c r="JL186">
        <v>202915.4</v>
      </c>
      <c r="JM186">
        <v>2.64648</v>
      </c>
      <c r="JN186">
        <v>2.61597</v>
      </c>
      <c r="JO186">
        <v>1.49658</v>
      </c>
      <c r="JP186">
        <v>2.34375</v>
      </c>
      <c r="JQ186">
        <v>1.54907</v>
      </c>
      <c r="JR186">
        <v>2.34375</v>
      </c>
      <c r="JS186">
        <v>35.9879</v>
      </c>
      <c r="JT186">
        <v>24.1751</v>
      </c>
      <c r="JU186">
        <v>18</v>
      </c>
      <c r="JV186">
        <v>482.76</v>
      </c>
      <c r="JW186">
        <v>494.549</v>
      </c>
      <c r="JX186">
        <v>27.4701</v>
      </c>
      <c r="JY186">
        <v>28.77</v>
      </c>
      <c r="JZ186">
        <v>29.9999</v>
      </c>
      <c r="KA186">
        <v>28.928</v>
      </c>
      <c r="KB186">
        <v>28.9128</v>
      </c>
      <c r="KC186">
        <v>53.225</v>
      </c>
      <c r="KD186">
        <v>14.8386</v>
      </c>
      <c r="KE186">
        <v>65.8545</v>
      </c>
      <c r="KF186">
        <v>27.5315</v>
      </c>
      <c r="KG186">
        <v>1209.28</v>
      </c>
      <c r="KH186">
        <v>19.1355</v>
      </c>
      <c r="KI186">
        <v>101.968</v>
      </c>
      <c r="KJ186">
        <v>91.5168</v>
      </c>
    </row>
    <row r="187" spans="1:296">
      <c r="A187">
        <v>169</v>
      </c>
      <c r="B187">
        <v>1759164522.5</v>
      </c>
      <c r="C187">
        <v>3149.400000095367</v>
      </c>
      <c r="D187" t="s">
        <v>782</v>
      </c>
      <c r="E187" t="s">
        <v>783</v>
      </c>
      <c r="F187">
        <v>5</v>
      </c>
      <c r="G187" t="s">
        <v>639</v>
      </c>
      <c r="H187">
        <v>1759164515</v>
      </c>
      <c r="I187">
        <f>(J187)/1000</f>
        <v>0</v>
      </c>
      <c r="J187">
        <f>IF(DO187, AM187, AG187)</f>
        <v>0</v>
      </c>
      <c r="K187">
        <f>IF(DO187, AH187, AF187)</f>
        <v>0</v>
      </c>
      <c r="L187">
        <f>DQ187 - IF(AT187&gt;1, K187*DK187*100.0/(AV187), 0)</f>
        <v>0</v>
      </c>
      <c r="M187">
        <f>((S187-I187/2)*L187-K187)/(S187+I187/2)</f>
        <v>0</v>
      </c>
      <c r="N187">
        <f>M187*(DX187+DY187)/1000.0</f>
        <v>0</v>
      </c>
      <c r="O187">
        <f>(DQ187 - IF(AT187&gt;1, K187*DK187*100.0/(AV187), 0))*(DX187+DY187)/1000.0</f>
        <v>0</v>
      </c>
      <c r="P187">
        <f>2.0/((1/R187-1/Q187)+SIGN(R187)*SQRT((1/R187-1/Q187)*(1/R187-1/Q187) + 4*DL187/((DL187+1)*(DL187+1))*(2*1/R187*1/Q187-1/Q187*1/Q187)))</f>
        <v>0</v>
      </c>
      <c r="Q187">
        <f>IF(LEFT(DM187,1)&lt;&gt;"0",IF(LEFT(DM187,1)="1",3.0,DN187),$D$5+$E$5*(EE187*DX187/($K$5*1000))+$F$5*(EE187*DX187/($K$5*1000))*MAX(MIN(DK187,$J$5),$I$5)*MAX(MIN(DK187,$J$5),$I$5)+$G$5*MAX(MIN(DK187,$J$5),$I$5)*(EE187*DX187/($K$5*1000))+$H$5*(EE187*DX187/($K$5*1000))*(EE187*DX187/($K$5*1000)))</f>
        <v>0</v>
      </c>
      <c r="R187">
        <f>I187*(1000-(1000*0.61365*exp(17.502*V187/(240.97+V187))/(DX187+DY187)+DS187)/2)/(1000*0.61365*exp(17.502*V187/(240.97+V187))/(DX187+DY187)-DS187)</f>
        <v>0</v>
      </c>
      <c r="S187">
        <f>1/((DL187+1)/(P187/1.6)+1/(Q187/1.37)) + DL187/((DL187+1)/(P187/1.6) + DL187/(Q187/1.37))</f>
        <v>0</v>
      </c>
      <c r="T187">
        <f>(DG187*DJ187)</f>
        <v>0</v>
      </c>
      <c r="U187">
        <f>(DZ187+(T187+2*0.95*5.67E-8*(((DZ187+$B$9)+273)^4-(DZ187+273)^4)-44100*I187)/(1.84*29.3*Q187+8*0.95*5.67E-8*(DZ187+273)^3))</f>
        <v>0</v>
      </c>
      <c r="V187">
        <f>($C$9*EA187+$D$9*EB187+$E$9*U187)</f>
        <v>0</v>
      </c>
      <c r="W187">
        <f>0.61365*exp(17.502*V187/(240.97+V187))</f>
        <v>0</v>
      </c>
      <c r="X187">
        <f>(Y187/Z187*100)</f>
        <v>0</v>
      </c>
      <c r="Y187">
        <f>DS187*(DX187+DY187)/1000</f>
        <v>0</v>
      </c>
      <c r="Z187">
        <f>0.61365*exp(17.502*DZ187/(240.97+DZ187))</f>
        <v>0</v>
      </c>
      <c r="AA187">
        <f>(W187-DS187*(DX187+DY187)/1000)</f>
        <v>0</v>
      </c>
      <c r="AB187">
        <f>(-I187*44100)</f>
        <v>0</v>
      </c>
      <c r="AC187">
        <f>2*29.3*Q187*0.92*(DZ187-V187)</f>
        <v>0</v>
      </c>
      <c r="AD187">
        <f>2*0.95*5.67E-8*(((DZ187+$B$9)+273)^4-(V187+273)^4)</f>
        <v>0</v>
      </c>
      <c r="AE187">
        <f>T187+AD187+AB187+AC187</f>
        <v>0</v>
      </c>
      <c r="AF187">
        <f>DW187*AT187*(DR187-DQ187*(1000-AT187*DT187)/(1000-AT187*DS187))/(100*DK187)</f>
        <v>0</v>
      </c>
      <c r="AG187">
        <f>1000*DW187*AT187*(DS187-DT187)/(100*DK187*(1000-AT187*DS187))</f>
        <v>0</v>
      </c>
      <c r="AH187">
        <f>(AI187 - AJ187 - DX187*1E3/(8.314*(DZ187+273.15)) * AL187/DW187 * AK187) * DW187/(100*DK187) * (1000 - DT187)/1000</f>
        <v>0</v>
      </c>
      <c r="AI187">
        <v>1216.063129355747</v>
      </c>
      <c r="AJ187">
        <v>1182.527393939394</v>
      </c>
      <c r="AK187">
        <v>3.428181223879178</v>
      </c>
      <c r="AL187">
        <v>65.04949438448051</v>
      </c>
      <c r="AM187">
        <f>(AO187 - AN187 + DX187*1E3/(8.314*(DZ187+273.15)) * AQ187/DW187 * AP187) * DW187/(100*DK187) * 1000/(1000 - AO187)</f>
        <v>0</v>
      </c>
      <c r="AN187">
        <v>19.18953566210007</v>
      </c>
      <c r="AO187">
        <v>22.35435515151515</v>
      </c>
      <c r="AP187">
        <v>-3.021744890912896E-05</v>
      </c>
      <c r="AQ187">
        <v>105.0563432772272</v>
      </c>
      <c r="AR187">
        <v>0</v>
      </c>
      <c r="AS187">
        <v>0</v>
      </c>
      <c r="AT187">
        <f>IF(AR187*$H$15&gt;=AV187,1.0,(AV187/(AV187-AR187*$H$15)))</f>
        <v>0</v>
      </c>
      <c r="AU187">
        <f>(AT187-1)*100</f>
        <v>0</v>
      </c>
      <c r="AV187">
        <f>MAX(0,($B$15+$C$15*EE187)/(1+$D$15*EE187)*DX187/(DZ187+273)*$E$15)</f>
        <v>0</v>
      </c>
      <c r="AW187" t="s">
        <v>437</v>
      </c>
      <c r="AX187" t="s">
        <v>437</v>
      </c>
      <c r="AY187">
        <v>0</v>
      </c>
      <c r="AZ187">
        <v>0</v>
      </c>
      <c r="BA187">
        <f>1-AY187/AZ187</f>
        <v>0</v>
      </c>
      <c r="BB187">
        <v>0</v>
      </c>
      <c r="BC187" t="s">
        <v>437</v>
      </c>
      <c r="BD187" t="s">
        <v>437</v>
      </c>
      <c r="BE187">
        <v>0</v>
      </c>
      <c r="BF187">
        <v>0</v>
      </c>
      <c r="BG187">
        <f>1-BE187/BF187</f>
        <v>0</v>
      </c>
      <c r="BH187">
        <v>0.5</v>
      </c>
      <c r="BI187">
        <f>DH187</f>
        <v>0</v>
      </c>
      <c r="BJ187">
        <f>K187</f>
        <v>0</v>
      </c>
      <c r="BK187">
        <f>BG187*BH187*BI187</f>
        <v>0</v>
      </c>
      <c r="BL187">
        <f>(BJ187-BB187)/BI187</f>
        <v>0</v>
      </c>
      <c r="BM187">
        <f>(AZ187-BF187)/BF187</f>
        <v>0</v>
      </c>
      <c r="BN187">
        <f>AY187/(BA187+AY187/BF187)</f>
        <v>0</v>
      </c>
      <c r="BO187" t="s">
        <v>437</v>
      </c>
      <c r="BP187">
        <v>0</v>
      </c>
      <c r="BQ187">
        <f>IF(BP187&lt;&gt;0, BP187, BN187)</f>
        <v>0</v>
      </c>
      <c r="BR187">
        <f>1-BQ187/BF187</f>
        <v>0</v>
      </c>
      <c r="BS187">
        <f>(BF187-BE187)/(BF187-BQ187)</f>
        <v>0</v>
      </c>
      <c r="BT187">
        <f>(AZ187-BF187)/(AZ187-BQ187)</f>
        <v>0</v>
      </c>
      <c r="BU187">
        <f>(BF187-BE187)/(BF187-AY187)</f>
        <v>0</v>
      </c>
      <c r="BV187">
        <f>(AZ187-BF187)/(AZ187-AY187)</f>
        <v>0</v>
      </c>
      <c r="BW187">
        <f>(BS187*BQ187/BE187)</f>
        <v>0</v>
      </c>
      <c r="BX187">
        <f>(1-BW187)</f>
        <v>0</v>
      </c>
      <c r="DG187">
        <f>$B$13*EF187+$C$13*EG187+$F$13*ER187*(1-EU187)</f>
        <v>0</v>
      </c>
      <c r="DH187">
        <f>DG187*DI187</f>
        <v>0</v>
      </c>
      <c r="DI187">
        <f>($B$13*$D$11+$C$13*$D$11+$F$13*((FE187+EW187)/MAX(FE187+EW187+FF187, 0.1)*$I$11+FF187/MAX(FE187+EW187+FF187, 0.1)*$J$11))/($B$13+$C$13+$F$13)</f>
        <v>0</v>
      </c>
      <c r="DJ187">
        <f>($B$13*$K$11+$C$13*$K$11+$F$13*((FE187+EW187)/MAX(FE187+EW187+FF187, 0.1)*$P$11+FF187/MAX(FE187+EW187+FF187, 0.1)*$Q$11))/($B$13+$C$13+$F$13)</f>
        <v>0</v>
      </c>
      <c r="DK187">
        <v>5</v>
      </c>
      <c r="DL187">
        <v>0.5</v>
      </c>
      <c r="DM187" t="s">
        <v>438</v>
      </c>
      <c r="DN187">
        <v>2</v>
      </c>
      <c r="DO187" t="b">
        <v>1</v>
      </c>
      <c r="DP187">
        <v>1759164515</v>
      </c>
      <c r="DQ187">
        <v>1132.578148148148</v>
      </c>
      <c r="DR187">
        <v>1177.788888888889</v>
      </c>
      <c r="DS187">
        <v>22.34652222222223</v>
      </c>
      <c r="DT187">
        <v>19.17594074074074</v>
      </c>
      <c r="DU187">
        <v>1133.135555555556</v>
      </c>
      <c r="DV187">
        <v>22.05361851851852</v>
      </c>
      <c r="DW187">
        <v>499.9486666666667</v>
      </c>
      <c r="DX187">
        <v>90.88204814814814</v>
      </c>
      <c r="DY187">
        <v>0.06755032962962962</v>
      </c>
      <c r="DZ187">
        <v>29.18479259259259</v>
      </c>
      <c r="EA187">
        <v>29.95906666666667</v>
      </c>
      <c r="EB187">
        <v>999.9000000000001</v>
      </c>
      <c r="EC187">
        <v>0</v>
      </c>
      <c r="ED187">
        <v>0</v>
      </c>
      <c r="EE187">
        <v>9999.282962962963</v>
      </c>
      <c r="EF187">
        <v>0</v>
      </c>
      <c r="EG187">
        <v>10.73649259259259</v>
      </c>
      <c r="EH187">
        <v>-45.21052222222223</v>
      </c>
      <c r="EI187">
        <v>1158.467407407407</v>
      </c>
      <c r="EJ187">
        <v>1200.817037037037</v>
      </c>
      <c r="EK187">
        <v>3.170583333333333</v>
      </c>
      <c r="EL187">
        <v>1177.788888888889</v>
      </c>
      <c r="EM187">
        <v>19.17594074074074</v>
      </c>
      <c r="EN187">
        <v>2.030898148148148</v>
      </c>
      <c r="EO187">
        <v>1.742748518518519</v>
      </c>
      <c r="EP187">
        <v>17.68730740740741</v>
      </c>
      <c r="EQ187">
        <v>15.28253333333333</v>
      </c>
      <c r="ER187">
        <v>2000.005555555555</v>
      </c>
      <c r="ES187">
        <v>0.9799943703703703</v>
      </c>
      <c r="ET187">
        <v>0.02000526666666667</v>
      </c>
      <c r="EU187">
        <v>0</v>
      </c>
      <c r="EV187">
        <v>1043.750740740741</v>
      </c>
      <c r="EW187">
        <v>5.00078</v>
      </c>
      <c r="EX187">
        <v>20279.71851851852</v>
      </c>
      <c r="EY187">
        <v>16379.65555555556</v>
      </c>
      <c r="EZ187">
        <v>39.46718518518519</v>
      </c>
      <c r="FA187">
        <v>40.18714814814815</v>
      </c>
      <c r="FB187">
        <v>39.3192962962963</v>
      </c>
      <c r="FC187">
        <v>39.99518518518518</v>
      </c>
      <c r="FD187">
        <v>40.27759259259259</v>
      </c>
      <c r="FE187">
        <v>1955.095555555556</v>
      </c>
      <c r="FF187">
        <v>39.91</v>
      </c>
      <c r="FG187">
        <v>0</v>
      </c>
      <c r="FH187">
        <v>1759164514.4</v>
      </c>
      <c r="FI187">
        <v>0</v>
      </c>
      <c r="FJ187">
        <v>1043.753846153846</v>
      </c>
      <c r="FK187">
        <v>-3.14940171422525</v>
      </c>
      <c r="FL187">
        <v>-67.25470103711798</v>
      </c>
      <c r="FM187">
        <v>20279.88461538462</v>
      </c>
      <c r="FN187">
        <v>15</v>
      </c>
      <c r="FO187">
        <v>0</v>
      </c>
      <c r="FP187" t="s">
        <v>439</v>
      </c>
      <c r="FQ187">
        <v>1746989605.5</v>
      </c>
      <c r="FR187">
        <v>1746989593.5</v>
      </c>
      <c r="FS187">
        <v>0</v>
      </c>
      <c r="FT187">
        <v>-0.274</v>
      </c>
      <c r="FU187">
        <v>-0.002</v>
      </c>
      <c r="FV187">
        <v>2.549</v>
      </c>
      <c r="FW187">
        <v>0.129</v>
      </c>
      <c r="FX187">
        <v>420</v>
      </c>
      <c r="FY187">
        <v>17</v>
      </c>
      <c r="FZ187">
        <v>0.02</v>
      </c>
      <c r="GA187">
        <v>0.04</v>
      </c>
      <c r="GB187">
        <v>-45.1179125</v>
      </c>
      <c r="GC187">
        <v>-1.280984240150027</v>
      </c>
      <c r="GD187">
        <v>0.1600342278818813</v>
      </c>
      <c r="GE187">
        <v>0</v>
      </c>
      <c r="GF187">
        <v>1043.958529411765</v>
      </c>
      <c r="GG187">
        <v>-3.306187926712163</v>
      </c>
      <c r="GH187">
        <v>0.3928338396899352</v>
      </c>
      <c r="GI187">
        <v>0</v>
      </c>
      <c r="GJ187">
        <v>3.185235</v>
      </c>
      <c r="GK187">
        <v>-0.2372476547842404</v>
      </c>
      <c r="GL187">
        <v>0.02764801575158694</v>
      </c>
      <c r="GM187">
        <v>0</v>
      </c>
      <c r="GN187">
        <v>0</v>
      </c>
      <c r="GO187">
        <v>3</v>
      </c>
      <c r="GP187" t="s">
        <v>484</v>
      </c>
      <c r="GQ187">
        <v>3.10182</v>
      </c>
      <c r="GR187">
        <v>2.72604</v>
      </c>
      <c r="GS187">
        <v>0.177057</v>
      </c>
      <c r="GT187">
        <v>0.181288</v>
      </c>
      <c r="GU187">
        <v>0.103015</v>
      </c>
      <c r="GV187">
        <v>0.09377199999999999</v>
      </c>
      <c r="GW187">
        <v>21516.4</v>
      </c>
      <c r="GX187">
        <v>19454.4</v>
      </c>
      <c r="GY187">
        <v>26709</v>
      </c>
      <c r="GZ187">
        <v>23983.5</v>
      </c>
      <c r="HA187">
        <v>38340.8</v>
      </c>
      <c r="HB187">
        <v>32145.5</v>
      </c>
      <c r="HC187">
        <v>46635.1</v>
      </c>
      <c r="HD187">
        <v>37950.3</v>
      </c>
      <c r="HE187">
        <v>1.8723</v>
      </c>
      <c r="HF187">
        <v>1.86742</v>
      </c>
      <c r="HG187">
        <v>0.115663</v>
      </c>
      <c r="HH187">
        <v>0</v>
      </c>
      <c r="HI187">
        <v>28.022</v>
      </c>
      <c r="HJ187">
        <v>999.9</v>
      </c>
      <c r="HK187">
        <v>43.5</v>
      </c>
      <c r="HL187">
        <v>31.5</v>
      </c>
      <c r="HM187">
        <v>22.2163</v>
      </c>
      <c r="HN187">
        <v>61.2039</v>
      </c>
      <c r="HO187">
        <v>22.5361</v>
      </c>
      <c r="HP187">
        <v>1</v>
      </c>
      <c r="HQ187">
        <v>0.11607</v>
      </c>
      <c r="HR187">
        <v>-0.176688</v>
      </c>
      <c r="HS187">
        <v>20.2796</v>
      </c>
      <c r="HT187">
        <v>5.21205</v>
      </c>
      <c r="HU187">
        <v>11.9798</v>
      </c>
      <c r="HV187">
        <v>4.96345</v>
      </c>
      <c r="HW187">
        <v>3.27448</v>
      </c>
      <c r="HX187">
        <v>9999</v>
      </c>
      <c r="HY187">
        <v>9999</v>
      </c>
      <c r="HZ187">
        <v>9999</v>
      </c>
      <c r="IA187">
        <v>41.3</v>
      </c>
      <c r="IB187">
        <v>1.86401</v>
      </c>
      <c r="IC187">
        <v>1.86016</v>
      </c>
      <c r="ID187">
        <v>1.85842</v>
      </c>
      <c r="IE187">
        <v>1.85975</v>
      </c>
      <c r="IF187">
        <v>1.85989</v>
      </c>
      <c r="IG187">
        <v>1.85841</v>
      </c>
      <c r="IH187">
        <v>1.85745</v>
      </c>
      <c r="II187">
        <v>1.85242</v>
      </c>
      <c r="IJ187">
        <v>0</v>
      </c>
      <c r="IK187">
        <v>0</v>
      </c>
      <c r="IL187">
        <v>0</v>
      </c>
      <c r="IM187">
        <v>0</v>
      </c>
      <c r="IN187" t="s">
        <v>441</v>
      </c>
      <c r="IO187" t="s">
        <v>442</v>
      </c>
      <c r="IP187" t="s">
        <v>443</v>
      </c>
      <c r="IQ187" t="s">
        <v>443</v>
      </c>
      <c r="IR187" t="s">
        <v>443</v>
      </c>
      <c r="IS187" t="s">
        <v>443</v>
      </c>
      <c r="IT187">
        <v>0</v>
      </c>
      <c r="IU187">
        <v>100</v>
      </c>
      <c r="IV187">
        <v>100</v>
      </c>
      <c r="IW187">
        <v>-0.53</v>
      </c>
      <c r="IX187">
        <v>0.2931</v>
      </c>
      <c r="IY187">
        <v>-0.9039269621244732</v>
      </c>
      <c r="IZ187">
        <v>-0.001239420960351069</v>
      </c>
      <c r="JA187">
        <v>2.054680153414315E-06</v>
      </c>
      <c r="JB187">
        <v>-6.090169633737798E-10</v>
      </c>
      <c r="JC187">
        <v>0.01286883109493677</v>
      </c>
      <c r="JD187">
        <v>0.003674261220633967</v>
      </c>
      <c r="JE187">
        <v>0.0003746991724086452</v>
      </c>
      <c r="JF187">
        <v>1.563836292469968E-06</v>
      </c>
      <c r="JG187">
        <v>1</v>
      </c>
      <c r="JH187">
        <v>2003</v>
      </c>
      <c r="JI187">
        <v>1</v>
      </c>
      <c r="JJ187">
        <v>24</v>
      </c>
      <c r="JK187">
        <v>202915.3</v>
      </c>
      <c r="JL187">
        <v>202915.5</v>
      </c>
      <c r="JM187">
        <v>2.67822</v>
      </c>
      <c r="JN187">
        <v>2.60254</v>
      </c>
      <c r="JO187">
        <v>1.49658</v>
      </c>
      <c r="JP187">
        <v>2.34375</v>
      </c>
      <c r="JQ187">
        <v>1.54907</v>
      </c>
      <c r="JR187">
        <v>2.44873</v>
      </c>
      <c r="JS187">
        <v>35.9879</v>
      </c>
      <c r="JT187">
        <v>24.1751</v>
      </c>
      <c r="JU187">
        <v>18</v>
      </c>
      <c r="JV187">
        <v>482.784</v>
      </c>
      <c r="JW187">
        <v>494.394</v>
      </c>
      <c r="JX187">
        <v>27.5455</v>
      </c>
      <c r="JY187">
        <v>28.7742</v>
      </c>
      <c r="JZ187">
        <v>30.0001</v>
      </c>
      <c r="KA187">
        <v>28.9311</v>
      </c>
      <c r="KB187">
        <v>28.916</v>
      </c>
      <c r="KC187">
        <v>53.7941</v>
      </c>
      <c r="KD187">
        <v>14.8386</v>
      </c>
      <c r="KE187">
        <v>65.8545</v>
      </c>
      <c r="KF187">
        <v>27.592</v>
      </c>
      <c r="KG187">
        <v>1222.7</v>
      </c>
      <c r="KH187">
        <v>19.1355</v>
      </c>
      <c r="KI187">
        <v>101.968</v>
      </c>
      <c r="KJ187">
        <v>91.5166</v>
      </c>
    </row>
    <row r="188" spans="1:296">
      <c r="A188">
        <v>170</v>
      </c>
      <c r="B188">
        <v>1759164527.5</v>
      </c>
      <c r="C188">
        <v>3154.400000095367</v>
      </c>
      <c r="D188" t="s">
        <v>784</v>
      </c>
      <c r="E188" t="s">
        <v>785</v>
      </c>
      <c r="F188">
        <v>5</v>
      </c>
      <c r="G188" t="s">
        <v>639</v>
      </c>
      <c r="H188">
        <v>1759164519.714286</v>
      </c>
      <c r="I188">
        <f>(J188)/1000</f>
        <v>0</v>
      </c>
      <c r="J188">
        <f>IF(DO188, AM188, AG188)</f>
        <v>0</v>
      </c>
      <c r="K188">
        <f>IF(DO188, AH188, AF188)</f>
        <v>0</v>
      </c>
      <c r="L188">
        <f>DQ188 - IF(AT188&gt;1, K188*DK188*100.0/(AV188), 0)</f>
        <v>0</v>
      </c>
      <c r="M188">
        <f>((S188-I188/2)*L188-K188)/(S188+I188/2)</f>
        <v>0</v>
      </c>
      <c r="N188">
        <f>M188*(DX188+DY188)/1000.0</f>
        <v>0</v>
      </c>
      <c r="O188">
        <f>(DQ188 - IF(AT188&gt;1, K188*DK188*100.0/(AV188), 0))*(DX188+DY188)/1000.0</f>
        <v>0</v>
      </c>
      <c r="P188">
        <f>2.0/((1/R188-1/Q188)+SIGN(R188)*SQRT((1/R188-1/Q188)*(1/R188-1/Q188) + 4*DL188/((DL188+1)*(DL188+1))*(2*1/R188*1/Q188-1/Q188*1/Q188)))</f>
        <v>0</v>
      </c>
      <c r="Q188">
        <f>IF(LEFT(DM188,1)&lt;&gt;"0",IF(LEFT(DM188,1)="1",3.0,DN188),$D$5+$E$5*(EE188*DX188/($K$5*1000))+$F$5*(EE188*DX188/($K$5*1000))*MAX(MIN(DK188,$J$5),$I$5)*MAX(MIN(DK188,$J$5),$I$5)+$G$5*MAX(MIN(DK188,$J$5),$I$5)*(EE188*DX188/($K$5*1000))+$H$5*(EE188*DX188/($K$5*1000))*(EE188*DX188/($K$5*1000)))</f>
        <v>0</v>
      </c>
      <c r="R188">
        <f>I188*(1000-(1000*0.61365*exp(17.502*V188/(240.97+V188))/(DX188+DY188)+DS188)/2)/(1000*0.61365*exp(17.502*V188/(240.97+V188))/(DX188+DY188)-DS188)</f>
        <v>0</v>
      </c>
      <c r="S188">
        <f>1/((DL188+1)/(P188/1.6)+1/(Q188/1.37)) + DL188/((DL188+1)/(P188/1.6) + DL188/(Q188/1.37))</f>
        <v>0</v>
      </c>
      <c r="T188">
        <f>(DG188*DJ188)</f>
        <v>0</v>
      </c>
      <c r="U188">
        <f>(DZ188+(T188+2*0.95*5.67E-8*(((DZ188+$B$9)+273)^4-(DZ188+273)^4)-44100*I188)/(1.84*29.3*Q188+8*0.95*5.67E-8*(DZ188+273)^3))</f>
        <v>0</v>
      </c>
      <c r="V188">
        <f>($C$9*EA188+$D$9*EB188+$E$9*U188)</f>
        <v>0</v>
      </c>
      <c r="W188">
        <f>0.61365*exp(17.502*V188/(240.97+V188))</f>
        <v>0</v>
      </c>
      <c r="X188">
        <f>(Y188/Z188*100)</f>
        <v>0</v>
      </c>
      <c r="Y188">
        <f>DS188*(DX188+DY188)/1000</f>
        <v>0</v>
      </c>
      <c r="Z188">
        <f>0.61365*exp(17.502*DZ188/(240.97+DZ188))</f>
        <v>0</v>
      </c>
      <c r="AA188">
        <f>(W188-DS188*(DX188+DY188)/1000)</f>
        <v>0</v>
      </c>
      <c r="AB188">
        <f>(-I188*44100)</f>
        <v>0</v>
      </c>
      <c r="AC188">
        <f>2*29.3*Q188*0.92*(DZ188-V188)</f>
        <v>0</v>
      </c>
      <c r="AD188">
        <f>2*0.95*5.67E-8*(((DZ188+$B$9)+273)^4-(V188+273)^4)</f>
        <v>0</v>
      </c>
      <c r="AE188">
        <f>T188+AD188+AB188+AC188</f>
        <v>0</v>
      </c>
      <c r="AF188">
        <f>DW188*AT188*(DR188-DQ188*(1000-AT188*DT188)/(1000-AT188*DS188))/(100*DK188)</f>
        <v>0</v>
      </c>
      <c r="AG188">
        <f>1000*DW188*AT188*(DS188-DT188)/(100*DK188*(1000-AT188*DS188))</f>
        <v>0</v>
      </c>
      <c r="AH188">
        <f>(AI188 - AJ188 - DX188*1E3/(8.314*(DZ188+273.15)) * AL188/DW188 * AK188) * DW188/(100*DK188) * (1000 - DT188)/1000</f>
        <v>0</v>
      </c>
      <c r="AI188">
        <v>1233.118510653572</v>
      </c>
      <c r="AJ188">
        <v>1199.743090909091</v>
      </c>
      <c r="AK188">
        <v>3.445728947545738</v>
      </c>
      <c r="AL188">
        <v>65.04949438448051</v>
      </c>
      <c r="AM188">
        <f>(AO188 - AN188 + DX188*1E3/(8.314*(DZ188+273.15)) * AQ188/DW188 * AP188) * DW188/(100*DK188) * 1000/(1000 - AO188)</f>
        <v>0</v>
      </c>
      <c r="AN188">
        <v>19.1919338023244</v>
      </c>
      <c r="AO188">
        <v>22.34886121212119</v>
      </c>
      <c r="AP188">
        <v>-2.89012784080768E-05</v>
      </c>
      <c r="AQ188">
        <v>105.0563432772272</v>
      </c>
      <c r="AR188">
        <v>0</v>
      </c>
      <c r="AS188">
        <v>0</v>
      </c>
      <c r="AT188">
        <f>IF(AR188*$H$15&gt;=AV188,1.0,(AV188/(AV188-AR188*$H$15)))</f>
        <v>0</v>
      </c>
      <c r="AU188">
        <f>(AT188-1)*100</f>
        <v>0</v>
      </c>
      <c r="AV188">
        <f>MAX(0,($B$15+$C$15*EE188)/(1+$D$15*EE188)*DX188/(DZ188+273)*$E$15)</f>
        <v>0</v>
      </c>
      <c r="AW188" t="s">
        <v>437</v>
      </c>
      <c r="AX188" t="s">
        <v>437</v>
      </c>
      <c r="AY188">
        <v>0</v>
      </c>
      <c r="AZ188">
        <v>0</v>
      </c>
      <c r="BA188">
        <f>1-AY188/AZ188</f>
        <v>0</v>
      </c>
      <c r="BB188">
        <v>0</v>
      </c>
      <c r="BC188" t="s">
        <v>437</v>
      </c>
      <c r="BD188" t="s">
        <v>437</v>
      </c>
      <c r="BE188">
        <v>0</v>
      </c>
      <c r="BF188">
        <v>0</v>
      </c>
      <c r="BG188">
        <f>1-BE188/BF188</f>
        <v>0</v>
      </c>
      <c r="BH188">
        <v>0.5</v>
      </c>
      <c r="BI188">
        <f>DH188</f>
        <v>0</v>
      </c>
      <c r="BJ188">
        <f>K188</f>
        <v>0</v>
      </c>
      <c r="BK188">
        <f>BG188*BH188*BI188</f>
        <v>0</v>
      </c>
      <c r="BL188">
        <f>(BJ188-BB188)/BI188</f>
        <v>0</v>
      </c>
      <c r="BM188">
        <f>(AZ188-BF188)/BF188</f>
        <v>0</v>
      </c>
      <c r="BN188">
        <f>AY188/(BA188+AY188/BF188)</f>
        <v>0</v>
      </c>
      <c r="BO188" t="s">
        <v>437</v>
      </c>
      <c r="BP188">
        <v>0</v>
      </c>
      <c r="BQ188">
        <f>IF(BP188&lt;&gt;0, BP188, BN188)</f>
        <v>0</v>
      </c>
      <c r="BR188">
        <f>1-BQ188/BF188</f>
        <v>0</v>
      </c>
      <c r="BS188">
        <f>(BF188-BE188)/(BF188-BQ188)</f>
        <v>0</v>
      </c>
      <c r="BT188">
        <f>(AZ188-BF188)/(AZ188-BQ188)</f>
        <v>0</v>
      </c>
      <c r="BU188">
        <f>(BF188-BE188)/(BF188-AY188)</f>
        <v>0</v>
      </c>
      <c r="BV188">
        <f>(AZ188-BF188)/(AZ188-AY188)</f>
        <v>0</v>
      </c>
      <c r="BW188">
        <f>(BS188*BQ188/BE188)</f>
        <v>0</v>
      </c>
      <c r="BX188">
        <f>(1-BW188)</f>
        <v>0</v>
      </c>
      <c r="DG188">
        <f>$B$13*EF188+$C$13*EG188+$F$13*ER188*(1-EU188)</f>
        <v>0</v>
      </c>
      <c r="DH188">
        <f>DG188*DI188</f>
        <v>0</v>
      </c>
      <c r="DI188">
        <f>($B$13*$D$11+$C$13*$D$11+$F$13*((FE188+EW188)/MAX(FE188+EW188+FF188, 0.1)*$I$11+FF188/MAX(FE188+EW188+FF188, 0.1)*$J$11))/($B$13+$C$13+$F$13)</f>
        <v>0</v>
      </c>
      <c r="DJ188">
        <f>($B$13*$K$11+$C$13*$K$11+$F$13*((FE188+EW188)/MAX(FE188+EW188+FF188, 0.1)*$P$11+FF188/MAX(FE188+EW188+FF188, 0.1)*$Q$11))/($B$13+$C$13+$F$13)</f>
        <v>0</v>
      </c>
      <c r="DK188">
        <v>5</v>
      </c>
      <c r="DL188">
        <v>0.5</v>
      </c>
      <c r="DM188" t="s">
        <v>438</v>
      </c>
      <c r="DN188">
        <v>2</v>
      </c>
      <c r="DO188" t="b">
        <v>1</v>
      </c>
      <c r="DP188">
        <v>1759164519.714286</v>
      </c>
      <c r="DQ188">
        <v>1148.422142857143</v>
      </c>
      <c r="DR188">
        <v>1193.602142857143</v>
      </c>
      <c r="DS188">
        <v>22.35192142857143</v>
      </c>
      <c r="DT188">
        <v>19.188025</v>
      </c>
      <c r="DU188">
        <v>1148.962857142857</v>
      </c>
      <c r="DV188">
        <v>22.0589</v>
      </c>
      <c r="DW188">
        <v>499.9873214285714</v>
      </c>
      <c r="DX188">
        <v>90.88281071428571</v>
      </c>
      <c r="DY188">
        <v>0.06756161785714286</v>
      </c>
      <c r="DZ188">
        <v>29.171925</v>
      </c>
      <c r="EA188">
        <v>29.93138571428571</v>
      </c>
      <c r="EB188">
        <v>999.9000000000002</v>
      </c>
      <c r="EC188">
        <v>0</v>
      </c>
      <c r="ED188">
        <v>0</v>
      </c>
      <c r="EE188">
        <v>10014.38</v>
      </c>
      <c r="EF188">
        <v>0</v>
      </c>
      <c r="EG188">
        <v>10.74515</v>
      </c>
      <c r="EH188">
        <v>-45.17997857142857</v>
      </c>
      <c r="EI188">
        <v>1174.679642857143</v>
      </c>
      <c r="EJ188">
        <v>1216.953928571429</v>
      </c>
      <c r="EK188">
        <v>3.1638975</v>
      </c>
      <c r="EL188">
        <v>1193.602142857143</v>
      </c>
      <c r="EM188">
        <v>19.188025</v>
      </c>
      <c r="EN188">
        <v>2.031405357142857</v>
      </c>
      <c r="EO188">
        <v>1.74386</v>
      </c>
      <c r="EP188">
        <v>17.69126785714286</v>
      </c>
      <c r="EQ188">
        <v>15.29246785714286</v>
      </c>
      <c r="ER188">
        <v>1999.991785714286</v>
      </c>
      <c r="ES188">
        <v>0.9799943214285712</v>
      </c>
      <c r="ET188">
        <v>0.02000535000000001</v>
      </c>
      <c r="EU188">
        <v>0</v>
      </c>
      <c r="EV188">
        <v>1043.390714285714</v>
      </c>
      <c r="EW188">
        <v>5.00078</v>
      </c>
      <c r="EX188">
        <v>20272</v>
      </c>
      <c r="EY188">
        <v>16379.53928571429</v>
      </c>
      <c r="EZ188">
        <v>39.46614285714285</v>
      </c>
      <c r="FA188">
        <v>40.19382142857143</v>
      </c>
      <c r="FB188">
        <v>39.33689285714286</v>
      </c>
      <c r="FC188">
        <v>39.9975</v>
      </c>
      <c r="FD188">
        <v>40.25425</v>
      </c>
      <c r="FE188">
        <v>1955.081785714286</v>
      </c>
      <c r="FF188">
        <v>39.91</v>
      </c>
      <c r="FG188">
        <v>0</v>
      </c>
      <c r="FH188">
        <v>1759164519.8</v>
      </c>
      <c r="FI188">
        <v>0</v>
      </c>
      <c r="FJ188">
        <v>1043.344</v>
      </c>
      <c r="FK188">
        <v>-6.287692328866246</v>
      </c>
      <c r="FL188">
        <v>-122.4307694839408</v>
      </c>
      <c r="FM188">
        <v>20270.448</v>
      </c>
      <c r="FN188">
        <v>15</v>
      </c>
      <c r="FO188">
        <v>0</v>
      </c>
      <c r="FP188" t="s">
        <v>439</v>
      </c>
      <c r="FQ188">
        <v>1746989605.5</v>
      </c>
      <c r="FR188">
        <v>1746989593.5</v>
      </c>
      <c r="FS188">
        <v>0</v>
      </c>
      <c r="FT188">
        <v>-0.274</v>
      </c>
      <c r="FU188">
        <v>-0.002</v>
      </c>
      <c r="FV188">
        <v>2.549</v>
      </c>
      <c r="FW188">
        <v>0.129</v>
      </c>
      <c r="FX188">
        <v>420</v>
      </c>
      <c r="FY188">
        <v>17</v>
      </c>
      <c r="FZ188">
        <v>0.02</v>
      </c>
      <c r="GA188">
        <v>0.04</v>
      </c>
      <c r="GB188">
        <v>-45.17568048780488</v>
      </c>
      <c r="GC188">
        <v>0.1694006968640008</v>
      </c>
      <c r="GD188">
        <v>0.08738001172203243</v>
      </c>
      <c r="GE188">
        <v>1</v>
      </c>
      <c r="GF188">
        <v>1043.541764705883</v>
      </c>
      <c r="GG188">
        <v>-4.39052712573663</v>
      </c>
      <c r="GH188">
        <v>0.5087381771323597</v>
      </c>
      <c r="GI188">
        <v>0</v>
      </c>
      <c r="GJ188">
        <v>3.168479268292683</v>
      </c>
      <c r="GK188">
        <v>-0.07651860627177887</v>
      </c>
      <c r="GL188">
        <v>0.008919726122407077</v>
      </c>
      <c r="GM188">
        <v>1</v>
      </c>
      <c r="GN188">
        <v>2</v>
      </c>
      <c r="GO188">
        <v>3</v>
      </c>
      <c r="GP188" t="s">
        <v>446</v>
      </c>
      <c r="GQ188">
        <v>3.10207</v>
      </c>
      <c r="GR188">
        <v>2.72552</v>
      </c>
      <c r="GS188">
        <v>0.178646</v>
      </c>
      <c r="GT188">
        <v>0.182848</v>
      </c>
      <c r="GU188">
        <v>0.102994</v>
      </c>
      <c r="GV188">
        <v>0.09377290000000001</v>
      </c>
      <c r="GW188">
        <v>21474.8</v>
      </c>
      <c r="GX188">
        <v>19417.2</v>
      </c>
      <c r="GY188">
        <v>26708.8</v>
      </c>
      <c r="GZ188">
        <v>23983.3</v>
      </c>
      <c r="HA188">
        <v>38341.7</v>
      </c>
      <c r="HB188">
        <v>32145.1</v>
      </c>
      <c r="HC188">
        <v>46634.8</v>
      </c>
      <c r="HD188">
        <v>37949.7</v>
      </c>
      <c r="HE188">
        <v>1.87293</v>
      </c>
      <c r="HF188">
        <v>1.86705</v>
      </c>
      <c r="HG188">
        <v>0.118054</v>
      </c>
      <c r="HH188">
        <v>0</v>
      </c>
      <c r="HI188">
        <v>28.0176</v>
      </c>
      <c r="HJ188">
        <v>999.9</v>
      </c>
      <c r="HK188">
        <v>43.5</v>
      </c>
      <c r="HL188">
        <v>31.5</v>
      </c>
      <c r="HM188">
        <v>22.216</v>
      </c>
      <c r="HN188">
        <v>60.8539</v>
      </c>
      <c r="HO188">
        <v>22.3878</v>
      </c>
      <c r="HP188">
        <v>1</v>
      </c>
      <c r="HQ188">
        <v>0.116636</v>
      </c>
      <c r="HR188">
        <v>-0.18491</v>
      </c>
      <c r="HS188">
        <v>20.2799</v>
      </c>
      <c r="HT188">
        <v>5.21265</v>
      </c>
      <c r="HU188">
        <v>11.98</v>
      </c>
      <c r="HV188">
        <v>4.96365</v>
      </c>
      <c r="HW188">
        <v>3.27435</v>
      </c>
      <c r="HX188">
        <v>9999</v>
      </c>
      <c r="HY188">
        <v>9999</v>
      </c>
      <c r="HZ188">
        <v>9999</v>
      </c>
      <c r="IA188">
        <v>41.3</v>
      </c>
      <c r="IB188">
        <v>1.86401</v>
      </c>
      <c r="IC188">
        <v>1.86017</v>
      </c>
      <c r="ID188">
        <v>1.85841</v>
      </c>
      <c r="IE188">
        <v>1.85975</v>
      </c>
      <c r="IF188">
        <v>1.85989</v>
      </c>
      <c r="IG188">
        <v>1.85842</v>
      </c>
      <c r="IH188">
        <v>1.85745</v>
      </c>
      <c r="II188">
        <v>1.85242</v>
      </c>
      <c r="IJ188">
        <v>0</v>
      </c>
      <c r="IK188">
        <v>0</v>
      </c>
      <c r="IL188">
        <v>0</v>
      </c>
      <c r="IM188">
        <v>0</v>
      </c>
      <c r="IN188" t="s">
        <v>441</v>
      </c>
      <c r="IO188" t="s">
        <v>442</v>
      </c>
      <c r="IP188" t="s">
        <v>443</v>
      </c>
      <c r="IQ188" t="s">
        <v>443</v>
      </c>
      <c r="IR188" t="s">
        <v>443</v>
      </c>
      <c r="IS188" t="s">
        <v>443</v>
      </c>
      <c r="IT188">
        <v>0</v>
      </c>
      <c r="IU188">
        <v>100</v>
      </c>
      <c r="IV188">
        <v>100</v>
      </c>
      <c r="IW188">
        <v>-0.52</v>
      </c>
      <c r="IX188">
        <v>0.293</v>
      </c>
      <c r="IY188">
        <v>-0.9039269621244732</v>
      </c>
      <c r="IZ188">
        <v>-0.001239420960351069</v>
      </c>
      <c r="JA188">
        <v>2.054680153414315E-06</v>
      </c>
      <c r="JB188">
        <v>-6.090169633737798E-10</v>
      </c>
      <c r="JC188">
        <v>0.01286883109493677</v>
      </c>
      <c r="JD188">
        <v>0.003674261220633967</v>
      </c>
      <c r="JE188">
        <v>0.0003746991724086452</v>
      </c>
      <c r="JF188">
        <v>1.563836292469968E-06</v>
      </c>
      <c r="JG188">
        <v>1</v>
      </c>
      <c r="JH188">
        <v>2003</v>
      </c>
      <c r="JI188">
        <v>1</v>
      </c>
      <c r="JJ188">
        <v>24</v>
      </c>
      <c r="JK188">
        <v>202915.4</v>
      </c>
      <c r="JL188">
        <v>202915.6</v>
      </c>
      <c r="JM188">
        <v>2.70752</v>
      </c>
      <c r="JN188">
        <v>2.60864</v>
      </c>
      <c r="JO188">
        <v>1.49658</v>
      </c>
      <c r="JP188">
        <v>2.34375</v>
      </c>
      <c r="JQ188">
        <v>1.54907</v>
      </c>
      <c r="JR188">
        <v>2.44751</v>
      </c>
      <c r="JS188">
        <v>35.9879</v>
      </c>
      <c r="JT188">
        <v>24.1838</v>
      </c>
      <c r="JU188">
        <v>18</v>
      </c>
      <c r="JV188">
        <v>483.171</v>
      </c>
      <c r="JW188">
        <v>494.172</v>
      </c>
      <c r="JX188">
        <v>27.6101</v>
      </c>
      <c r="JY188">
        <v>28.7781</v>
      </c>
      <c r="JZ188">
        <v>30.0003</v>
      </c>
      <c r="KA188">
        <v>28.9342</v>
      </c>
      <c r="KB188">
        <v>28.919</v>
      </c>
      <c r="KC188">
        <v>54.3386</v>
      </c>
      <c r="KD188">
        <v>14.8386</v>
      </c>
      <c r="KE188">
        <v>66.2323</v>
      </c>
      <c r="KF188">
        <v>27.6552</v>
      </c>
      <c r="KG188">
        <v>1242.74</v>
      </c>
      <c r="KH188">
        <v>19.1355</v>
      </c>
      <c r="KI188">
        <v>101.967</v>
      </c>
      <c r="KJ188">
        <v>91.5154</v>
      </c>
    </row>
    <row r="189" spans="1:296">
      <c r="A189">
        <v>171</v>
      </c>
      <c r="B189">
        <v>1759164532.5</v>
      </c>
      <c r="C189">
        <v>3159.400000095367</v>
      </c>
      <c r="D189" t="s">
        <v>786</v>
      </c>
      <c r="E189" t="s">
        <v>787</v>
      </c>
      <c r="F189">
        <v>5</v>
      </c>
      <c r="G189" t="s">
        <v>639</v>
      </c>
      <c r="H189">
        <v>1759164525</v>
      </c>
      <c r="I189">
        <f>(J189)/1000</f>
        <v>0</v>
      </c>
      <c r="J189">
        <f>IF(DO189, AM189, AG189)</f>
        <v>0</v>
      </c>
      <c r="K189">
        <f>IF(DO189, AH189, AF189)</f>
        <v>0</v>
      </c>
      <c r="L189">
        <f>DQ189 - IF(AT189&gt;1, K189*DK189*100.0/(AV189), 0)</f>
        <v>0</v>
      </c>
      <c r="M189">
        <f>((S189-I189/2)*L189-K189)/(S189+I189/2)</f>
        <v>0</v>
      </c>
      <c r="N189">
        <f>M189*(DX189+DY189)/1000.0</f>
        <v>0</v>
      </c>
      <c r="O189">
        <f>(DQ189 - IF(AT189&gt;1, K189*DK189*100.0/(AV189), 0))*(DX189+DY189)/1000.0</f>
        <v>0</v>
      </c>
      <c r="P189">
        <f>2.0/((1/R189-1/Q189)+SIGN(R189)*SQRT((1/R189-1/Q189)*(1/R189-1/Q189) + 4*DL189/((DL189+1)*(DL189+1))*(2*1/R189*1/Q189-1/Q189*1/Q189)))</f>
        <v>0</v>
      </c>
      <c r="Q189">
        <f>IF(LEFT(DM189,1)&lt;&gt;"0",IF(LEFT(DM189,1)="1",3.0,DN189),$D$5+$E$5*(EE189*DX189/($K$5*1000))+$F$5*(EE189*DX189/($K$5*1000))*MAX(MIN(DK189,$J$5),$I$5)*MAX(MIN(DK189,$J$5),$I$5)+$G$5*MAX(MIN(DK189,$J$5),$I$5)*(EE189*DX189/($K$5*1000))+$H$5*(EE189*DX189/($K$5*1000))*(EE189*DX189/($K$5*1000)))</f>
        <v>0</v>
      </c>
      <c r="R189">
        <f>I189*(1000-(1000*0.61365*exp(17.502*V189/(240.97+V189))/(DX189+DY189)+DS189)/2)/(1000*0.61365*exp(17.502*V189/(240.97+V189))/(DX189+DY189)-DS189)</f>
        <v>0</v>
      </c>
      <c r="S189">
        <f>1/((DL189+1)/(P189/1.6)+1/(Q189/1.37)) + DL189/((DL189+1)/(P189/1.6) + DL189/(Q189/1.37))</f>
        <v>0</v>
      </c>
      <c r="T189">
        <f>(DG189*DJ189)</f>
        <v>0</v>
      </c>
      <c r="U189">
        <f>(DZ189+(T189+2*0.95*5.67E-8*(((DZ189+$B$9)+273)^4-(DZ189+273)^4)-44100*I189)/(1.84*29.3*Q189+8*0.95*5.67E-8*(DZ189+273)^3))</f>
        <v>0</v>
      </c>
      <c r="V189">
        <f>($C$9*EA189+$D$9*EB189+$E$9*U189)</f>
        <v>0</v>
      </c>
      <c r="W189">
        <f>0.61365*exp(17.502*V189/(240.97+V189))</f>
        <v>0</v>
      </c>
      <c r="X189">
        <f>(Y189/Z189*100)</f>
        <v>0</v>
      </c>
      <c r="Y189">
        <f>DS189*(DX189+DY189)/1000</f>
        <v>0</v>
      </c>
      <c r="Z189">
        <f>0.61365*exp(17.502*DZ189/(240.97+DZ189))</f>
        <v>0</v>
      </c>
      <c r="AA189">
        <f>(W189-DS189*(DX189+DY189)/1000)</f>
        <v>0</v>
      </c>
      <c r="AB189">
        <f>(-I189*44100)</f>
        <v>0</v>
      </c>
      <c r="AC189">
        <f>2*29.3*Q189*0.92*(DZ189-V189)</f>
        <v>0</v>
      </c>
      <c r="AD189">
        <f>2*0.95*5.67E-8*(((DZ189+$B$9)+273)^4-(V189+273)^4)</f>
        <v>0</v>
      </c>
      <c r="AE189">
        <f>T189+AD189+AB189+AC189</f>
        <v>0</v>
      </c>
      <c r="AF189">
        <f>DW189*AT189*(DR189-DQ189*(1000-AT189*DT189)/(1000-AT189*DS189))/(100*DK189)</f>
        <v>0</v>
      </c>
      <c r="AG189">
        <f>1000*DW189*AT189*(DS189-DT189)/(100*DK189*(1000-AT189*DS189))</f>
        <v>0</v>
      </c>
      <c r="AH189">
        <f>(AI189 - AJ189 - DX189*1E3/(8.314*(DZ189+273.15)) * AL189/DW189 * AK189) * DW189/(100*DK189) * (1000 - DT189)/1000</f>
        <v>0</v>
      </c>
      <c r="AI189">
        <v>1250.40639490556</v>
      </c>
      <c r="AJ189">
        <v>1216.917090909091</v>
      </c>
      <c r="AK189">
        <v>3.445902679747457</v>
      </c>
      <c r="AL189">
        <v>65.04949438448051</v>
      </c>
      <c r="AM189">
        <f>(AO189 - AN189 + DX189*1E3/(8.314*(DZ189+273.15)) * AQ189/DW189 * AP189) * DW189/(100*DK189) * 1000/(1000 - AO189)</f>
        <v>0</v>
      </c>
      <c r="AN189">
        <v>19.20510814354072</v>
      </c>
      <c r="AO189">
        <v>22.33739575757577</v>
      </c>
      <c r="AP189">
        <v>-5.189714914246301E-05</v>
      </c>
      <c r="AQ189">
        <v>105.0563432772272</v>
      </c>
      <c r="AR189">
        <v>0</v>
      </c>
      <c r="AS189">
        <v>0</v>
      </c>
      <c r="AT189">
        <f>IF(AR189*$H$15&gt;=AV189,1.0,(AV189/(AV189-AR189*$H$15)))</f>
        <v>0</v>
      </c>
      <c r="AU189">
        <f>(AT189-1)*100</f>
        <v>0</v>
      </c>
      <c r="AV189">
        <f>MAX(0,($B$15+$C$15*EE189)/(1+$D$15*EE189)*DX189/(DZ189+273)*$E$15)</f>
        <v>0</v>
      </c>
      <c r="AW189" t="s">
        <v>437</v>
      </c>
      <c r="AX189" t="s">
        <v>437</v>
      </c>
      <c r="AY189">
        <v>0</v>
      </c>
      <c r="AZ189">
        <v>0</v>
      </c>
      <c r="BA189">
        <f>1-AY189/AZ189</f>
        <v>0</v>
      </c>
      <c r="BB189">
        <v>0</v>
      </c>
      <c r="BC189" t="s">
        <v>437</v>
      </c>
      <c r="BD189" t="s">
        <v>437</v>
      </c>
      <c r="BE189">
        <v>0</v>
      </c>
      <c r="BF189">
        <v>0</v>
      </c>
      <c r="BG189">
        <f>1-BE189/BF189</f>
        <v>0</v>
      </c>
      <c r="BH189">
        <v>0.5</v>
      </c>
      <c r="BI189">
        <f>DH189</f>
        <v>0</v>
      </c>
      <c r="BJ189">
        <f>K189</f>
        <v>0</v>
      </c>
      <c r="BK189">
        <f>BG189*BH189*BI189</f>
        <v>0</v>
      </c>
      <c r="BL189">
        <f>(BJ189-BB189)/BI189</f>
        <v>0</v>
      </c>
      <c r="BM189">
        <f>(AZ189-BF189)/BF189</f>
        <v>0</v>
      </c>
      <c r="BN189">
        <f>AY189/(BA189+AY189/BF189)</f>
        <v>0</v>
      </c>
      <c r="BO189" t="s">
        <v>437</v>
      </c>
      <c r="BP189">
        <v>0</v>
      </c>
      <c r="BQ189">
        <f>IF(BP189&lt;&gt;0, BP189, BN189)</f>
        <v>0</v>
      </c>
      <c r="BR189">
        <f>1-BQ189/BF189</f>
        <v>0</v>
      </c>
      <c r="BS189">
        <f>(BF189-BE189)/(BF189-BQ189)</f>
        <v>0</v>
      </c>
      <c r="BT189">
        <f>(AZ189-BF189)/(AZ189-BQ189)</f>
        <v>0</v>
      </c>
      <c r="BU189">
        <f>(BF189-BE189)/(BF189-AY189)</f>
        <v>0</v>
      </c>
      <c r="BV189">
        <f>(AZ189-BF189)/(AZ189-AY189)</f>
        <v>0</v>
      </c>
      <c r="BW189">
        <f>(BS189*BQ189/BE189)</f>
        <v>0</v>
      </c>
      <c r="BX189">
        <f>(1-BW189)</f>
        <v>0</v>
      </c>
      <c r="DG189">
        <f>$B$13*EF189+$C$13*EG189+$F$13*ER189*(1-EU189)</f>
        <v>0</v>
      </c>
      <c r="DH189">
        <f>DG189*DI189</f>
        <v>0</v>
      </c>
      <c r="DI189">
        <f>($B$13*$D$11+$C$13*$D$11+$F$13*((FE189+EW189)/MAX(FE189+EW189+FF189, 0.1)*$I$11+FF189/MAX(FE189+EW189+FF189, 0.1)*$J$11))/($B$13+$C$13+$F$13)</f>
        <v>0</v>
      </c>
      <c r="DJ189">
        <f>($B$13*$K$11+$C$13*$K$11+$F$13*((FE189+EW189)/MAX(FE189+EW189+FF189, 0.1)*$P$11+FF189/MAX(FE189+EW189+FF189, 0.1)*$Q$11))/($B$13+$C$13+$F$13)</f>
        <v>0</v>
      </c>
      <c r="DK189">
        <v>5</v>
      </c>
      <c r="DL189">
        <v>0.5</v>
      </c>
      <c r="DM189" t="s">
        <v>438</v>
      </c>
      <c r="DN189">
        <v>2</v>
      </c>
      <c r="DO189" t="b">
        <v>1</v>
      </c>
      <c r="DP189">
        <v>1759164525</v>
      </c>
      <c r="DQ189">
        <v>1166.19</v>
      </c>
      <c r="DR189">
        <v>1211.327407407407</v>
      </c>
      <c r="DS189">
        <v>22.34957037037037</v>
      </c>
      <c r="DT189">
        <v>19.19420370370371</v>
      </c>
      <c r="DU189">
        <v>1166.711111111111</v>
      </c>
      <c r="DV189">
        <v>22.05658518518519</v>
      </c>
      <c r="DW189">
        <v>500.0102592592592</v>
      </c>
      <c r="DX189">
        <v>90.88313703703706</v>
      </c>
      <c r="DY189">
        <v>0.0674672925925926</v>
      </c>
      <c r="DZ189">
        <v>29.16874444444445</v>
      </c>
      <c r="EA189">
        <v>29.92039259259259</v>
      </c>
      <c r="EB189">
        <v>999.9000000000001</v>
      </c>
      <c r="EC189">
        <v>0</v>
      </c>
      <c r="ED189">
        <v>0</v>
      </c>
      <c r="EE189">
        <v>10015.26481481482</v>
      </c>
      <c r="EF189">
        <v>0</v>
      </c>
      <c r="EG189">
        <v>10.74212592592593</v>
      </c>
      <c r="EH189">
        <v>-45.13778518518517</v>
      </c>
      <c r="EI189">
        <v>1192.85</v>
      </c>
      <c r="EJ189">
        <v>1235.033333333333</v>
      </c>
      <c r="EK189">
        <v>3.155365925925926</v>
      </c>
      <c r="EL189">
        <v>1211.327407407407</v>
      </c>
      <c r="EM189">
        <v>19.19420370370371</v>
      </c>
      <c r="EN189">
        <v>2.031197777777778</v>
      </c>
      <c r="EO189">
        <v>1.744427777777777</v>
      </c>
      <c r="EP189">
        <v>17.68965925925926</v>
      </c>
      <c r="EQ189">
        <v>15.29754074074074</v>
      </c>
      <c r="ER189">
        <v>1999.995185185185</v>
      </c>
      <c r="ES189">
        <v>0.9799944814814814</v>
      </c>
      <c r="ET189">
        <v>0.02000515555555556</v>
      </c>
      <c r="EU189">
        <v>0</v>
      </c>
      <c r="EV189">
        <v>1042.868888888889</v>
      </c>
      <c r="EW189">
        <v>5.00078</v>
      </c>
      <c r="EX189">
        <v>20261.68518518519</v>
      </c>
      <c r="EY189">
        <v>16379.57407407408</v>
      </c>
      <c r="EZ189">
        <v>39.48581481481482</v>
      </c>
      <c r="FA189">
        <v>40.20792592592592</v>
      </c>
      <c r="FB189">
        <v>39.35170370370371</v>
      </c>
      <c r="FC189">
        <v>40.01355555555555</v>
      </c>
      <c r="FD189">
        <v>40.19888888888889</v>
      </c>
      <c r="FE189">
        <v>1955.085185185186</v>
      </c>
      <c r="FF189">
        <v>39.91</v>
      </c>
      <c r="FG189">
        <v>0</v>
      </c>
      <c r="FH189">
        <v>1759164524.6</v>
      </c>
      <c r="FI189">
        <v>0</v>
      </c>
      <c r="FJ189">
        <v>1042.8568</v>
      </c>
      <c r="FK189">
        <v>-6.426153849473907</v>
      </c>
      <c r="FL189">
        <v>-124.3538463114216</v>
      </c>
      <c r="FM189">
        <v>20261.224</v>
      </c>
      <c r="FN189">
        <v>15</v>
      </c>
      <c r="FO189">
        <v>0</v>
      </c>
      <c r="FP189" t="s">
        <v>439</v>
      </c>
      <c r="FQ189">
        <v>1746989605.5</v>
      </c>
      <c r="FR189">
        <v>1746989593.5</v>
      </c>
      <c r="FS189">
        <v>0</v>
      </c>
      <c r="FT189">
        <v>-0.274</v>
      </c>
      <c r="FU189">
        <v>-0.002</v>
      </c>
      <c r="FV189">
        <v>2.549</v>
      </c>
      <c r="FW189">
        <v>0.129</v>
      </c>
      <c r="FX189">
        <v>420</v>
      </c>
      <c r="FY189">
        <v>17</v>
      </c>
      <c r="FZ189">
        <v>0.02</v>
      </c>
      <c r="GA189">
        <v>0.04</v>
      </c>
      <c r="GB189">
        <v>-45.17298536585366</v>
      </c>
      <c r="GC189">
        <v>0.5484020905923557</v>
      </c>
      <c r="GD189">
        <v>0.1236616618645811</v>
      </c>
      <c r="GE189">
        <v>0</v>
      </c>
      <c r="GF189">
        <v>1043.184411764706</v>
      </c>
      <c r="GG189">
        <v>-5.732773109602166</v>
      </c>
      <c r="GH189">
        <v>0.609841788434034</v>
      </c>
      <c r="GI189">
        <v>0</v>
      </c>
      <c r="GJ189">
        <v>3.158564390243902</v>
      </c>
      <c r="GK189">
        <v>-0.09372752613240573</v>
      </c>
      <c r="GL189">
        <v>0.01180015234477527</v>
      </c>
      <c r="GM189">
        <v>1</v>
      </c>
      <c r="GN189">
        <v>1</v>
      </c>
      <c r="GO189">
        <v>3</v>
      </c>
      <c r="GP189" t="s">
        <v>459</v>
      </c>
      <c r="GQ189">
        <v>3.10162</v>
      </c>
      <c r="GR189">
        <v>2.72591</v>
      </c>
      <c r="GS189">
        <v>0.180224</v>
      </c>
      <c r="GT189">
        <v>0.184339</v>
      </c>
      <c r="GU189">
        <v>0.102959</v>
      </c>
      <c r="GV189">
        <v>0.09387810000000001</v>
      </c>
      <c r="GW189">
        <v>21433.3</v>
      </c>
      <c r="GX189">
        <v>19381.6</v>
      </c>
      <c r="GY189">
        <v>26708.5</v>
      </c>
      <c r="GZ189">
        <v>23983.2</v>
      </c>
      <c r="HA189">
        <v>38343.2</v>
      </c>
      <c r="HB189">
        <v>32141.5</v>
      </c>
      <c r="HC189">
        <v>46634.5</v>
      </c>
      <c r="HD189">
        <v>37949.7</v>
      </c>
      <c r="HE189">
        <v>1.8715</v>
      </c>
      <c r="HF189">
        <v>1.86788</v>
      </c>
      <c r="HG189">
        <v>0.116743</v>
      </c>
      <c r="HH189">
        <v>0</v>
      </c>
      <c r="HI189">
        <v>28.0146</v>
      </c>
      <c r="HJ189">
        <v>999.9</v>
      </c>
      <c r="HK189">
        <v>43.5</v>
      </c>
      <c r="HL189">
        <v>31.5</v>
      </c>
      <c r="HM189">
        <v>22.2177</v>
      </c>
      <c r="HN189">
        <v>61.0139</v>
      </c>
      <c r="HO189">
        <v>22.48</v>
      </c>
      <c r="HP189">
        <v>1</v>
      </c>
      <c r="HQ189">
        <v>0.116712</v>
      </c>
      <c r="HR189">
        <v>-0.177947</v>
      </c>
      <c r="HS189">
        <v>20.2799</v>
      </c>
      <c r="HT189">
        <v>5.21205</v>
      </c>
      <c r="HU189">
        <v>11.98</v>
      </c>
      <c r="HV189">
        <v>4.9635</v>
      </c>
      <c r="HW189">
        <v>3.27438</v>
      </c>
      <c r="HX189">
        <v>9999</v>
      </c>
      <c r="HY189">
        <v>9999</v>
      </c>
      <c r="HZ189">
        <v>9999</v>
      </c>
      <c r="IA189">
        <v>41.3</v>
      </c>
      <c r="IB189">
        <v>1.86401</v>
      </c>
      <c r="IC189">
        <v>1.86014</v>
      </c>
      <c r="ID189">
        <v>1.85841</v>
      </c>
      <c r="IE189">
        <v>1.85974</v>
      </c>
      <c r="IF189">
        <v>1.85989</v>
      </c>
      <c r="IG189">
        <v>1.85839</v>
      </c>
      <c r="IH189">
        <v>1.85745</v>
      </c>
      <c r="II189">
        <v>1.85242</v>
      </c>
      <c r="IJ189">
        <v>0</v>
      </c>
      <c r="IK189">
        <v>0</v>
      </c>
      <c r="IL189">
        <v>0</v>
      </c>
      <c r="IM189">
        <v>0</v>
      </c>
      <c r="IN189" t="s">
        <v>441</v>
      </c>
      <c r="IO189" t="s">
        <v>442</v>
      </c>
      <c r="IP189" t="s">
        <v>443</v>
      </c>
      <c r="IQ189" t="s">
        <v>443</v>
      </c>
      <c r="IR189" t="s">
        <v>443</v>
      </c>
      <c r="IS189" t="s">
        <v>443</v>
      </c>
      <c r="IT189">
        <v>0</v>
      </c>
      <c r="IU189">
        <v>100</v>
      </c>
      <c r="IV189">
        <v>100</v>
      </c>
      <c r="IW189">
        <v>-0.49</v>
      </c>
      <c r="IX189">
        <v>0.2927</v>
      </c>
      <c r="IY189">
        <v>-0.9039269621244732</v>
      </c>
      <c r="IZ189">
        <v>-0.001239420960351069</v>
      </c>
      <c r="JA189">
        <v>2.054680153414315E-06</v>
      </c>
      <c r="JB189">
        <v>-6.090169633737798E-10</v>
      </c>
      <c r="JC189">
        <v>0.01286883109493677</v>
      </c>
      <c r="JD189">
        <v>0.003674261220633967</v>
      </c>
      <c r="JE189">
        <v>0.0003746991724086452</v>
      </c>
      <c r="JF189">
        <v>1.563836292469968E-06</v>
      </c>
      <c r="JG189">
        <v>1</v>
      </c>
      <c r="JH189">
        <v>2003</v>
      </c>
      <c r="JI189">
        <v>1</v>
      </c>
      <c r="JJ189">
        <v>24</v>
      </c>
      <c r="JK189">
        <v>202915.5</v>
      </c>
      <c r="JL189">
        <v>202915.6</v>
      </c>
      <c r="JM189">
        <v>2.7356</v>
      </c>
      <c r="JN189">
        <v>2.61963</v>
      </c>
      <c r="JO189">
        <v>1.49658</v>
      </c>
      <c r="JP189">
        <v>2.34375</v>
      </c>
      <c r="JQ189">
        <v>1.54907</v>
      </c>
      <c r="JR189">
        <v>2.3877</v>
      </c>
      <c r="JS189">
        <v>35.9879</v>
      </c>
      <c r="JT189">
        <v>24.1751</v>
      </c>
      <c r="JU189">
        <v>18</v>
      </c>
      <c r="JV189">
        <v>482.365</v>
      </c>
      <c r="JW189">
        <v>494.743</v>
      </c>
      <c r="JX189">
        <v>27.6731</v>
      </c>
      <c r="JY189">
        <v>28.7816</v>
      </c>
      <c r="JZ189">
        <v>30.0002</v>
      </c>
      <c r="KA189">
        <v>28.9373</v>
      </c>
      <c r="KB189">
        <v>28.9221</v>
      </c>
      <c r="KC189">
        <v>54.9337</v>
      </c>
      <c r="KD189">
        <v>14.8386</v>
      </c>
      <c r="KE189">
        <v>66.2323</v>
      </c>
      <c r="KF189">
        <v>27.6975</v>
      </c>
      <c r="KG189">
        <v>1256.18</v>
      </c>
      <c r="KH189">
        <v>19.1355</v>
      </c>
      <c r="KI189">
        <v>101.966</v>
      </c>
      <c r="KJ189">
        <v>91.51519999999999</v>
      </c>
    </row>
    <row r="190" spans="1:296">
      <c r="A190">
        <v>172</v>
      </c>
      <c r="B190">
        <v>1759164537.5</v>
      </c>
      <c r="C190">
        <v>3164.400000095367</v>
      </c>
      <c r="D190" t="s">
        <v>788</v>
      </c>
      <c r="E190" t="s">
        <v>789</v>
      </c>
      <c r="F190">
        <v>5</v>
      </c>
      <c r="G190" t="s">
        <v>639</v>
      </c>
      <c r="H190">
        <v>1759164529.714286</v>
      </c>
      <c r="I190">
        <f>(J190)/1000</f>
        <v>0</v>
      </c>
      <c r="J190">
        <f>IF(DO190, AM190, AG190)</f>
        <v>0</v>
      </c>
      <c r="K190">
        <f>IF(DO190, AH190, AF190)</f>
        <v>0</v>
      </c>
      <c r="L190">
        <f>DQ190 - IF(AT190&gt;1, K190*DK190*100.0/(AV190), 0)</f>
        <v>0</v>
      </c>
      <c r="M190">
        <f>((S190-I190/2)*L190-K190)/(S190+I190/2)</f>
        <v>0</v>
      </c>
      <c r="N190">
        <f>M190*(DX190+DY190)/1000.0</f>
        <v>0</v>
      </c>
      <c r="O190">
        <f>(DQ190 - IF(AT190&gt;1, K190*DK190*100.0/(AV190), 0))*(DX190+DY190)/1000.0</f>
        <v>0</v>
      </c>
      <c r="P190">
        <f>2.0/((1/R190-1/Q190)+SIGN(R190)*SQRT((1/R190-1/Q190)*(1/R190-1/Q190) + 4*DL190/((DL190+1)*(DL190+1))*(2*1/R190*1/Q190-1/Q190*1/Q190)))</f>
        <v>0</v>
      </c>
      <c r="Q190">
        <f>IF(LEFT(DM190,1)&lt;&gt;"0",IF(LEFT(DM190,1)="1",3.0,DN190),$D$5+$E$5*(EE190*DX190/($K$5*1000))+$F$5*(EE190*DX190/($K$5*1000))*MAX(MIN(DK190,$J$5),$I$5)*MAX(MIN(DK190,$J$5),$I$5)+$G$5*MAX(MIN(DK190,$J$5),$I$5)*(EE190*DX190/($K$5*1000))+$H$5*(EE190*DX190/($K$5*1000))*(EE190*DX190/($K$5*1000)))</f>
        <v>0</v>
      </c>
      <c r="R190">
        <f>I190*(1000-(1000*0.61365*exp(17.502*V190/(240.97+V190))/(DX190+DY190)+DS190)/2)/(1000*0.61365*exp(17.502*V190/(240.97+V190))/(DX190+DY190)-DS190)</f>
        <v>0</v>
      </c>
      <c r="S190">
        <f>1/((DL190+1)/(P190/1.6)+1/(Q190/1.37)) + DL190/((DL190+1)/(P190/1.6) + DL190/(Q190/1.37))</f>
        <v>0</v>
      </c>
      <c r="T190">
        <f>(DG190*DJ190)</f>
        <v>0</v>
      </c>
      <c r="U190">
        <f>(DZ190+(T190+2*0.95*5.67E-8*(((DZ190+$B$9)+273)^4-(DZ190+273)^4)-44100*I190)/(1.84*29.3*Q190+8*0.95*5.67E-8*(DZ190+273)^3))</f>
        <v>0</v>
      </c>
      <c r="V190">
        <f>($C$9*EA190+$D$9*EB190+$E$9*U190)</f>
        <v>0</v>
      </c>
      <c r="W190">
        <f>0.61365*exp(17.502*V190/(240.97+V190))</f>
        <v>0</v>
      </c>
      <c r="X190">
        <f>(Y190/Z190*100)</f>
        <v>0</v>
      </c>
      <c r="Y190">
        <f>DS190*(DX190+DY190)/1000</f>
        <v>0</v>
      </c>
      <c r="Z190">
        <f>0.61365*exp(17.502*DZ190/(240.97+DZ190))</f>
        <v>0</v>
      </c>
      <c r="AA190">
        <f>(W190-DS190*(DX190+DY190)/1000)</f>
        <v>0</v>
      </c>
      <c r="AB190">
        <f>(-I190*44100)</f>
        <v>0</v>
      </c>
      <c r="AC190">
        <f>2*29.3*Q190*0.92*(DZ190-V190)</f>
        <v>0</v>
      </c>
      <c r="AD190">
        <f>2*0.95*5.67E-8*(((DZ190+$B$9)+273)^4-(V190+273)^4)</f>
        <v>0</v>
      </c>
      <c r="AE190">
        <f>T190+AD190+AB190+AC190</f>
        <v>0</v>
      </c>
      <c r="AF190">
        <f>DW190*AT190*(DR190-DQ190*(1000-AT190*DT190)/(1000-AT190*DS190))/(100*DK190)</f>
        <v>0</v>
      </c>
      <c r="AG190">
        <f>1000*DW190*AT190*(DS190-DT190)/(100*DK190*(1000-AT190*DS190))</f>
        <v>0</v>
      </c>
      <c r="AH190">
        <f>(AI190 - AJ190 - DX190*1E3/(8.314*(DZ190+273.15)) * AL190/DW190 * AK190) * DW190/(100*DK190) * (1000 - DT190)/1000</f>
        <v>0</v>
      </c>
      <c r="AI190">
        <v>1266.579209527975</v>
      </c>
      <c r="AJ190">
        <v>1233.601575757576</v>
      </c>
      <c r="AK190">
        <v>3.311641298080359</v>
      </c>
      <c r="AL190">
        <v>65.04949438448051</v>
      </c>
      <c r="AM190">
        <f>(AO190 - AN190 + DX190*1E3/(8.314*(DZ190+273.15)) * AQ190/DW190 * AP190) * DW190/(100*DK190) * 1000/(1000 - AO190)</f>
        <v>0</v>
      </c>
      <c r="AN190">
        <v>19.23224213933389</v>
      </c>
      <c r="AO190">
        <v>22.33327878787879</v>
      </c>
      <c r="AP190">
        <v>-3.882036147993421E-05</v>
      </c>
      <c r="AQ190">
        <v>105.0563432772272</v>
      </c>
      <c r="AR190">
        <v>0</v>
      </c>
      <c r="AS190">
        <v>0</v>
      </c>
      <c r="AT190">
        <f>IF(AR190*$H$15&gt;=AV190,1.0,(AV190/(AV190-AR190*$H$15)))</f>
        <v>0</v>
      </c>
      <c r="AU190">
        <f>(AT190-1)*100</f>
        <v>0</v>
      </c>
      <c r="AV190">
        <f>MAX(0,($B$15+$C$15*EE190)/(1+$D$15*EE190)*DX190/(DZ190+273)*$E$15)</f>
        <v>0</v>
      </c>
      <c r="AW190" t="s">
        <v>437</v>
      </c>
      <c r="AX190" t="s">
        <v>437</v>
      </c>
      <c r="AY190">
        <v>0</v>
      </c>
      <c r="AZ190">
        <v>0</v>
      </c>
      <c r="BA190">
        <f>1-AY190/AZ190</f>
        <v>0</v>
      </c>
      <c r="BB190">
        <v>0</v>
      </c>
      <c r="BC190" t="s">
        <v>437</v>
      </c>
      <c r="BD190" t="s">
        <v>437</v>
      </c>
      <c r="BE190">
        <v>0</v>
      </c>
      <c r="BF190">
        <v>0</v>
      </c>
      <c r="BG190">
        <f>1-BE190/BF190</f>
        <v>0</v>
      </c>
      <c r="BH190">
        <v>0.5</v>
      </c>
      <c r="BI190">
        <f>DH190</f>
        <v>0</v>
      </c>
      <c r="BJ190">
        <f>K190</f>
        <v>0</v>
      </c>
      <c r="BK190">
        <f>BG190*BH190*BI190</f>
        <v>0</v>
      </c>
      <c r="BL190">
        <f>(BJ190-BB190)/BI190</f>
        <v>0</v>
      </c>
      <c r="BM190">
        <f>(AZ190-BF190)/BF190</f>
        <v>0</v>
      </c>
      <c r="BN190">
        <f>AY190/(BA190+AY190/BF190)</f>
        <v>0</v>
      </c>
      <c r="BO190" t="s">
        <v>437</v>
      </c>
      <c r="BP190">
        <v>0</v>
      </c>
      <c r="BQ190">
        <f>IF(BP190&lt;&gt;0, BP190, BN190)</f>
        <v>0</v>
      </c>
      <c r="BR190">
        <f>1-BQ190/BF190</f>
        <v>0</v>
      </c>
      <c r="BS190">
        <f>(BF190-BE190)/(BF190-BQ190)</f>
        <v>0</v>
      </c>
      <c r="BT190">
        <f>(AZ190-BF190)/(AZ190-BQ190)</f>
        <v>0</v>
      </c>
      <c r="BU190">
        <f>(BF190-BE190)/(BF190-AY190)</f>
        <v>0</v>
      </c>
      <c r="BV190">
        <f>(AZ190-BF190)/(AZ190-AY190)</f>
        <v>0</v>
      </c>
      <c r="BW190">
        <f>(BS190*BQ190/BE190)</f>
        <v>0</v>
      </c>
      <c r="BX190">
        <f>(1-BW190)</f>
        <v>0</v>
      </c>
      <c r="DG190">
        <f>$B$13*EF190+$C$13*EG190+$F$13*ER190*(1-EU190)</f>
        <v>0</v>
      </c>
      <c r="DH190">
        <f>DG190*DI190</f>
        <v>0</v>
      </c>
      <c r="DI190">
        <f>($B$13*$D$11+$C$13*$D$11+$F$13*((FE190+EW190)/MAX(FE190+EW190+FF190, 0.1)*$I$11+FF190/MAX(FE190+EW190+FF190, 0.1)*$J$11))/($B$13+$C$13+$F$13)</f>
        <v>0</v>
      </c>
      <c r="DJ190">
        <f>($B$13*$K$11+$C$13*$K$11+$F$13*((FE190+EW190)/MAX(FE190+EW190+FF190, 0.1)*$P$11+FF190/MAX(FE190+EW190+FF190, 0.1)*$Q$11))/($B$13+$C$13+$F$13)</f>
        <v>0</v>
      </c>
      <c r="DK190">
        <v>5</v>
      </c>
      <c r="DL190">
        <v>0.5</v>
      </c>
      <c r="DM190" t="s">
        <v>438</v>
      </c>
      <c r="DN190">
        <v>2</v>
      </c>
      <c r="DO190" t="b">
        <v>1</v>
      </c>
      <c r="DP190">
        <v>1759164529.714286</v>
      </c>
      <c r="DQ190">
        <v>1181.958571428572</v>
      </c>
      <c r="DR190">
        <v>1226.851071428571</v>
      </c>
      <c r="DS190">
        <v>22.34334642857143</v>
      </c>
      <c r="DT190">
        <v>19.20743928571429</v>
      </c>
      <c r="DU190">
        <v>1182.463214285714</v>
      </c>
      <c r="DV190">
        <v>22.0505</v>
      </c>
      <c r="DW190">
        <v>500.0093928571429</v>
      </c>
      <c r="DX190">
        <v>90.88324642857143</v>
      </c>
      <c r="DY190">
        <v>0.06754442857142857</v>
      </c>
      <c r="DZ190">
        <v>29.16873928571428</v>
      </c>
      <c r="EA190">
        <v>29.92032142857143</v>
      </c>
      <c r="EB190">
        <v>999.9000000000002</v>
      </c>
      <c r="EC190">
        <v>0</v>
      </c>
      <c r="ED190">
        <v>0</v>
      </c>
      <c r="EE190">
        <v>10009.27464285714</v>
      </c>
      <c r="EF190">
        <v>0</v>
      </c>
      <c r="EG190">
        <v>10.73674285714286</v>
      </c>
      <c r="EH190">
        <v>-44.892</v>
      </c>
      <c r="EI190">
        <v>1208.971071428572</v>
      </c>
      <c r="EJ190">
        <v>1250.876428571428</v>
      </c>
      <c r="EK190">
        <v>3.135904285714285</v>
      </c>
      <c r="EL190">
        <v>1226.851071428571</v>
      </c>
      <c r="EM190">
        <v>19.20743928571429</v>
      </c>
      <c r="EN190">
        <v>2.030635</v>
      </c>
      <c r="EO190">
        <v>1.745633571428571</v>
      </c>
      <c r="EP190">
        <v>17.68525</v>
      </c>
      <c r="EQ190">
        <v>15.30828214285714</v>
      </c>
      <c r="ER190">
        <v>1999.997142857143</v>
      </c>
      <c r="ES190">
        <v>0.979994607142857</v>
      </c>
      <c r="ET190">
        <v>0.02000502857142858</v>
      </c>
      <c r="EU190">
        <v>0</v>
      </c>
      <c r="EV190">
        <v>1042.385357142857</v>
      </c>
      <c r="EW190">
        <v>5.00078</v>
      </c>
      <c r="EX190">
        <v>20251.20714285714</v>
      </c>
      <c r="EY190">
        <v>16379.59285714286</v>
      </c>
      <c r="EZ190">
        <v>39.49082142857143</v>
      </c>
      <c r="FA190">
        <v>40.22503571428571</v>
      </c>
      <c r="FB190">
        <v>39.37253571428571</v>
      </c>
      <c r="FC190">
        <v>40.031</v>
      </c>
      <c r="FD190">
        <v>40.18057142857142</v>
      </c>
      <c r="FE190">
        <v>1955.087142857142</v>
      </c>
      <c r="FF190">
        <v>39.91</v>
      </c>
      <c r="FG190">
        <v>0</v>
      </c>
      <c r="FH190">
        <v>1759164530</v>
      </c>
      <c r="FI190">
        <v>0</v>
      </c>
      <c r="FJ190">
        <v>1042.289615384615</v>
      </c>
      <c r="FK190">
        <v>-7.20034186805577</v>
      </c>
      <c r="FL190">
        <v>-134.4307690606123</v>
      </c>
      <c r="FM190">
        <v>20249.27307692308</v>
      </c>
      <c r="FN190">
        <v>15</v>
      </c>
      <c r="FO190">
        <v>0</v>
      </c>
      <c r="FP190" t="s">
        <v>439</v>
      </c>
      <c r="FQ190">
        <v>1746989605.5</v>
      </c>
      <c r="FR190">
        <v>1746989593.5</v>
      </c>
      <c r="FS190">
        <v>0</v>
      </c>
      <c r="FT190">
        <v>-0.274</v>
      </c>
      <c r="FU190">
        <v>-0.002</v>
      </c>
      <c r="FV190">
        <v>2.549</v>
      </c>
      <c r="FW190">
        <v>0.129</v>
      </c>
      <c r="FX190">
        <v>420</v>
      </c>
      <c r="FY190">
        <v>17</v>
      </c>
      <c r="FZ190">
        <v>0.02</v>
      </c>
      <c r="GA190">
        <v>0.04</v>
      </c>
      <c r="GB190">
        <v>-45.02338048780488</v>
      </c>
      <c r="GC190">
        <v>2.425314982578393</v>
      </c>
      <c r="GD190">
        <v>0.3100918126977894</v>
      </c>
      <c r="GE190">
        <v>0</v>
      </c>
      <c r="GF190">
        <v>1042.77705882353</v>
      </c>
      <c r="GG190">
        <v>-6.220626433931897</v>
      </c>
      <c r="GH190">
        <v>0.657390247658337</v>
      </c>
      <c r="GI190">
        <v>0</v>
      </c>
      <c r="GJ190">
        <v>3.147347073170732</v>
      </c>
      <c r="GK190">
        <v>-0.2111935191637609</v>
      </c>
      <c r="GL190">
        <v>0.02284556222518695</v>
      </c>
      <c r="GM190">
        <v>0</v>
      </c>
      <c r="GN190">
        <v>0</v>
      </c>
      <c r="GO190">
        <v>3</v>
      </c>
      <c r="GP190" t="s">
        <v>484</v>
      </c>
      <c r="GQ190">
        <v>3.10195</v>
      </c>
      <c r="GR190">
        <v>2.72596</v>
      </c>
      <c r="GS190">
        <v>0.181737</v>
      </c>
      <c r="GT190">
        <v>0.185798</v>
      </c>
      <c r="GU190">
        <v>0.102943</v>
      </c>
      <c r="GV190">
        <v>0.0939</v>
      </c>
      <c r="GW190">
        <v>21393.7</v>
      </c>
      <c r="GX190">
        <v>19346.7</v>
      </c>
      <c r="GY190">
        <v>26708.5</v>
      </c>
      <c r="GZ190">
        <v>23982.9</v>
      </c>
      <c r="HA190">
        <v>38343.6</v>
      </c>
      <c r="HB190">
        <v>32140.6</v>
      </c>
      <c r="HC190">
        <v>46634</v>
      </c>
      <c r="HD190">
        <v>37949.3</v>
      </c>
      <c r="HE190">
        <v>1.8724</v>
      </c>
      <c r="HF190">
        <v>1.86733</v>
      </c>
      <c r="HG190">
        <v>0.115566</v>
      </c>
      <c r="HH190">
        <v>0</v>
      </c>
      <c r="HI190">
        <v>28.0122</v>
      </c>
      <c r="HJ190">
        <v>999.9</v>
      </c>
      <c r="HK190">
        <v>43.5</v>
      </c>
      <c r="HL190">
        <v>31.5</v>
      </c>
      <c r="HM190">
        <v>22.2168</v>
      </c>
      <c r="HN190">
        <v>61.3239</v>
      </c>
      <c r="HO190">
        <v>22.5561</v>
      </c>
      <c r="HP190">
        <v>1</v>
      </c>
      <c r="HQ190">
        <v>0.117093</v>
      </c>
      <c r="HR190">
        <v>-0.197059</v>
      </c>
      <c r="HS190">
        <v>20.2799</v>
      </c>
      <c r="HT190">
        <v>5.2122</v>
      </c>
      <c r="HU190">
        <v>11.9797</v>
      </c>
      <c r="HV190">
        <v>4.9634</v>
      </c>
      <c r="HW190">
        <v>3.27445</v>
      </c>
      <c r="HX190">
        <v>9999</v>
      </c>
      <c r="HY190">
        <v>9999</v>
      </c>
      <c r="HZ190">
        <v>9999</v>
      </c>
      <c r="IA190">
        <v>41.3</v>
      </c>
      <c r="IB190">
        <v>1.86401</v>
      </c>
      <c r="IC190">
        <v>1.86016</v>
      </c>
      <c r="ID190">
        <v>1.8584</v>
      </c>
      <c r="IE190">
        <v>1.85974</v>
      </c>
      <c r="IF190">
        <v>1.85989</v>
      </c>
      <c r="IG190">
        <v>1.85838</v>
      </c>
      <c r="IH190">
        <v>1.85745</v>
      </c>
      <c r="II190">
        <v>1.85242</v>
      </c>
      <c r="IJ190">
        <v>0</v>
      </c>
      <c r="IK190">
        <v>0</v>
      </c>
      <c r="IL190">
        <v>0</v>
      </c>
      <c r="IM190">
        <v>0</v>
      </c>
      <c r="IN190" t="s">
        <v>441</v>
      </c>
      <c r="IO190" t="s">
        <v>442</v>
      </c>
      <c r="IP190" t="s">
        <v>443</v>
      </c>
      <c r="IQ190" t="s">
        <v>443</v>
      </c>
      <c r="IR190" t="s">
        <v>443</v>
      </c>
      <c r="IS190" t="s">
        <v>443</v>
      </c>
      <c r="IT190">
        <v>0</v>
      </c>
      <c r="IU190">
        <v>100</v>
      </c>
      <c r="IV190">
        <v>100</v>
      </c>
      <c r="IW190">
        <v>-0.48</v>
      </c>
      <c r="IX190">
        <v>0.2926</v>
      </c>
      <c r="IY190">
        <v>-0.9039269621244732</v>
      </c>
      <c r="IZ190">
        <v>-0.001239420960351069</v>
      </c>
      <c r="JA190">
        <v>2.054680153414315E-06</v>
      </c>
      <c r="JB190">
        <v>-6.090169633737798E-10</v>
      </c>
      <c r="JC190">
        <v>0.01286883109493677</v>
      </c>
      <c r="JD190">
        <v>0.003674261220633967</v>
      </c>
      <c r="JE190">
        <v>0.0003746991724086452</v>
      </c>
      <c r="JF190">
        <v>1.563836292469968E-06</v>
      </c>
      <c r="JG190">
        <v>1</v>
      </c>
      <c r="JH190">
        <v>2003</v>
      </c>
      <c r="JI190">
        <v>1</v>
      </c>
      <c r="JJ190">
        <v>24</v>
      </c>
      <c r="JK190">
        <v>202915.5</v>
      </c>
      <c r="JL190">
        <v>202915.7</v>
      </c>
      <c r="JM190">
        <v>2.76489</v>
      </c>
      <c r="JN190">
        <v>2.61719</v>
      </c>
      <c r="JO190">
        <v>1.49658</v>
      </c>
      <c r="JP190">
        <v>2.34375</v>
      </c>
      <c r="JQ190">
        <v>1.54907</v>
      </c>
      <c r="JR190">
        <v>2.34985</v>
      </c>
      <c r="JS190">
        <v>36.0113</v>
      </c>
      <c r="JT190">
        <v>24.1751</v>
      </c>
      <c r="JU190">
        <v>18</v>
      </c>
      <c r="JV190">
        <v>482.912</v>
      </c>
      <c r="JW190">
        <v>494.405</v>
      </c>
      <c r="JX190">
        <v>27.7156</v>
      </c>
      <c r="JY190">
        <v>28.7854</v>
      </c>
      <c r="JZ190">
        <v>30.0004</v>
      </c>
      <c r="KA190">
        <v>28.9404</v>
      </c>
      <c r="KB190">
        <v>28.9251</v>
      </c>
      <c r="KC190">
        <v>55.4822</v>
      </c>
      <c r="KD190">
        <v>15.1207</v>
      </c>
      <c r="KE190">
        <v>66.2323</v>
      </c>
      <c r="KF190">
        <v>27.757</v>
      </c>
      <c r="KG190">
        <v>1276.21</v>
      </c>
      <c r="KH190">
        <v>19.1355</v>
      </c>
      <c r="KI190">
        <v>101.965</v>
      </c>
      <c r="KJ190">
        <v>91.51430000000001</v>
      </c>
    </row>
    <row r="191" spans="1:296">
      <c r="A191">
        <v>173</v>
      </c>
      <c r="B191">
        <v>1759164542.5</v>
      </c>
      <c r="C191">
        <v>3169.400000095367</v>
      </c>
      <c r="D191" t="s">
        <v>790</v>
      </c>
      <c r="E191" t="s">
        <v>791</v>
      </c>
      <c r="F191">
        <v>5</v>
      </c>
      <c r="G191" t="s">
        <v>639</v>
      </c>
      <c r="H191">
        <v>1759164535</v>
      </c>
      <c r="I191">
        <f>(J191)/1000</f>
        <v>0</v>
      </c>
      <c r="J191">
        <f>IF(DO191, AM191, AG191)</f>
        <v>0</v>
      </c>
      <c r="K191">
        <f>IF(DO191, AH191, AF191)</f>
        <v>0</v>
      </c>
      <c r="L191">
        <f>DQ191 - IF(AT191&gt;1, K191*DK191*100.0/(AV191), 0)</f>
        <v>0</v>
      </c>
      <c r="M191">
        <f>((S191-I191/2)*L191-K191)/(S191+I191/2)</f>
        <v>0</v>
      </c>
      <c r="N191">
        <f>M191*(DX191+DY191)/1000.0</f>
        <v>0</v>
      </c>
      <c r="O191">
        <f>(DQ191 - IF(AT191&gt;1, K191*DK191*100.0/(AV191), 0))*(DX191+DY191)/1000.0</f>
        <v>0</v>
      </c>
      <c r="P191">
        <f>2.0/((1/R191-1/Q191)+SIGN(R191)*SQRT((1/R191-1/Q191)*(1/R191-1/Q191) + 4*DL191/((DL191+1)*(DL191+1))*(2*1/R191*1/Q191-1/Q191*1/Q191)))</f>
        <v>0</v>
      </c>
      <c r="Q191">
        <f>IF(LEFT(DM191,1)&lt;&gt;"0",IF(LEFT(DM191,1)="1",3.0,DN191),$D$5+$E$5*(EE191*DX191/($K$5*1000))+$F$5*(EE191*DX191/($K$5*1000))*MAX(MIN(DK191,$J$5),$I$5)*MAX(MIN(DK191,$J$5),$I$5)+$G$5*MAX(MIN(DK191,$J$5),$I$5)*(EE191*DX191/($K$5*1000))+$H$5*(EE191*DX191/($K$5*1000))*(EE191*DX191/($K$5*1000)))</f>
        <v>0</v>
      </c>
      <c r="R191">
        <f>I191*(1000-(1000*0.61365*exp(17.502*V191/(240.97+V191))/(DX191+DY191)+DS191)/2)/(1000*0.61365*exp(17.502*V191/(240.97+V191))/(DX191+DY191)-DS191)</f>
        <v>0</v>
      </c>
      <c r="S191">
        <f>1/((DL191+1)/(P191/1.6)+1/(Q191/1.37)) + DL191/((DL191+1)/(P191/1.6) + DL191/(Q191/1.37))</f>
        <v>0</v>
      </c>
      <c r="T191">
        <f>(DG191*DJ191)</f>
        <v>0</v>
      </c>
      <c r="U191">
        <f>(DZ191+(T191+2*0.95*5.67E-8*(((DZ191+$B$9)+273)^4-(DZ191+273)^4)-44100*I191)/(1.84*29.3*Q191+8*0.95*5.67E-8*(DZ191+273)^3))</f>
        <v>0</v>
      </c>
      <c r="V191">
        <f>($C$9*EA191+$D$9*EB191+$E$9*U191)</f>
        <v>0</v>
      </c>
      <c r="W191">
        <f>0.61365*exp(17.502*V191/(240.97+V191))</f>
        <v>0</v>
      </c>
      <c r="X191">
        <f>(Y191/Z191*100)</f>
        <v>0</v>
      </c>
      <c r="Y191">
        <f>DS191*(DX191+DY191)/1000</f>
        <v>0</v>
      </c>
      <c r="Z191">
        <f>0.61365*exp(17.502*DZ191/(240.97+DZ191))</f>
        <v>0</v>
      </c>
      <c r="AA191">
        <f>(W191-DS191*(DX191+DY191)/1000)</f>
        <v>0</v>
      </c>
      <c r="AB191">
        <f>(-I191*44100)</f>
        <v>0</v>
      </c>
      <c r="AC191">
        <f>2*29.3*Q191*0.92*(DZ191-V191)</f>
        <v>0</v>
      </c>
      <c r="AD191">
        <f>2*0.95*5.67E-8*(((DZ191+$B$9)+273)^4-(V191+273)^4)</f>
        <v>0</v>
      </c>
      <c r="AE191">
        <f>T191+AD191+AB191+AC191</f>
        <v>0</v>
      </c>
      <c r="AF191">
        <f>DW191*AT191*(DR191-DQ191*(1000-AT191*DT191)/(1000-AT191*DS191))/(100*DK191)</f>
        <v>0</v>
      </c>
      <c r="AG191">
        <f>1000*DW191*AT191*(DS191-DT191)/(100*DK191*(1000-AT191*DS191))</f>
        <v>0</v>
      </c>
      <c r="AH191">
        <f>(AI191 - AJ191 - DX191*1E3/(8.314*(DZ191+273.15)) * AL191/DW191 * AK191) * DW191/(100*DK191) * (1000 - DT191)/1000</f>
        <v>0</v>
      </c>
      <c r="AI191">
        <v>1282.830852334386</v>
      </c>
      <c r="AJ191">
        <v>1250.02703030303</v>
      </c>
      <c r="AK191">
        <v>3.275775734752663</v>
      </c>
      <c r="AL191">
        <v>65.04949438448051</v>
      </c>
      <c r="AM191">
        <f>(AO191 - AN191 + DX191*1E3/(8.314*(DZ191+273.15)) * AQ191/DW191 * AP191) * DW191/(100*DK191) * 1000/(1000 - AO191)</f>
        <v>0</v>
      </c>
      <c r="AN191">
        <v>19.21813370929755</v>
      </c>
      <c r="AO191">
        <v>22.32048787878788</v>
      </c>
      <c r="AP191">
        <v>-7.376389140609072E-05</v>
      </c>
      <c r="AQ191">
        <v>105.0563432772272</v>
      </c>
      <c r="AR191">
        <v>0</v>
      </c>
      <c r="AS191">
        <v>0</v>
      </c>
      <c r="AT191">
        <f>IF(AR191*$H$15&gt;=AV191,1.0,(AV191/(AV191-AR191*$H$15)))</f>
        <v>0</v>
      </c>
      <c r="AU191">
        <f>(AT191-1)*100</f>
        <v>0</v>
      </c>
      <c r="AV191">
        <f>MAX(0,($B$15+$C$15*EE191)/(1+$D$15*EE191)*DX191/(DZ191+273)*$E$15)</f>
        <v>0</v>
      </c>
      <c r="AW191" t="s">
        <v>437</v>
      </c>
      <c r="AX191" t="s">
        <v>437</v>
      </c>
      <c r="AY191">
        <v>0</v>
      </c>
      <c r="AZ191">
        <v>0</v>
      </c>
      <c r="BA191">
        <f>1-AY191/AZ191</f>
        <v>0</v>
      </c>
      <c r="BB191">
        <v>0</v>
      </c>
      <c r="BC191" t="s">
        <v>437</v>
      </c>
      <c r="BD191" t="s">
        <v>437</v>
      </c>
      <c r="BE191">
        <v>0</v>
      </c>
      <c r="BF191">
        <v>0</v>
      </c>
      <c r="BG191">
        <f>1-BE191/BF191</f>
        <v>0</v>
      </c>
      <c r="BH191">
        <v>0.5</v>
      </c>
      <c r="BI191">
        <f>DH191</f>
        <v>0</v>
      </c>
      <c r="BJ191">
        <f>K191</f>
        <v>0</v>
      </c>
      <c r="BK191">
        <f>BG191*BH191*BI191</f>
        <v>0</v>
      </c>
      <c r="BL191">
        <f>(BJ191-BB191)/BI191</f>
        <v>0</v>
      </c>
      <c r="BM191">
        <f>(AZ191-BF191)/BF191</f>
        <v>0</v>
      </c>
      <c r="BN191">
        <f>AY191/(BA191+AY191/BF191)</f>
        <v>0</v>
      </c>
      <c r="BO191" t="s">
        <v>437</v>
      </c>
      <c r="BP191">
        <v>0</v>
      </c>
      <c r="BQ191">
        <f>IF(BP191&lt;&gt;0, BP191, BN191)</f>
        <v>0</v>
      </c>
      <c r="BR191">
        <f>1-BQ191/BF191</f>
        <v>0</v>
      </c>
      <c r="BS191">
        <f>(BF191-BE191)/(BF191-BQ191)</f>
        <v>0</v>
      </c>
      <c r="BT191">
        <f>(AZ191-BF191)/(AZ191-BQ191)</f>
        <v>0</v>
      </c>
      <c r="BU191">
        <f>(BF191-BE191)/(BF191-AY191)</f>
        <v>0</v>
      </c>
      <c r="BV191">
        <f>(AZ191-BF191)/(AZ191-AY191)</f>
        <v>0</v>
      </c>
      <c r="BW191">
        <f>(BS191*BQ191/BE191)</f>
        <v>0</v>
      </c>
      <c r="BX191">
        <f>(1-BW191)</f>
        <v>0</v>
      </c>
      <c r="DG191">
        <f>$B$13*EF191+$C$13*EG191+$F$13*ER191*(1-EU191)</f>
        <v>0</v>
      </c>
      <c r="DH191">
        <f>DG191*DI191</f>
        <v>0</v>
      </c>
      <c r="DI191">
        <f>($B$13*$D$11+$C$13*$D$11+$F$13*((FE191+EW191)/MAX(FE191+EW191+FF191, 0.1)*$I$11+FF191/MAX(FE191+EW191+FF191, 0.1)*$J$11))/($B$13+$C$13+$F$13)</f>
        <v>0</v>
      </c>
      <c r="DJ191">
        <f>($B$13*$K$11+$C$13*$K$11+$F$13*((FE191+EW191)/MAX(FE191+EW191+FF191, 0.1)*$P$11+FF191/MAX(FE191+EW191+FF191, 0.1)*$Q$11))/($B$13+$C$13+$F$13)</f>
        <v>0</v>
      </c>
      <c r="DK191">
        <v>5</v>
      </c>
      <c r="DL191">
        <v>0.5</v>
      </c>
      <c r="DM191" t="s">
        <v>438</v>
      </c>
      <c r="DN191">
        <v>2</v>
      </c>
      <c r="DO191" t="b">
        <v>1</v>
      </c>
      <c r="DP191">
        <v>1759164535</v>
      </c>
      <c r="DQ191">
        <v>1199.424814814815</v>
      </c>
      <c r="DR191">
        <v>1244.047407407407</v>
      </c>
      <c r="DS191">
        <v>22.33489629629629</v>
      </c>
      <c r="DT191">
        <v>19.2178</v>
      </c>
      <c r="DU191">
        <v>1199.91</v>
      </c>
      <c r="DV191">
        <v>22.04223333333334</v>
      </c>
      <c r="DW191">
        <v>499.9961851851853</v>
      </c>
      <c r="DX191">
        <v>90.88289999999999</v>
      </c>
      <c r="DY191">
        <v>0.06767153703703704</v>
      </c>
      <c r="DZ191">
        <v>29.17034074074074</v>
      </c>
      <c r="EA191">
        <v>29.9241</v>
      </c>
      <c r="EB191">
        <v>999.9000000000001</v>
      </c>
      <c r="EC191">
        <v>0</v>
      </c>
      <c r="ED191">
        <v>0</v>
      </c>
      <c r="EE191">
        <v>9994.242222222221</v>
      </c>
      <c r="EF191">
        <v>0</v>
      </c>
      <c r="EG191">
        <v>10.73030740740741</v>
      </c>
      <c r="EH191">
        <v>-44.62192592592591</v>
      </c>
      <c r="EI191">
        <v>1226.825185185185</v>
      </c>
      <c r="EJ191">
        <v>1268.422592592593</v>
      </c>
      <c r="EK191">
        <v>3.117097407407408</v>
      </c>
      <c r="EL191">
        <v>1244.047407407407</v>
      </c>
      <c r="EM191">
        <v>19.2178</v>
      </c>
      <c r="EN191">
        <v>2.029860370370371</v>
      </c>
      <c r="EO191">
        <v>1.74656962962963</v>
      </c>
      <c r="EP191">
        <v>17.6791962962963</v>
      </c>
      <c r="EQ191">
        <v>15.31662222222222</v>
      </c>
      <c r="ER191">
        <v>2000.006666666667</v>
      </c>
      <c r="ES191">
        <v>0.9799947777777777</v>
      </c>
      <c r="ET191">
        <v>0.02000482222222223</v>
      </c>
      <c r="EU191">
        <v>0</v>
      </c>
      <c r="EV191">
        <v>1041.685555555556</v>
      </c>
      <c r="EW191">
        <v>5.00078</v>
      </c>
      <c r="EX191">
        <v>20238.20740740741</v>
      </c>
      <c r="EY191">
        <v>16379.67777777778</v>
      </c>
      <c r="EZ191">
        <v>39.48825925925925</v>
      </c>
      <c r="FA191">
        <v>40.24033333333333</v>
      </c>
      <c r="FB191">
        <v>39.39096296296297</v>
      </c>
      <c r="FC191">
        <v>40.07855555555556</v>
      </c>
      <c r="FD191">
        <v>40.17111111111111</v>
      </c>
      <c r="FE191">
        <v>1955.096666666666</v>
      </c>
      <c r="FF191">
        <v>39.91</v>
      </c>
      <c r="FG191">
        <v>0</v>
      </c>
      <c r="FH191">
        <v>1759164534.8</v>
      </c>
      <c r="FI191">
        <v>0</v>
      </c>
      <c r="FJ191">
        <v>1041.651153846154</v>
      </c>
      <c r="FK191">
        <v>-9.35965811775143</v>
      </c>
      <c r="FL191">
        <v>-167.1282052137114</v>
      </c>
      <c r="FM191">
        <v>20237.55769230769</v>
      </c>
      <c r="FN191">
        <v>15</v>
      </c>
      <c r="FO191">
        <v>0</v>
      </c>
      <c r="FP191" t="s">
        <v>439</v>
      </c>
      <c r="FQ191">
        <v>1746989605.5</v>
      </c>
      <c r="FR191">
        <v>1746989593.5</v>
      </c>
      <c r="FS191">
        <v>0</v>
      </c>
      <c r="FT191">
        <v>-0.274</v>
      </c>
      <c r="FU191">
        <v>-0.002</v>
      </c>
      <c r="FV191">
        <v>2.549</v>
      </c>
      <c r="FW191">
        <v>0.129</v>
      </c>
      <c r="FX191">
        <v>420</v>
      </c>
      <c r="FY191">
        <v>17</v>
      </c>
      <c r="FZ191">
        <v>0.02</v>
      </c>
      <c r="GA191">
        <v>0.04</v>
      </c>
      <c r="GB191">
        <v>-44.7627675</v>
      </c>
      <c r="GC191">
        <v>3.707363977486082</v>
      </c>
      <c r="GD191">
        <v>0.4033013007588124</v>
      </c>
      <c r="GE191">
        <v>0</v>
      </c>
      <c r="GF191">
        <v>1042.079117647059</v>
      </c>
      <c r="GG191">
        <v>-7.706187932773884</v>
      </c>
      <c r="GH191">
        <v>0.8017384333877031</v>
      </c>
      <c r="GI191">
        <v>0</v>
      </c>
      <c r="GJ191">
        <v>3.1298275</v>
      </c>
      <c r="GK191">
        <v>-0.2365528705441005</v>
      </c>
      <c r="GL191">
        <v>0.02435037461210809</v>
      </c>
      <c r="GM191">
        <v>0</v>
      </c>
      <c r="GN191">
        <v>0</v>
      </c>
      <c r="GO191">
        <v>3</v>
      </c>
      <c r="GP191" t="s">
        <v>484</v>
      </c>
      <c r="GQ191">
        <v>3.10182</v>
      </c>
      <c r="GR191">
        <v>2.72583</v>
      </c>
      <c r="GS191">
        <v>0.183223</v>
      </c>
      <c r="GT191">
        <v>0.187296</v>
      </c>
      <c r="GU191">
        <v>0.102896</v>
      </c>
      <c r="GV191">
        <v>0.09386319999999999</v>
      </c>
      <c r="GW191">
        <v>21354.7</v>
      </c>
      <c r="GX191">
        <v>19311</v>
      </c>
      <c r="GY191">
        <v>26708.3</v>
      </c>
      <c r="GZ191">
        <v>23982.8</v>
      </c>
      <c r="HA191">
        <v>38345.7</v>
      </c>
      <c r="HB191">
        <v>32141.6</v>
      </c>
      <c r="HC191">
        <v>46633.8</v>
      </c>
      <c r="HD191">
        <v>37948.9</v>
      </c>
      <c r="HE191">
        <v>1.87245</v>
      </c>
      <c r="HF191">
        <v>1.86727</v>
      </c>
      <c r="HG191">
        <v>0.11877</v>
      </c>
      <c r="HH191">
        <v>0</v>
      </c>
      <c r="HI191">
        <v>28.0098</v>
      </c>
      <c r="HJ191">
        <v>999.9</v>
      </c>
      <c r="HK191">
        <v>43.5</v>
      </c>
      <c r="HL191">
        <v>31.5</v>
      </c>
      <c r="HM191">
        <v>22.216</v>
      </c>
      <c r="HN191">
        <v>61.3939</v>
      </c>
      <c r="HO191">
        <v>22.5321</v>
      </c>
      <c r="HP191">
        <v>1</v>
      </c>
      <c r="HQ191">
        <v>0.117454</v>
      </c>
      <c r="HR191">
        <v>-0.2622</v>
      </c>
      <c r="HS191">
        <v>20.2798</v>
      </c>
      <c r="HT191">
        <v>5.21355</v>
      </c>
      <c r="HU191">
        <v>11.98</v>
      </c>
      <c r="HV191">
        <v>4.96375</v>
      </c>
      <c r="HW191">
        <v>3.27463</v>
      </c>
      <c r="HX191">
        <v>9999</v>
      </c>
      <c r="HY191">
        <v>9999</v>
      </c>
      <c r="HZ191">
        <v>9999</v>
      </c>
      <c r="IA191">
        <v>41.3</v>
      </c>
      <c r="IB191">
        <v>1.86401</v>
      </c>
      <c r="IC191">
        <v>1.86013</v>
      </c>
      <c r="ID191">
        <v>1.85842</v>
      </c>
      <c r="IE191">
        <v>1.85975</v>
      </c>
      <c r="IF191">
        <v>1.85989</v>
      </c>
      <c r="IG191">
        <v>1.85839</v>
      </c>
      <c r="IH191">
        <v>1.85745</v>
      </c>
      <c r="II191">
        <v>1.85242</v>
      </c>
      <c r="IJ191">
        <v>0</v>
      </c>
      <c r="IK191">
        <v>0</v>
      </c>
      <c r="IL191">
        <v>0</v>
      </c>
      <c r="IM191">
        <v>0</v>
      </c>
      <c r="IN191" t="s">
        <v>441</v>
      </c>
      <c r="IO191" t="s">
        <v>442</v>
      </c>
      <c r="IP191" t="s">
        <v>443</v>
      </c>
      <c r="IQ191" t="s">
        <v>443</v>
      </c>
      <c r="IR191" t="s">
        <v>443</v>
      </c>
      <c r="IS191" t="s">
        <v>443</v>
      </c>
      <c r="IT191">
        <v>0</v>
      </c>
      <c r="IU191">
        <v>100</v>
      </c>
      <c r="IV191">
        <v>100</v>
      </c>
      <c r="IW191">
        <v>-0.46</v>
      </c>
      <c r="IX191">
        <v>0.2923</v>
      </c>
      <c r="IY191">
        <v>-0.9039269621244732</v>
      </c>
      <c r="IZ191">
        <v>-0.001239420960351069</v>
      </c>
      <c r="JA191">
        <v>2.054680153414315E-06</v>
      </c>
      <c r="JB191">
        <v>-6.090169633737798E-10</v>
      </c>
      <c r="JC191">
        <v>0.01286883109493677</v>
      </c>
      <c r="JD191">
        <v>0.003674261220633967</v>
      </c>
      <c r="JE191">
        <v>0.0003746991724086452</v>
      </c>
      <c r="JF191">
        <v>1.563836292469968E-06</v>
      </c>
      <c r="JG191">
        <v>1</v>
      </c>
      <c r="JH191">
        <v>2003</v>
      </c>
      <c r="JI191">
        <v>1</v>
      </c>
      <c r="JJ191">
        <v>24</v>
      </c>
      <c r="JK191">
        <v>202915.6</v>
      </c>
      <c r="JL191">
        <v>202915.8</v>
      </c>
      <c r="JM191">
        <v>2.79419</v>
      </c>
      <c r="JN191">
        <v>2.60254</v>
      </c>
      <c r="JO191">
        <v>1.49658</v>
      </c>
      <c r="JP191">
        <v>2.34375</v>
      </c>
      <c r="JQ191">
        <v>1.54907</v>
      </c>
      <c r="JR191">
        <v>2.44507</v>
      </c>
      <c r="JS191">
        <v>35.9879</v>
      </c>
      <c r="JT191">
        <v>24.1751</v>
      </c>
      <c r="JU191">
        <v>18</v>
      </c>
      <c r="JV191">
        <v>482.964</v>
      </c>
      <c r="JW191">
        <v>494.398</v>
      </c>
      <c r="JX191">
        <v>27.7701</v>
      </c>
      <c r="JY191">
        <v>28.789</v>
      </c>
      <c r="JZ191">
        <v>30.0004</v>
      </c>
      <c r="KA191">
        <v>28.9435</v>
      </c>
      <c r="KB191">
        <v>28.9282</v>
      </c>
      <c r="KC191">
        <v>56.104</v>
      </c>
      <c r="KD191">
        <v>15.3976</v>
      </c>
      <c r="KE191">
        <v>66.2323</v>
      </c>
      <c r="KF191">
        <v>27.8175</v>
      </c>
      <c r="KG191">
        <v>1289.64</v>
      </c>
      <c r="KH191">
        <v>19.1378</v>
      </c>
      <c r="KI191">
        <v>101.965</v>
      </c>
      <c r="KJ191">
        <v>91.5134</v>
      </c>
    </row>
    <row r="192" spans="1:296">
      <c r="A192">
        <v>174</v>
      </c>
      <c r="B192">
        <v>1759164547.5</v>
      </c>
      <c r="C192">
        <v>3174.400000095367</v>
      </c>
      <c r="D192" t="s">
        <v>792</v>
      </c>
      <c r="E192" t="s">
        <v>793</v>
      </c>
      <c r="F192">
        <v>5</v>
      </c>
      <c r="G192" t="s">
        <v>639</v>
      </c>
      <c r="H192">
        <v>1759164539.714286</v>
      </c>
      <c r="I192">
        <f>(J192)/1000</f>
        <v>0</v>
      </c>
      <c r="J192">
        <f>IF(DO192, AM192, AG192)</f>
        <v>0</v>
      </c>
      <c r="K192">
        <f>IF(DO192, AH192, AF192)</f>
        <v>0</v>
      </c>
      <c r="L192">
        <f>DQ192 - IF(AT192&gt;1, K192*DK192*100.0/(AV192), 0)</f>
        <v>0</v>
      </c>
      <c r="M192">
        <f>((S192-I192/2)*L192-K192)/(S192+I192/2)</f>
        <v>0</v>
      </c>
      <c r="N192">
        <f>M192*(DX192+DY192)/1000.0</f>
        <v>0</v>
      </c>
      <c r="O192">
        <f>(DQ192 - IF(AT192&gt;1, K192*DK192*100.0/(AV192), 0))*(DX192+DY192)/1000.0</f>
        <v>0</v>
      </c>
      <c r="P192">
        <f>2.0/((1/R192-1/Q192)+SIGN(R192)*SQRT((1/R192-1/Q192)*(1/R192-1/Q192) + 4*DL192/((DL192+1)*(DL192+1))*(2*1/R192*1/Q192-1/Q192*1/Q192)))</f>
        <v>0</v>
      </c>
      <c r="Q192">
        <f>IF(LEFT(DM192,1)&lt;&gt;"0",IF(LEFT(DM192,1)="1",3.0,DN192),$D$5+$E$5*(EE192*DX192/($K$5*1000))+$F$5*(EE192*DX192/($K$5*1000))*MAX(MIN(DK192,$J$5),$I$5)*MAX(MIN(DK192,$J$5),$I$5)+$G$5*MAX(MIN(DK192,$J$5),$I$5)*(EE192*DX192/($K$5*1000))+$H$5*(EE192*DX192/($K$5*1000))*(EE192*DX192/($K$5*1000)))</f>
        <v>0</v>
      </c>
      <c r="R192">
        <f>I192*(1000-(1000*0.61365*exp(17.502*V192/(240.97+V192))/(DX192+DY192)+DS192)/2)/(1000*0.61365*exp(17.502*V192/(240.97+V192))/(DX192+DY192)-DS192)</f>
        <v>0</v>
      </c>
      <c r="S192">
        <f>1/((DL192+1)/(P192/1.6)+1/(Q192/1.37)) + DL192/((DL192+1)/(P192/1.6) + DL192/(Q192/1.37))</f>
        <v>0</v>
      </c>
      <c r="T192">
        <f>(DG192*DJ192)</f>
        <v>0</v>
      </c>
      <c r="U192">
        <f>(DZ192+(T192+2*0.95*5.67E-8*(((DZ192+$B$9)+273)^4-(DZ192+273)^4)-44100*I192)/(1.84*29.3*Q192+8*0.95*5.67E-8*(DZ192+273)^3))</f>
        <v>0</v>
      </c>
      <c r="V192">
        <f>($C$9*EA192+$D$9*EB192+$E$9*U192)</f>
        <v>0</v>
      </c>
      <c r="W192">
        <f>0.61365*exp(17.502*V192/(240.97+V192))</f>
        <v>0</v>
      </c>
      <c r="X192">
        <f>(Y192/Z192*100)</f>
        <v>0</v>
      </c>
      <c r="Y192">
        <f>DS192*(DX192+DY192)/1000</f>
        <v>0</v>
      </c>
      <c r="Z192">
        <f>0.61365*exp(17.502*DZ192/(240.97+DZ192))</f>
        <v>0</v>
      </c>
      <c r="AA192">
        <f>(W192-DS192*(DX192+DY192)/1000)</f>
        <v>0</v>
      </c>
      <c r="AB192">
        <f>(-I192*44100)</f>
        <v>0</v>
      </c>
      <c r="AC192">
        <f>2*29.3*Q192*0.92*(DZ192-V192)</f>
        <v>0</v>
      </c>
      <c r="AD192">
        <f>2*0.95*5.67E-8*(((DZ192+$B$9)+273)^4-(V192+273)^4)</f>
        <v>0</v>
      </c>
      <c r="AE192">
        <f>T192+AD192+AB192+AC192</f>
        <v>0</v>
      </c>
      <c r="AF192">
        <f>DW192*AT192*(DR192-DQ192*(1000-AT192*DT192)/(1000-AT192*DS192))/(100*DK192)</f>
        <v>0</v>
      </c>
      <c r="AG192">
        <f>1000*DW192*AT192*(DS192-DT192)/(100*DK192*(1000-AT192*DS192))</f>
        <v>0</v>
      </c>
      <c r="AH192">
        <f>(AI192 - AJ192 - DX192*1E3/(8.314*(DZ192+273.15)) * AL192/DW192 * AK192) * DW192/(100*DK192) * (1000 - DT192)/1000</f>
        <v>0</v>
      </c>
      <c r="AI192">
        <v>1300.133898203148</v>
      </c>
      <c r="AJ192">
        <v>1266.803454545454</v>
      </c>
      <c r="AK192">
        <v>3.36228862317257</v>
      </c>
      <c r="AL192">
        <v>65.04949438448051</v>
      </c>
      <c r="AM192">
        <f>(AO192 - AN192 + DX192*1E3/(8.314*(DZ192+273.15)) * AQ192/DW192 * AP192) * DW192/(100*DK192) * 1000/(1000 - AO192)</f>
        <v>0</v>
      </c>
      <c r="AN192">
        <v>19.20702920335653</v>
      </c>
      <c r="AO192">
        <v>22.29898727272727</v>
      </c>
      <c r="AP192">
        <v>-0.005052878510955696</v>
      </c>
      <c r="AQ192">
        <v>105.0563432772272</v>
      </c>
      <c r="AR192">
        <v>0</v>
      </c>
      <c r="AS192">
        <v>0</v>
      </c>
      <c r="AT192">
        <f>IF(AR192*$H$15&gt;=AV192,1.0,(AV192/(AV192-AR192*$H$15)))</f>
        <v>0</v>
      </c>
      <c r="AU192">
        <f>(AT192-1)*100</f>
        <v>0</v>
      </c>
      <c r="AV192">
        <f>MAX(0,($B$15+$C$15*EE192)/(1+$D$15*EE192)*DX192/(DZ192+273)*$E$15)</f>
        <v>0</v>
      </c>
      <c r="AW192" t="s">
        <v>437</v>
      </c>
      <c r="AX192" t="s">
        <v>437</v>
      </c>
      <c r="AY192">
        <v>0</v>
      </c>
      <c r="AZ192">
        <v>0</v>
      </c>
      <c r="BA192">
        <f>1-AY192/AZ192</f>
        <v>0</v>
      </c>
      <c r="BB192">
        <v>0</v>
      </c>
      <c r="BC192" t="s">
        <v>437</v>
      </c>
      <c r="BD192" t="s">
        <v>437</v>
      </c>
      <c r="BE192">
        <v>0</v>
      </c>
      <c r="BF192">
        <v>0</v>
      </c>
      <c r="BG192">
        <f>1-BE192/BF192</f>
        <v>0</v>
      </c>
      <c r="BH192">
        <v>0.5</v>
      </c>
      <c r="BI192">
        <f>DH192</f>
        <v>0</v>
      </c>
      <c r="BJ192">
        <f>K192</f>
        <v>0</v>
      </c>
      <c r="BK192">
        <f>BG192*BH192*BI192</f>
        <v>0</v>
      </c>
      <c r="BL192">
        <f>(BJ192-BB192)/BI192</f>
        <v>0</v>
      </c>
      <c r="BM192">
        <f>(AZ192-BF192)/BF192</f>
        <v>0</v>
      </c>
      <c r="BN192">
        <f>AY192/(BA192+AY192/BF192)</f>
        <v>0</v>
      </c>
      <c r="BO192" t="s">
        <v>437</v>
      </c>
      <c r="BP192">
        <v>0</v>
      </c>
      <c r="BQ192">
        <f>IF(BP192&lt;&gt;0, BP192, BN192)</f>
        <v>0</v>
      </c>
      <c r="BR192">
        <f>1-BQ192/BF192</f>
        <v>0</v>
      </c>
      <c r="BS192">
        <f>(BF192-BE192)/(BF192-BQ192)</f>
        <v>0</v>
      </c>
      <c r="BT192">
        <f>(AZ192-BF192)/(AZ192-BQ192)</f>
        <v>0</v>
      </c>
      <c r="BU192">
        <f>(BF192-BE192)/(BF192-AY192)</f>
        <v>0</v>
      </c>
      <c r="BV192">
        <f>(AZ192-BF192)/(AZ192-AY192)</f>
        <v>0</v>
      </c>
      <c r="BW192">
        <f>(BS192*BQ192/BE192)</f>
        <v>0</v>
      </c>
      <c r="BX192">
        <f>(1-BW192)</f>
        <v>0</v>
      </c>
      <c r="DG192">
        <f>$B$13*EF192+$C$13*EG192+$F$13*ER192*(1-EU192)</f>
        <v>0</v>
      </c>
      <c r="DH192">
        <f>DG192*DI192</f>
        <v>0</v>
      </c>
      <c r="DI192">
        <f>($B$13*$D$11+$C$13*$D$11+$F$13*((FE192+EW192)/MAX(FE192+EW192+FF192, 0.1)*$I$11+FF192/MAX(FE192+EW192+FF192, 0.1)*$J$11))/($B$13+$C$13+$F$13)</f>
        <v>0</v>
      </c>
      <c r="DJ192">
        <f>($B$13*$K$11+$C$13*$K$11+$F$13*((FE192+EW192)/MAX(FE192+EW192+FF192, 0.1)*$P$11+FF192/MAX(FE192+EW192+FF192, 0.1)*$Q$11))/($B$13+$C$13+$F$13)</f>
        <v>0</v>
      </c>
      <c r="DK192">
        <v>5</v>
      </c>
      <c r="DL192">
        <v>0.5</v>
      </c>
      <c r="DM192" t="s">
        <v>438</v>
      </c>
      <c r="DN192">
        <v>2</v>
      </c>
      <c r="DO192" t="b">
        <v>1</v>
      </c>
      <c r="DP192">
        <v>1759164539.714286</v>
      </c>
      <c r="DQ192">
        <v>1214.821785714286</v>
      </c>
      <c r="DR192">
        <v>1259.403571428571</v>
      </c>
      <c r="DS192">
        <v>22.32433571428572</v>
      </c>
      <c r="DT192">
        <v>19.22049642857143</v>
      </c>
      <c r="DU192">
        <v>1215.290714285715</v>
      </c>
      <c r="DV192">
        <v>22.03190714285714</v>
      </c>
      <c r="DW192">
        <v>499.9855714285714</v>
      </c>
      <c r="DX192">
        <v>90.88243571428571</v>
      </c>
      <c r="DY192">
        <v>0.06784914642857144</v>
      </c>
      <c r="DZ192">
        <v>29.17088571428572</v>
      </c>
      <c r="EA192">
        <v>29.92541071428571</v>
      </c>
      <c r="EB192">
        <v>999.9000000000002</v>
      </c>
      <c r="EC192">
        <v>0</v>
      </c>
      <c r="ED192">
        <v>0</v>
      </c>
      <c r="EE192">
        <v>9996.006785714286</v>
      </c>
      <c r="EF192">
        <v>0</v>
      </c>
      <c r="EG192">
        <v>10.72838214285714</v>
      </c>
      <c r="EH192">
        <v>-44.58172142857142</v>
      </c>
      <c r="EI192">
        <v>1242.560357142857</v>
      </c>
      <c r="EJ192">
        <v>1284.083928571428</v>
      </c>
      <c r="EK192">
        <v>3.103835</v>
      </c>
      <c r="EL192">
        <v>1259.403571428571</v>
      </c>
      <c r="EM192">
        <v>19.22049642857143</v>
      </c>
      <c r="EN192">
        <v>2.028890714285715</v>
      </c>
      <c r="EO192">
        <v>1.746806071428571</v>
      </c>
      <c r="EP192">
        <v>17.67160714285714</v>
      </c>
      <c r="EQ192">
        <v>15.318725</v>
      </c>
      <c r="ER192">
        <v>1999.992857142857</v>
      </c>
      <c r="ES192">
        <v>0.9799946785714285</v>
      </c>
      <c r="ET192">
        <v>0.02000492142857143</v>
      </c>
      <c r="EU192">
        <v>0</v>
      </c>
      <c r="EV192">
        <v>1040.921785714286</v>
      </c>
      <c r="EW192">
        <v>5.00078</v>
      </c>
      <c r="EX192">
        <v>20224.13928571429</v>
      </c>
      <c r="EY192">
        <v>16379.55357142857</v>
      </c>
      <c r="EZ192">
        <v>39.50428571428571</v>
      </c>
      <c r="FA192">
        <v>40.24742857142856</v>
      </c>
      <c r="FB192">
        <v>39.37260714285714</v>
      </c>
      <c r="FC192">
        <v>40.09810714285714</v>
      </c>
      <c r="FD192">
        <v>40.17832142857143</v>
      </c>
      <c r="FE192">
        <v>1955.082857142857</v>
      </c>
      <c r="FF192">
        <v>39.91</v>
      </c>
      <c r="FG192">
        <v>0</v>
      </c>
      <c r="FH192">
        <v>1759164539.6</v>
      </c>
      <c r="FI192">
        <v>0</v>
      </c>
      <c r="FJ192">
        <v>1040.869615384615</v>
      </c>
      <c r="FK192">
        <v>-10.30666666047946</v>
      </c>
      <c r="FL192">
        <v>-182.7111110880361</v>
      </c>
      <c r="FM192">
        <v>20223.38076923077</v>
      </c>
      <c r="FN192">
        <v>15</v>
      </c>
      <c r="FO192">
        <v>0</v>
      </c>
      <c r="FP192" t="s">
        <v>439</v>
      </c>
      <c r="FQ192">
        <v>1746989605.5</v>
      </c>
      <c r="FR192">
        <v>1746989593.5</v>
      </c>
      <c r="FS192">
        <v>0</v>
      </c>
      <c r="FT192">
        <v>-0.274</v>
      </c>
      <c r="FU192">
        <v>-0.002</v>
      </c>
      <c r="FV192">
        <v>2.549</v>
      </c>
      <c r="FW192">
        <v>0.129</v>
      </c>
      <c r="FX192">
        <v>420</v>
      </c>
      <c r="FY192">
        <v>17</v>
      </c>
      <c r="FZ192">
        <v>0.02</v>
      </c>
      <c r="GA192">
        <v>0.04</v>
      </c>
      <c r="GB192">
        <v>-44.72585121951219</v>
      </c>
      <c r="GC192">
        <v>0.8482787456445273</v>
      </c>
      <c r="GD192">
        <v>0.3752890126107049</v>
      </c>
      <c r="GE192">
        <v>0</v>
      </c>
      <c r="GF192">
        <v>1041.337058823529</v>
      </c>
      <c r="GG192">
        <v>-9.694728795081662</v>
      </c>
      <c r="GH192">
        <v>0.9770198667730315</v>
      </c>
      <c r="GI192">
        <v>0</v>
      </c>
      <c r="GJ192">
        <v>3.114138536585366</v>
      </c>
      <c r="GK192">
        <v>-0.1612473867595809</v>
      </c>
      <c r="GL192">
        <v>0.01918094857149456</v>
      </c>
      <c r="GM192">
        <v>0</v>
      </c>
      <c r="GN192">
        <v>0</v>
      </c>
      <c r="GO192">
        <v>3</v>
      </c>
      <c r="GP192" t="s">
        <v>484</v>
      </c>
      <c r="GQ192">
        <v>3.10198</v>
      </c>
      <c r="GR192">
        <v>2.72603</v>
      </c>
      <c r="GS192">
        <v>0.184728</v>
      </c>
      <c r="GT192">
        <v>0.18881</v>
      </c>
      <c r="GU192">
        <v>0.102819</v>
      </c>
      <c r="GV192">
        <v>0.09374680000000001</v>
      </c>
      <c r="GW192">
        <v>21315.1</v>
      </c>
      <c r="GX192">
        <v>19274.9</v>
      </c>
      <c r="GY192">
        <v>26708</v>
      </c>
      <c r="GZ192">
        <v>23982.6</v>
      </c>
      <c r="HA192">
        <v>38348.9</v>
      </c>
      <c r="HB192">
        <v>32145.6</v>
      </c>
      <c r="HC192">
        <v>46633.5</v>
      </c>
      <c r="HD192">
        <v>37948.5</v>
      </c>
      <c r="HE192">
        <v>1.8724</v>
      </c>
      <c r="HF192">
        <v>1.86733</v>
      </c>
      <c r="HG192">
        <v>0.119001</v>
      </c>
      <c r="HH192">
        <v>0</v>
      </c>
      <c r="HI192">
        <v>28.0074</v>
      </c>
      <c r="HJ192">
        <v>999.9</v>
      </c>
      <c r="HK192">
        <v>43.5</v>
      </c>
      <c r="HL192">
        <v>31.5</v>
      </c>
      <c r="HM192">
        <v>22.2163</v>
      </c>
      <c r="HN192">
        <v>61.4039</v>
      </c>
      <c r="HO192">
        <v>22.3718</v>
      </c>
      <c r="HP192">
        <v>1</v>
      </c>
      <c r="HQ192">
        <v>0.117818</v>
      </c>
      <c r="HR192">
        <v>-0.286378</v>
      </c>
      <c r="HS192">
        <v>20.2797</v>
      </c>
      <c r="HT192">
        <v>5.2125</v>
      </c>
      <c r="HU192">
        <v>11.98</v>
      </c>
      <c r="HV192">
        <v>4.96355</v>
      </c>
      <c r="HW192">
        <v>3.2746</v>
      </c>
      <c r="HX192">
        <v>9999</v>
      </c>
      <c r="HY192">
        <v>9999</v>
      </c>
      <c r="HZ192">
        <v>9999</v>
      </c>
      <c r="IA192">
        <v>41.3</v>
      </c>
      <c r="IB192">
        <v>1.86401</v>
      </c>
      <c r="IC192">
        <v>1.86013</v>
      </c>
      <c r="ID192">
        <v>1.85841</v>
      </c>
      <c r="IE192">
        <v>1.85974</v>
      </c>
      <c r="IF192">
        <v>1.85989</v>
      </c>
      <c r="IG192">
        <v>1.85838</v>
      </c>
      <c r="IH192">
        <v>1.85745</v>
      </c>
      <c r="II192">
        <v>1.85242</v>
      </c>
      <c r="IJ192">
        <v>0</v>
      </c>
      <c r="IK192">
        <v>0</v>
      </c>
      <c r="IL192">
        <v>0</v>
      </c>
      <c r="IM192">
        <v>0</v>
      </c>
      <c r="IN192" t="s">
        <v>441</v>
      </c>
      <c r="IO192" t="s">
        <v>442</v>
      </c>
      <c r="IP192" t="s">
        <v>443</v>
      </c>
      <c r="IQ192" t="s">
        <v>443</v>
      </c>
      <c r="IR192" t="s">
        <v>443</v>
      </c>
      <c r="IS192" t="s">
        <v>443</v>
      </c>
      <c r="IT192">
        <v>0</v>
      </c>
      <c r="IU192">
        <v>100</v>
      </c>
      <c r="IV192">
        <v>100</v>
      </c>
      <c r="IW192">
        <v>-0.44</v>
      </c>
      <c r="IX192">
        <v>0.2918</v>
      </c>
      <c r="IY192">
        <v>-0.9039269621244732</v>
      </c>
      <c r="IZ192">
        <v>-0.001239420960351069</v>
      </c>
      <c r="JA192">
        <v>2.054680153414315E-06</v>
      </c>
      <c r="JB192">
        <v>-6.090169633737798E-10</v>
      </c>
      <c r="JC192">
        <v>0.01286883109493677</v>
      </c>
      <c r="JD192">
        <v>0.003674261220633967</v>
      </c>
      <c r="JE192">
        <v>0.0003746991724086452</v>
      </c>
      <c r="JF192">
        <v>1.563836292469968E-06</v>
      </c>
      <c r="JG192">
        <v>1</v>
      </c>
      <c r="JH192">
        <v>2003</v>
      </c>
      <c r="JI192">
        <v>1</v>
      </c>
      <c r="JJ192">
        <v>24</v>
      </c>
      <c r="JK192">
        <v>202915.7</v>
      </c>
      <c r="JL192">
        <v>202915.9</v>
      </c>
      <c r="JM192">
        <v>2.82349</v>
      </c>
      <c r="JN192">
        <v>2.60742</v>
      </c>
      <c r="JO192">
        <v>1.49658</v>
      </c>
      <c r="JP192">
        <v>2.34375</v>
      </c>
      <c r="JQ192">
        <v>1.54907</v>
      </c>
      <c r="JR192">
        <v>2.46338</v>
      </c>
      <c r="JS192">
        <v>35.9879</v>
      </c>
      <c r="JT192">
        <v>24.1751</v>
      </c>
      <c r="JU192">
        <v>18</v>
      </c>
      <c r="JV192">
        <v>482.963</v>
      </c>
      <c r="JW192">
        <v>494.457</v>
      </c>
      <c r="JX192">
        <v>27.8282</v>
      </c>
      <c r="JY192">
        <v>28.7928</v>
      </c>
      <c r="JZ192">
        <v>30.0004</v>
      </c>
      <c r="KA192">
        <v>28.9472</v>
      </c>
      <c r="KB192">
        <v>28.9313</v>
      </c>
      <c r="KC192">
        <v>56.6577</v>
      </c>
      <c r="KD192">
        <v>15.3976</v>
      </c>
      <c r="KE192">
        <v>66.61360000000001</v>
      </c>
      <c r="KF192">
        <v>27.8582</v>
      </c>
      <c r="KG192">
        <v>1309.68</v>
      </c>
      <c r="KH192">
        <v>19.1694</v>
      </c>
      <c r="KI192">
        <v>101.964</v>
      </c>
      <c r="KJ192">
        <v>91.5125</v>
      </c>
    </row>
    <row r="193" spans="1:296">
      <c r="A193">
        <v>175</v>
      </c>
      <c r="B193">
        <v>1759164552.5</v>
      </c>
      <c r="C193">
        <v>3179.400000095367</v>
      </c>
      <c r="D193" t="s">
        <v>794</v>
      </c>
      <c r="E193" t="s">
        <v>795</v>
      </c>
      <c r="F193">
        <v>5</v>
      </c>
      <c r="G193" t="s">
        <v>639</v>
      </c>
      <c r="H193">
        <v>1759164545</v>
      </c>
      <c r="I193">
        <f>(J193)/1000</f>
        <v>0</v>
      </c>
      <c r="J193">
        <f>IF(DO193, AM193, AG193)</f>
        <v>0</v>
      </c>
      <c r="K193">
        <f>IF(DO193, AH193, AF193)</f>
        <v>0</v>
      </c>
      <c r="L193">
        <f>DQ193 - IF(AT193&gt;1, K193*DK193*100.0/(AV193), 0)</f>
        <v>0</v>
      </c>
      <c r="M193">
        <f>((S193-I193/2)*L193-K193)/(S193+I193/2)</f>
        <v>0</v>
      </c>
      <c r="N193">
        <f>M193*(DX193+DY193)/1000.0</f>
        <v>0</v>
      </c>
      <c r="O193">
        <f>(DQ193 - IF(AT193&gt;1, K193*DK193*100.0/(AV193), 0))*(DX193+DY193)/1000.0</f>
        <v>0</v>
      </c>
      <c r="P193">
        <f>2.0/((1/R193-1/Q193)+SIGN(R193)*SQRT((1/R193-1/Q193)*(1/R193-1/Q193) + 4*DL193/((DL193+1)*(DL193+1))*(2*1/R193*1/Q193-1/Q193*1/Q193)))</f>
        <v>0</v>
      </c>
      <c r="Q193">
        <f>IF(LEFT(DM193,1)&lt;&gt;"0",IF(LEFT(DM193,1)="1",3.0,DN193),$D$5+$E$5*(EE193*DX193/($K$5*1000))+$F$5*(EE193*DX193/($K$5*1000))*MAX(MIN(DK193,$J$5),$I$5)*MAX(MIN(DK193,$J$5),$I$5)+$G$5*MAX(MIN(DK193,$J$5),$I$5)*(EE193*DX193/($K$5*1000))+$H$5*(EE193*DX193/($K$5*1000))*(EE193*DX193/($K$5*1000)))</f>
        <v>0</v>
      </c>
      <c r="R193">
        <f>I193*(1000-(1000*0.61365*exp(17.502*V193/(240.97+V193))/(DX193+DY193)+DS193)/2)/(1000*0.61365*exp(17.502*V193/(240.97+V193))/(DX193+DY193)-DS193)</f>
        <v>0</v>
      </c>
      <c r="S193">
        <f>1/((DL193+1)/(P193/1.6)+1/(Q193/1.37)) + DL193/((DL193+1)/(P193/1.6) + DL193/(Q193/1.37))</f>
        <v>0</v>
      </c>
      <c r="T193">
        <f>(DG193*DJ193)</f>
        <v>0</v>
      </c>
      <c r="U193">
        <f>(DZ193+(T193+2*0.95*5.67E-8*(((DZ193+$B$9)+273)^4-(DZ193+273)^4)-44100*I193)/(1.84*29.3*Q193+8*0.95*5.67E-8*(DZ193+273)^3))</f>
        <v>0</v>
      </c>
      <c r="V193">
        <f>($C$9*EA193+$D$9*EB193+$E$9*U193)</f>
        <v>0</v>
      </c>
      <c r="W193">
        <f>0.61365*exp(17.502*V193/(240.97+V193))</f>
        <v>0</v>
      </c>
      <c r="X193">
        <f>(Y193/Z193*100)</f>
        <v>0</v>
      </c>
      <c r="Y193">
        <f>DS193*(DX193+DY193)/1000</f>
        <v>0</v>
      </c>
      <c r="Z193">
        <f>0.61365*exp(17.502*DZ193/(240.97+DZ193))</f>
        <v>0</v>
      </c>
      <c r="AA193">
        <f>(W193-DS193*(DX193+DY193)/1000)</f>
        <v>0</v>
      </c>
      <c r="AB193">
        <f>(-I193*44100)</f>
        <v>0</v>
      </c>
      <c r="AC193">
        <f>2*29.3*Q193*0.92*(DZ193-V193)</f>
        <v>0</v>
      </c>
      <c r="AD193">
        <f>2*0.95*5.67E-8*(((DZ193+$B$9)+273)^4-(V193+273)^4)</f>
        <v>0</v>
      </c>
      <c r="AE193">
        <f>T193+AD193+AB193+AC193</f>
        <v>0</v>
      </c>
      <c r="AF193">
        <f>DW193*AT193*(DR193-DQ193*(1000-AT193*DT193)/(1000-AT193*DS193))/(100*DK193)</f>
        <v>0</v>
      </c>
      <c r="AG193">
        <f>1000*DW193*AT193*(DS193-DT193)/(100*DK193*(1000-AT193*DS193))</f>
        <v>0</v>
      </c>
      <c r="AH193">
        <f>(AI193 - AJ193 - DX193*1E3/(8.314*(DZ193+273.15)) * AL193/DW193 * AK193) * DW193/(100*DK193) * (1000 - DT193)/1000</f>
        <v>0</v>
      </c>
      <c r="AI193">
        <v>1317.142733580326</v>
      </c>
      <c r="AJ193">
        <v>1283.687151515152</v>
      </c>
      <c r="AK193">
        <v>3.391226138166706</v>
      </c>
      <c r="AL193">
        <v>65.04949438448051</v>
      </c>
      <c r="AM193">
        <f>(AO193 - AN193 + DX193*1E3/(8.314*(DZ193+273.15)) * AQ193/DW193 * AP193) * DW193/(100*DK193) * 1000/(1000 - AO193)</f>
        <v>0</v>
      </c>
      <c r="AN193">
        <v>19.17661979911345</v>
      </c>
      <c r="AO193">
        <v>22.26198909090909</v>
      </c>
      <c r="AP193">
        <v>-0.006980529071057015</v>
      </c>
      <c r="AQ193">
        <v>105.0563432772272</v>
      </c>
      <c r="AR193">
        <v>0</v>
      </c>
      <c r="AS193">
        <v>0</v>
      </c>
      <c r="AT193">
        <f>IF(AR193*$H$15&gt;=AV193,1.0,(AV193/(AV193-AR193*$H$15)))</f>
        <v>0</v>
      </c>
      <c r="AU193">
        <f>(AT193-1)*100</f>
        <v>0</v>
      </c>
      <c r="AV193">
        <f>MAX(0,($B$15+$C$15*EE193)/(1+$D$15*EE193)*DX193/(DZ193+273)*$E$15)</f>
        <v>0</v>
      </c>
      <c r="AW193" t="s">
        <v>437</v>
      </c>
      <c r="AX193" t="s">
        <v>437</v>
      </c>
      <c r="AY193">
        <v>0</v>
      </c>
      <c r="AZ193">
        <v>0</v>
      </c>
      <c r="BA193">
        <f>1-AY193/AZ193</f>
        <v>0</v>
      </c>
      <c r="BB193">
        <v>0</v>
      </c>
      <c r="BC193" t="s">
        <v>437</v>
      </c>
      <c r="BD193" t="s">
        <v>437</v>
      </c>
      <c r="BE193">
        <v>0</v>
      </c>
      <c r="BF193">
        <v>0</v>
      </c>
      <c r="BG193">
        <f>1-BE193/BF193</f>
        <v>0</v>
      </c>
      <c r="BH193">
        <v>0.5</v>
      </c>
      <c r="BI193">
        <f>DH193</f>
        <v>0</v>
      </c>
      <c r="BJ193">
        <f>K193</f>
        <v>0</v>
      </c>
      <c r="BK193">
        <f>BG193*BH193*BI193</f>
        <v>0</v>
      </c>
      <c r="BL193">
        <f>(BJ193-BB193)/BI193</f>
        <v>0</v>
      </c>
      <c r="BM193">
        <f>(AZ193-BF193)/BF193</f>
        <v>0</v>
      </c>
      <c r="BN193">
        <f>AY193/(BA193+AY193/BF193)</f>
        <v>0</v>
      </c>
      <c r="BO193" t="s">
        <v>437</v>
      </c>
      <c r="BP193">
        <v>0</v>
      </c>
      <c r="BQ193">
        <f>IF(BP193&lt;&gt;0, BP193, BN193)</f>
        <v>0</v>
      </c>
      <c r="BR193">
        <f>1-BQ193/BF193</f>
        <v>0</v>
      </c>
      <c r="BS193">
        <f>(BF193-BE193)/(BF193-BQ193)</f>
        <v>0</v>
      </c>
      <c r="BT193">
        <f>(AZ193-BF193)/(AZ193-BQ193)</f>
        <v>0</v>
      </c>
      <c r="BU193">
        <f>(BF193-BE193)/(BF193-AY193)</f>
        <v>0</v>
      </c>
      <c r="BV193">
        <f>(AZ193-BF193)/(AZ193-AY193)</f>
        <v>0</v>
      </c>
      <c r="BW193">
        <f>(BS193*BQ193/BE193)</f>
        <v>0</v>
      </c>
      <c r="BX193">
        <f>(1-BW193)</f>
        <v>0</v>
      </c>
      <c r="DG193">
        <f>$B$13*EF193+$C$13*EG193+$F$13*ER193*(1-EU193)</f>
        <v>0</v>
      </c>
      <c r="DH193">
        <f>DG193*DI193</f>
        <v>0</v>
      </c>
      <c r="DI193">
        <f>($B$13*$D$11+$C$13*$D$11+$F$13*((FE193+EW193)/MAX(FE193+EW193+FF193, 0.1)*$I$11+FF193/MAX(FE193+EW193+FF193, 0.1)*$J$11))/($B$13+$C$13+$F$13)</f>
        <v>0</v>
      </c>
      <c r="DJ193">
        <f>($B$13*$K$11+$C$13*$K$11+$F$13*((FE193+EW193)/MAX(FE193+EW193+FF193, 0.1)*$P$11+FF193/MAX(FE193+EW193+FF193, 0.1)*$Q$11))/($B$13+$C$13+$F$13)</f>
        <v>0</v>
      </c>
      <c r="DK193">
        <v>5</v>
      </c>
      <c r="DL193">
        <v>0.5</v>
      </c>
      <c r="DM193" t="s">
        <v>438</v>
      </c>
      <c r="DN193">
        <v>2</v>
      </c>
      <c r="DO193" t="b">
        <v>1</v>
      </c>
      <c r="DP193">
        <v>1759164545</v>
      </c>
      <c r="DQ193">
        <v>1232.045185185185</v>
      </c>
      <c r="DR193">
        <v>1276.897037037037</v>
      </c>
      <c r="DS193">
        <v>22.30386666666667</v>
      </c>
      <c r="DT193">
        <v>19.20276296296296</v>
      </c>
      <c r="DU193">
        <v>1232.495925925926</v>
      </c>
      <c r="DV193">
        <v>22.01188518518519</v>
      </c>
      <c r="DW193">
        <v>499.9891481481482</v>
      </c>
      <c r="DX193">
        <v>90.88286296296297</v>
      </c>
      <c r="DY193">
        <v>0.06788880740740739</v>
      </c>
      <c r="DZ193">
        <v>29.17587037037037</v>
      </c>
      <c r="EA193">
        <v>29.93643703703703</v>
      </c>
      <c r="EB193">
        <v>999.9000000000001</v>
      </c>
      <c r="EC193">
        <v>0</v>
      </c>
      <c r="ED193">
        <v>0</v>
      </c>
      <c r="EE193">
        <v>10000.62777777778</v>
      </c>
      <c r="EF193">
        <v>0</v>
      </c>
      <c r="EG193">
        <v>10.73176666666667</v>
      </c>
      <c r="EH193">
        <v>-44.85221481481481</v>
      </c>
      <c r="EI193">
        <v>1260.150740740741</v>
      </c>
      <c r="EJ193">
        <v>1301.897777777778</v>
      </c>
      <c r="EK193">
        <v>3.101098888888889</v>
      </c>
      <c r="EL193">
        <v>1276.897037037037</v>
      </c>
      <c r="EM193">
        <v>19.20276296296296</v>
      </c>
      <c r="EN193">
        <v>2.02704</v>
      </c>
      <c r="EO193">
        <v>1.745202592592592</v>
      </c>
      <c r="EP193">
        <v>17.65712962962963</v>
      </c>
      <c r="EQ193">
        <v>15.30441851851852</v>
      </c>
      <c r="ER193">
        <v>1999.998148148148</v>
      </c>
      <c r="ES193">
        <v>0.9799947777777777</v>
      </c>
      <c r="ET193">
        <v>0.02000482222222223</v>
      </c>
      <c r="EU193">
        <v>0</v>
      </c>
      <c r="EV193">
        <v>1040.01037037037</v>
      </c>
      <c r="EW193">
        <v>5.00078</v>
      </c>
      <c r="EX193">
        <v>20208.35555555555</v>
      </c>
      <c r="EY193">
        <v>16379.58888888889</v>
      </c>
      <c r="EZ193">
        <v>39.49751851851851</v>
      </c>
      <c r="FA193">
        <v>40.25196296296296</v>
      </c>
      <c r="FB193">
        <v>39.39107407407408</v>
      </c>
      <c r="FC193">
        <v>40.09244444444444</v>
      </c>
      <c r="FD193">
        <v>40.19188888888889</v>
      </c>
      <c r="FE193">
        <v>1955.088148148148</v>
      </c>
      <c r="FF193">
        <v>39.91</v>
      </c>
      <c r="FG193">
        <v>0</v>
      </c>
      <c r="FH193">
        <v>1759164544.4</v>
      </c>
      <c r="FI193">
        <v>0</v>
      </c>
      <c r="FJ193">
        <v>1040.049615384615</v>
      </c>
      <c r="FK193">
        <v>-9.709743577024238</v>
      </c>
      <c r="FL193">
        <v>-173.2547008330946</v>
      </c>
      <c r="FM193">
        <v>20209.06538461538</v>
      </c>
      <c r="FN193">
        <v>15</v>
      </c>
      <c r="FO193">
        <v>0</v>
      </c>
      <c r="FP193" t="s">
        <v>439</v>
      </c>
      <c r="FQ193">
        <v>1746989605.5</v>
      </c>
      <c r="FR193">
        <v>1746989593.5</v>
      </c>
      <c r="FS193">
        <v>0</v>
      </c>
      <c r="FT193">
        <v>-0.274</v>
      </c>
      <c r="FU193">
        <v>-0.002</v>
      </c>
      <c r="FV193">
        <v>2.549</v>
      </c>
      <c r="FW193">
        <v>0.129</v>
      </c>
      <c r="FX193">
        <v>420</v>
      </c>
      <c r="FY193">
        <v>17</v>
      </c>
      <c r="FZ193">
        <v>0.02</v>
      </c>
      <c r="GA193">
        <v>0.04</v>
      </c>
      <c r="GB193">
        <v>-44.724595</v>
      </c>
      <c r="GC193">
        <v>-3.324060787992302</v>
      </c>
      <c r="GD193">
        <v>0.3802129383319304</v>
      </c>
      <c r="GE193">
        <v>0</v>
      </c>
      <c r="GF193">
        <v>1040.562647058824</v>
      </c>
      <c r="GG193">
        <v>-9.90389609711043</v>
      </c>
      <c r="GH193">
        <v>0.9960342210738354</v>
      </c>
      <c r="GI193">
        <v>0</v>
      </c>
      <c r="GJ193">
        <v>3.103565000000001</v>
      </c>
      <c r="GK193">
        <v>-0.03431572232645713</v>
      </c>
      <c r="GL193">
        <v>0.006604442822827682</v>
      </c>
      <c r="GM193">
        <v>1</v>
      </c>
      <c r="GN193">
        <v>1</v>
      </c>
      <c r="GO193">
        <v>3</v>
      </c>
      <c r="GP193" t="s">
        <v>459</v>
      </c>
      <c r="GQ193">
        <v>3.102</v>
      </c>
      <c r="GR193">
        <v>2.72614</v>
      </c>
      <c r="GS193">
        <v>0.186239</v>
      </c>
      <c r="GT193">
        <v>0.190307</v>
      </c>
      <c r="GU193">
        <v>0.102699</v>
      </c>
      <c r="GV193">
        <v>0.0937201</v>
      </c>
      <c r="GW193">
        <v>21275.3</v>
      </c>
      <c r="GX193">
        <v>19239.1</v>
      </c>
      <c r="GY193">
        <v>26707.7</v>
      </c>
      <c r="GZ193">
        <v>23982.3</v>
      </c>
      <c r="HA193">
        <v>38354</v>
      </c>
      <c r="HB193">
        <v>32146.4</v>
      </c>
      <c r="HC193">
        <v>46633.1</v>
      </c>
      <c r="HD193">
        <v>37948.1</v>
      </c>
      <c r="HE193">
        <v>1.87197</v>
      </c>
      <c r="HF193">
        <v>1.86742</v>
      </c>
      <c r="HG193">
        <v>0.11798</v>
      </c>
      <c r="HH193">
        <v>0</v>
      </c>
      <c r="HI193">
        <v>28.0057</v>
      </c>
      <c r="HJ193">
        <v>999.9</v>
      </c>
      <c r="HK193">
        <v>43.5</v>
      </c>
      <c r="HL193">
        <v>31.5</v>
      </c>
      <c r="HM193">
        <v>22.2159</v>
      </c>
      <c r="HN193">
        <v>61.4439</v>
      </c>
      <c r="HO193">
        <v>22.4679</v>
      </c>
      <c r="HP193">
        <v>1</v>
      </c>
      <c r="HQ193">
        <v>0.117967</v>
      </c>
      <c r="HR193">
        <v>-0.277693</v>
      </c>
      <c r="HS193">
        <v>20.2799</v>
      </c>
      <c r="HT193">
        <v>5.2128</v>
      </c>
      <c r="HU193">
        <v>11.98</v>
      </c>
      <c r="HV193">
        <v>4.96375</v>
      </c>
      <c r="HW193">
        <v>3.27458</v>
      </c>
      <c r="HX193">
        <v>9999</v>
      </c>
      <c r="HY193">
        <v>9999</v>
      </c>
      <c r="HZ193">
        <v>9999</v>
      </c>
      <c r="IA193">
        <v>41.3</v>
      </c>
      <c r="IB193">
        <v>1.86401</v>
      </c>
      <c r="IC193">
        <v>1.86017</v>
      </c>
      <c r="ID193">
        <v>1.85842</v>
      </c>
      <c r="IE193">
        <v>1.85975</v>
      </c>
      <c r="IF193">
        <v>1.85989</v>
      </c>
      <c r="IG193">
        <v>1.85838</v>
      </c>
      <c r="IH193">
        <v>1.85745</v>
      </c>
      <c r="II193">
        <v>1.85242</v>
      </c>
      <c r="IJ193">
        <v>0</v>
      </c>
      <c r="IK193">
        <v>0</v>
      </c>
      <c r="IL193">
        <v>0</v>
      </c>
      <c r="IM193">
        <v>0</v>
      </c>
      <c r="IN193" t="s">
        <v>441</v>
      </c>
      <c r="IO193" t="s">
        <v>442</v>
      </c>
      <c r="IP193" t="s">
        <v>443</v>
      </c>
      <c r="IQ193" t="s">
        <v>443</v>
      </c>
      <c r="IR193" t="s">
        <v>443</v>
      </c>
      <c r="IS193" t="s">
        <v>443</v>
      </c>
      <c r="IT193">
        <v>0</v>
      </c>
      <c r="IU193">
        <v>100</v>
      </c>
      <c r="IV193">
        <v>100</v>
      </c>
      <c r="IW193">
        <v>-0.43</v>
      </c>
      <c r="IX193">
        <v>0.2909</v>
      </c>
      <c r="IY193">
        <v>-0.9039269621244732</v>
      </c>
      <c r="IZ193">
        <v>-0.001239420960351069</v>
      </c>
      <c r="JA193">
        <v>2.054680153414315E-06</v>
      </c>
      <c r="JB193">
        <v>-6.090169633737798E-10</v>
      </c>
      <c r="JC193">
        <v>0.01286883109493677</v>
      </c>
      <c r="JD193">
        <v>0.003674261220633967</v>
      </c>
      <c r="JE193">
        <v>0.0003746991724086452</v>
      </c>
      <c r="JF193">
        <v>1.563836292469968E-06</v>
      </c>
      <c r="JG193">
        <v>1</v>
      </c>
      <c r="JH193">
        <v>2003</v>
      </c>
      <c r="JI193">
        <v>1</v>
      </c>
      <c r="JJ193">
        <v>24</v>
      </c>
      <c r="JK193">
        <v>202915.8</v>
      </c>
      <c r="JL193">
        <v>202916</v>
      </c>
      <c r="JM193">
        <v>2.85278</v>
      </c>
      <c r="JN193">
        <v>2.61475</v>
      </c>
      <c r="JO193">
        <v>1.49658</v>
      </c>
      <c r="JP193">
        <v>2.34375</v>
      </c>
      <c r="JQ193">
        <v>1.54907</v>
      </c>
      <c r="JR193">
        <v>2.39136</v>
      </c>
      <c r="JS193">
        <v>35.9879</v>
      </c>
      <c r="JT193">
        <v>24.1663</v>
      </c>
      <c r="JU193">
        <v>18</v>
      </c>
      <c r="JV193">
        <v>482.739</v>
      </c>
      <c r="JW193">
        <v>494.548</v>
      </c>
      <c r="JX193">
        <v>27.8723</v>
      </c>
      <c r="JY193">
        <v>28.7964</v>
      </c>
      <c r="JZ193">
        <v>30.0002</v>
      </c>
      <c r="KA193">
        <v>28.9503</v>
      </c>
      <c r="KB193">
        <v>28.9343</v>
      </c>
      <c r="KC193">
        <v>57.2848</v>
      </c>
      <c r="KD193">
        <v>15.3976</v>
      </c>
      <c r="KE193">
        <v>66.61360000000001</v>
      </c>
      <c r="KF193">
        <v>27.8962</v>
      </c>
      <c r="KG193">
        <v>1323.11</v>
      </c>
      <c r="KH193">
        <v>19.2155</v>
      </c>
      <c r="KI193">
        <v>101.963</v>
      </c>
      <c r="KJ193">
        <v>91.51139999999999</v>
      </c>
    </row>
    <row r="194" spans="1:296">
      <c r="A194">
        <v>176</v>
      </c>
      <c r="B194">
        <v>1759164557.5</v>
      </c>
      <c r="C194">
        <v>3184.400000095367</v>
      </c>
      <c r="D194" t="s">
        <v>796</v>
      </c>
      <c r="E194" t="s">
        <v>797</v>
      </c>
      <c r="F194">
        <v>5</v>
      </c>
      <c r="G194" t="s">
        <v>639</v>
      </c>
      <c r="H194">
        <v>1759164549.714286</v>
      </c>
      <c r="I194">
        <f>(J194)/1000</f>
        <v>0</v>
      </c>
      <c r="J194">
        <f>IF(DO194, AM194, AG194)</f>
        <v>0</v>
      </c>
      <c r="K194">
        <f>IF(DO194, AH194, AF194)</f>
        <v>0</v>
      </c>
      <c r="L194">
        <f>DQ194 - IF(AT194&gt;1, K194*DK194*100.0/(AV194), 0)</f>
        <v>0</v>
      </c>
      <c r="M194">
        <f>((S194-I194/2)*L194-K194)/(S194+I194/2)</f>
        <v>0</v>
      </c>
      <c r="N194">
        <f>M194*(DX194+DY194)/1000.0</f>
        <v>0</v>
      </c>
      <c r="O194">
        <f>(DQ194 - IF(AT194&gt;1, K194*DK194*100.0/(AV194), 0))*(DX194+DY194)/1000.0</f>
        <v>0</v>
      </c>
      <c r="P194">
        <f>2.0/((1/R194-1/Q194)+SIGN(R194)*SQRT((1/R194-1/Q194)*(1/R194-1/Q194) + 4*DL194/((DL194+1)*(DL194+1))*(2*1/R194*1/Q194-1/Q194*1/Q194)))</f>
        <v>0</v>
      </c>
      <c r="Q194">
        <f>IF(LEFT(DM194,1)&lt;&gt;"0",IF(LEFT(DM194,1)="1",3.0,DN194),$D$5+$E$5*(EE194*DX194/($K$5*1000))+$F$5*(EE194*DX194/($K$5*1000))*MAX(MIN(DK194,$J$5),$I$5)*MAX(MIN(DK194,$J$5),$I$5)+$G$5*MAX(MIN(DK194,$J$5),$I$5)*(EE194*DX194/($K$5*1000))+$H$5*(EE194*DX194/($K$5*1000))*(EE194*DX194/($K$5*1000)))</f>
        <v>0</v>
      </c>
      <c r="R194">
        <f>I194*(1000-(1000*0.61365*exp(17.502*V194/(240.97+V194))/(DX194+DY194)+DS194)/2)/(1000*0.61365*exp(17.502*V194/(240.97+V194))/(DX194+DY194)-DS194)</f>
        <v>0</v>
      </c>
      <c r="S194">
        <f>1/((DL194+1)/(P194/1.6)+1/(Q194/1.37)) + DL194/((DL194+1)/(P194/1.6) + DL194/(Q194/1.37))</f>
        <v>0</v>
      </c>
      <c r="T194">
        <f>(DG194*DJ194)</f>
        <v>0</v>
      </c>
      <c r="U194">
        <f>(DZ194+(T194+2*0.95*5.67E-8*(((DZ194+$B$9)+273)^4-(DZ194+273)^4)-44100*I194)/(1.84*29.3*Q194+8*0.95*5.67E-8*(DZ194+273)^3))</f>
        <v>0</v>
      </c>
      <c r="V194">
        <f>($C$9*EA194+$D$9*EB194+$E$9*U194)</f>
        <v>0</v>
      </c>
      <c r="W194">
        <f>0.61365*exp(17.502*V194/(240.97+V194))</f>
        <v>0</v>
      </c>
      <c r="X194">
        <f>(Y194/Z194*100)</f>
        <v>0</v>
      </c>
      <c r="Y194">
        <f>DS194*(DX194+DY194)/1000</f>
        <v>0</v>
      </c>
      <c r="Z194">
        <f>0.61365*exp(17.502*DZ194/(240.97+DZ194))</f>
        <v>0</v>
      </c>
      <c r="AA194">
        <f>(W194-DS194*(DX194+DY194)/1000)</f>
        <v>0</v>
      </c>
      <c r="AB194">
        <f>(-I194*44100)</f>
        <v>0</v>
      </c>
      <c r="AC194">
        <f>2*29.3*Q194*0.92*(DZ194-V194)</f>
        <v>0</v>
      </c>
      <c r="AD194">
        <f>2*0.95*5.67E-8*(((DZ194+$B$9)+273)^4-(V194+273)^4)</f>
        <v>0</v>
      </c>
      <c r="AE194">
        <f>T194+AD194+AB194+AC194</f>
        <v>0</v>
      </c>
      <c r="AF194">
        <f>DW194*AT194*(DR194-DQ194*(1000-AT194*DT194)/(1000-AT194*DS194))/(100*DK194)</f>
        <v>0</v>
      </c>
      <c r="AG194">
        <f>1000*DW194*AT194*(DS194-DT194)/(100*DK194*(1000-AT194*DS194))</f>
        <v>0</v>
      </c>
      <c r="AH194">
        <f>(AI194 - AJ194 - DX194*1E3/(8.314*(DZ194+273.15)) * AL194/DW194 * AK194) * DW194/(100*DK194) * (1000 - DT194)/1000</f>
        <v>0</v>
      </c>
      <c r="AI194">
        <v>1334.092642868814</v>
      </c>
      <c r="AJ194">
        <v>1300.637696969697</v>
      </c>
      <c r="AK194">
        <v>3.395054789201813</v>
      </c>
      <c r="AL194">
        <v>65.04949438448051</v>
      </c>
      <c r="AM194">
        <f>(AO194 - AN194 + DX194*1E3/(8.314*(DZ194+273.15)) * AQ194/DW194 * AP194) * DW194/(100*DK194) * 1000/(1000 - AO194)</f>
        <v>0</v>
      </c>
      <c r="AN194">
        <v>19.17718528608714</v>
      </c>
      <c r="AO194">
        <v>22.23267939393939</v>
      </c>
      <c r="AP194">
        <v>-0.00327250562745043</v>
      </c>
      <c r="AQ194">
        <v>105.0563432772272</v>
      </c>
      <c r="AR194">
        <v>0</v>
      </c>
      <c r="AS194">
        <v>0</v>
      </c>
      <c r="AT194">
        <f>IF(AR194*$H$15&gt;=AV194,1.0,(AV194/(AV194-AR194*$H$15)))</f>
        <v>0</v>
      </c>
      <c r="AU194">
        <f>(AT194-1)*100</f>
        <v>0</v>
      </c>
      <c r="AV194">
        <f>MAX(0,($B$15+$C$15*EE194)/(1+$D$15*EE194)*DX194/(DZ194+273)*$E$15)</f>
        <v>0</v>
      </c>
      <c r="AW194" t="s">
        <v>437</v>
      </c>
      <c r="AX194" t="s">
        <v>437</v>
      </c>
      <c r="AY194">
        <v>0</v>
      </c>
      <c r="AZ194">
        <v>0</v>
      </c>
      <c r="BA194">
        <f>1-AY194/AZ194</f>
        <v>0</v>
      </c>
      <c r="BB194">
        <v>0</v>
      </c>
      <c r="BC194" t="s">
        <v>437</v>
      </c>
      <c r="BD194" t="s">
        <v>437</v>
      </c>
      <c r="BE194">
        <v>0</v>
      </c>
      <c r="BF194">
        <v>0</v>
      </c>
      <c r="BG194">
        <f>1-BE194/BF194</f>
        <v>0</v>
      </c>
      <c r="BH194">
        <v>0.5</v>
      </c>
      <c r="BI194">
        <f>DH194</f>
        <v>0</v>
      </c>
      <c r="BJ194">
        <f>K194</f>
        <v>0</v>
      </c>
      <c r="BK194">
        <f>BG194*BH194*BI194</f>
        <v>0</v>
      </c>
      <c r="BL194">
        <f>(BJ194-BB194)/BI194</f>
        <v>0</v>
      </c>
      <c r="BM194">
        <f>(AZ194-BF194)/BF194</f>
        <v>0</v>
      </c>
      <c r="BN194">
        <f>AY194/(BA194+AY194/BF194)</f>
        <v>0</v>
      </c>
      <c r="BO194" t="s">
        <v>437</v>
      </c>
      <c r="BP194">
        <v>0</v>
      </c>
      <c r="BQ194">
        <f>IF(BP194&lt;&gt;0, BP194, BN194)</f>
        <v>0</v>
      </c>
      <c r="BR194">
        <f>1-BQ194/BF194</f>
        <v>0</v>
      </c>
      <c r="BS194">
        <f>(BF194-BE194)/(BF194-BQ194)</f>
        <v>0</v>
      </c>
      <c r="BT194">
        <f>(AZ194-BF194)/(AZ194-BQ194)</f>
        <v>0</v>
      </c>
      <c r="BU194">
        <f>(BF194-BE194)/(BF194-AY194)</f>
        <v>0</v>
      </c>
      <c r="BV194">
        <f>(AZ194-BF194)/(AZ194-AY194)</f>
        <v>0</v>
      </c>
      <c r="BW194">
        <f>(BS194*BQ194/BE194)</f>
        <v>0</v>
      </c>
      <c r="BX194">
        <f>(1-BW194)</f>
        <v>0</v>
      </c>
      <c r="DG194">
        <f>$B$13*EF194+$C$13*EG194+$F$13*ER194*(1-EU194)</f>
        <v>0</v>
      </c>
      <c r="DH194">
        <f>DG194*DI194</f>
        <v>0</v>
      </c>
      <c r="DI194">
        <f>($B$13*$D$11+$C$13*$D$11+$F$13*((FE194+EW194)/MAX(FE194+EW194+FF194, 0.1)*$I$11+FF194/MAX(FE194+EW194+FF194, 0.1)*$J$11))/($B$13+$C$13+$F$13)</f>
        <v>0</v>
      </c>
      <c r="DJ194">
        <f>($B$13*$K$11+$C$13*$K$11+$F$13*((FE194+EW194)/MAX(FE194+EW194+FF194, 0.1)*$P$11+FF194/MAX(FE194+EW194+FF194, 0.1)*$Q$11))/($B$13+$C$13+$F$13)</f>
        <v>0</v>
      </c>
      <c r="DK194">
        <v>5</v>
      </c>
      <c r="DL194">
        <v>0.5</v>
      </c>
      <c r="DM194" t="s">
        <v>438</v>
      </c>
      <c r="DN194">
        <v>2</v>
      </c>
      <c r="DO194" t="b">
        <v>1</v>
      </c>
      <c r="DP194">
        <v>1759164549.714286</v>
      </c>
      <c r="DQ194">
        <v>1247.541071428571</v>
      </c>
      <c r="DR194">
        <v>1292.706785714285</v>
      </c>
      <c r="DS194">
        <v>22.27742857142857</v>
      </c>
      <c r="DT194">
        <v>19.18920714285714</v>
      </c>
      <c r="DU194">
        <v>1247.976428571429</v>
      </c>
      <c r="DV194">
        <v>21.98603214285714</v>
      </c>
      <c r="DW194">
        <v>500.0208928571428</v>
      </c>
      <c r="DX194">
        <v>90.88316785714287</v>
      </c>
      <c r="DY194">
        <v>0.06780330357142857</v>
      </c>
      <c r="DZ194">
        <v>29.18072857142857</v>
      </c>
      <c r="EA194">
        <v>29.941475</v>
      </c>
      <c r="EB194">
        <v>999.9000000000002</v>
      </c>
      <c r="EC194">
        <v>0</v>
      </c>
      <c r="ED194">
        <v>0</v>
      </c>
      <c r="EE194">
        <v>10011.85892857143</v>
      </c>
      <c r="EF194">
        <v>0</v>
      </c>
      <c r="EG194">
        <v>10.73413214285714</v>
      </c>
      <c r="EH194">
        <v>-45.16550357142857</v>
      </c>
      <c r="EI194">
        <v>1275.966785714286</v>
      </c>
      <c r="EJ194">
        <v>1317.999285714286</v>
      </c>
      <c r="EK194">
        <v>3.08822</v>
      </c>
      <c r="EL194">
        <v>1292.706785714285</v>
      </c>
      <c r="EM194">
        <v>19.18920714285714</v>
      </c>
      <c r="EN194">
        <v>2.024643571428572</v>
      </c>
      <c r="EO194">
        <v>1.743976071428571</v>
      </c>
      <c r="EP194">
        <v>17.638375</v>
      </c>
      <c r="EQ194">
        <v>15.29348571428571</v>
      </c>
      <c r="ER194">
        <v>1999.986071428571</v>
      </c>
      <c r="ES194">
        <v>0.9799946785714285</v>
      </c>
      <c r="ET194">
        <v>0.02000492142857143</v>
      </c>
      <c r="EU194">
        <v>0</v>
      </c>
      <c r="EV194">
        <v>1039.213571428572</v>
      </c>
      <c r="EW194">
        <v>5.00078</v>
      </c>
      <c r="EX194">
        <v>20192.40714285714</v>
      </c>
      <c r="EY194">
        <v>16379.48928571429</v>
      </c>
      <c r="EZ194">
        <v>39.49978571428571</v>
      </c>
      <c r="FA194">
        <v>40.25414285714285</v>
      </c>
      <c r="FB194">
        <v>39.41060714285714</v>
      </c>
      <c r="FC194">
        <v>40.09796428571428</v>
      </c>
      <c r="FD194">
        <v>40.23414285714284</v>
      </c>
      <c r="FE194">
        <v>1955.076071428571</v>
      </c>
      <c r="FF194">
        <v>39.91</v>
      </c>
      <c r="FG194">
        <v>0</v>
      </c>
      <c r="FH194">
        <v>1759164549.8</v>
      </c>
      <c r="FI194">
        <v>0</v>
      </c>
      <c r="FJ194">
        <v>1039.0556</v>
      </c>
      <c r="FK194">
        <v>-11.03923078408314</v>
      </c>
      <c r="FL194">
        <v>-215.2923079677489</v>
      </c>
      <c r="FM194">
        <v>20189.66</v>
      </c>
      <c r="FN194">
        <v>15</v>
      </c>
      <c r="FO194">
        <v>0</v>
      </c>
      <c r="FP194" t="s">
        <v>439</v>
      </c>
      <c r="FQ194">
        <v>1746989605.5</v>
      </c>
      <c r="FR194">
        <v>1746989593.5</v>
      </c>
      <c r="FS194">
        <v>0</v>
      </c>
      <c r="FT194">
        <v>-0.274</v>
      </c>
      <c r="FU194">
        <v>-0.002</v>
      </c>
      <c r="FV194">
        <v>2.549</v>
      </c>
      <c r="FW194">
        <v>0.129</v>
      </c>
      <c r="FX194">
        <v>420</v>
      </c>
      <c r="FY194">
        <v>17</v>
      </c>
      <c r="FZ194">
        <v>0.02</v>
      </c>
      <c r="GA194">
        <v>0.04</v>
      </c>
      <c r="GB194">
        <v>-44.94399268292683</v>
      </c>
      <c r="GC194">
        <v>-3.781195818815345</v>
      </c>
      <c r="GD194">
        <v>0.4062205410798932</v>
      </c>
      <c r="GE194">
        <v>0</v>
      </c>
      <c r="GF194">
        <v>1039.630588235294</v>
      </c>
      <c r="GG194">
        <v>-10.21940413035718</v>
      </c>
      <c r="GH194">
        <v>1.024895808697195</v>
      </c>
      <c r="GI194">
        <v>0</v>
      </c>
      <c r="GJ194">
        <v>3.093090731707317</v>
      </c>
      <c r="GK194">
        <v>-0.1319734494773529</v>
      </c>
      <c r="GL194">
        <v>0.01643561709278668</v>
      </c>
      <c r="GM194">
        <v>0</v>
      </c>
      <c r="GN194">
        <v>0</v>
      </c>
      <c r="GO194">
        <v>3</v>
      </c>
      <c r="GP194" t="s">
        <v>484</v>
      </c>
      <c r="GQ194">
        <v>3.10214</v>
      </c>
      <c r="GR194">
        <v>2.72548</v>
      </c>
      <c r="GS194">
        <v>0.187738</v>
      </c>
      <c r="GT194">
        <v>0.191789</v>
      </c>
      <c r="GU194">
        <v>0.102608</v>
      </c>
      <c r="GV194">
        <v>0.09371309999999999</v>
      </c>
      <c r="GW194">
        <v>21236.1</v>
      </c>
      <c r="GX194">
        <v>19203.5</v>
      </c>
      <c r="GY194">
        <v>26707.6</v>
      </c>
      <c r="GZ194">
        <v>23981.9</v>
      </c>
      <c r="HA194">
        <v>38357.9</v>
      </c>
      <c r="HB194">
        <v>32146.2</v>
      </c>
      <c r="HC194">
        <v>46632.9</v>
      </c>
      <c r="HD194">
        <v>37947.3</v>
      </c>
      <c r="HE194">
        <v>1.87272</v>
      </c>
      <c r="HF194">
        <v>1.86707</v>
      </c>
      <c r="HG194">
        <v>0.120759</v>
      </c>
      <c r="HH194">
        <v>0</v>
      </c>
      <c r="HI194">
        <v>28.0039</v>
      </c>
      <c r="HJ194">
        <v>999.9</v>
      </c>
      <c r="HK194">
        <v>43.6</v>
      </c>
      <c r="HL194">
        <v>31.5</v>
      </c>
      <c r="HM194">
        <v>22.2664</v>
      </c>
      <c r="HN194">
        <v>61.0939</v>
      </c>
      <c r="HO194">
        <v>22.2636</v>
      </c>
      <c r="HP194">
        <v>1</v>
      </c>
      <c r="HQ194">
        <v>0.118293</v>
      </c>
      <c r="HR194">
        <v>-0.303747</v>
      </c>
      <c r="HS194">
        <v>20.2797</v>
      </c>
      <c r="HT194">
        <v>5.2122</v>
      </c>
      <c r="HU194">
        <v>11.98</v>
      </c>
      <c r="HV194">
        <v>4.9635</v>
      </c>
      <c r="HW194">
        <v>3.27453</v>
      </c>
      <c r="HX194">
        <v>9999</v>
      </c>
      <c r="HY194">
        <v>9999</v>
      </c>
      <c r="HZ194">
        <v>9999</v>
      </c>
      <c r="IA194">
        <v>41.3</v>
      </c>
      <c r="IB194">
        <v>1.86401</v>
      </c>
      <c r="IC194">
        <v>1.86015</v>
      </c>
      <c r="ID194">
        <v>1.85841</v>
      </c>
      <c r="IE194">
        <v>1.85978</v>
      </c>
      <c r="IF194">
        <v>1.85989</v>
      </c>
      <c r="IG194">
        <v>1.85839</v>
      </c>
      <c r="IH194">
        <v>1.85745</v>
      </c>
      <c r="II194">
        <v>1.85242</v>
      </c>
      <c r="IJ194">
        <v>0</v>
      </c>
      <c r="IK194">
        <v>0</v>
      </c>
      <c r="IL194">
        <v>0</v>
      </c>
      <c r="IM194">
        <v>0</v>
      </c>
      <c r="IN194" t="s">
        <v>441</v>
      </c>
      <c r="IO194" t="s">
        <v>442</v>
      </c>
      <c r="IP194" t="s">
        <v>443</v>
      </c>
      <c r="IQ194" t="s">
        <v>443</v>
      </c>
      <c r="IR194" t="s">
        <v>443</v>
      </c>
      <c r="IS194" t="s">
        <v>443</v>
      </c>
      <c r="IT194">
        <v>0</v>
      </c>
      <c r="IU194">
        <v>100</v>
      </c>
      <c r="IV194">
        <v>100</v>
      </c>
      <c r="IW194">
        <v>-0.41</v>
      </c>
      <c r="IX194">
        <v>0.2903</v>
      </c>
      <c r="IY194">
        <v>-0.9039269621244732</v>
      </c>
      <c r="IZ194">
        <v>-0.001239420960351069</v>
      </c>
      <c r="JA194">
        <v>2.054680153414315E-06</v>
      </c>
      <c r="JB194">
        <v>-6.090169633737798E-10</v>
      </c>
      <c r="JC194">
        <v>0.01286883109493677</v>
      </c>
      <c r="JD194">
        <v>0.003674261220633967</v>
      </c>
      <c r="JE194">
        <v>0.0003746991724086452</v>
      </c>
      <c r="JF194">
        <v>1.563836292469968E-06</v>
      </c>
      <c r="JG194">
        <v>1</v>
      </c>
      <c r="JH194">
        <v>2003</v>
      </c>
      <c r="JI194">
        <v>1</v>
      </c>
      <c r="JJ194">
        <v>24</v>
      </c>
      <c r="JK194">
        <v>202915.9</v>
      </c>
      <c r="JL194">
        <v>202916.1</v>
      </c>
      <c r="JM194">
        <v>2.88086</v>
      </c>
      <c r="JN194">
        <v>2.60498</v>
      </c>
      <c r="JO194">
        <v>1.49658</v>
      </c>
      <c r="JP194">
        <v>2.34253</v>
      </c>
      <c r="JQ194">
        <v>1.54907</v>
      </c>
      <c r="JR194">
        <v>2.45972</v>
      </c>
      <c r="JS194">
        <v>35.9879</v>
      </c>
      <c r="JT194">
        <v>24.1751</v>
      </c>
      <c r="JU194">
        <v>18</v>
      </c>
      <c r="JV194">
        <v>483.199</v>
      </c>
      <c r="JW194">
        <v>494.343</v>
      </c>
      <c r="JX194">
        <v>27.9093</v>
      </c>
      <c r="JY194">
        <v>28.7996</v>
      </c>
      <c r="JZ194">
        <v>30.0004</v>
      </c>
      <c r="KA194">
        <v>28.9533</v>
      </c>
      <c r="KB194">
        <v>28.9374</v>
      </c>
      <c r="KC194">
        <v>57.8366</v>
      </c>
      <c r="KD194">
        <v>15.3976</v>
      </c>
      <c r="KE194">
        <v>66.9877</v>
      </c>
      <c r="KF194">
        <v>27.9429</v>
      </c>
      <c r="KG194">
        <v>1336.47</v>
      </c>
      <c r="KH194">
        <v>19.2575</v>
      </c>
      <c r="KI194">
        <v>101.963</v>
      </c>
      <c r="KJ194">
        <v>91.5098</v>
      </c>
    </row>
    <row r="195" spans="1:296">
      <c r="A195">
        <v>177</v>
      </c>
      <c r="B195">
        <v>1759164562.5</v>
      </c>
      <c r="C195">
        <v>3189.400000095367</v>
      </c>
      <c r="D195" t="s">
        <v>798</v>
      </c>
      <c r="E195" t="s">
        <v>799</v>
      </c>
      <c r="F195">
        <v>5</v>
      </c>
      <c r="G195" t="s">
        <v>639</v>
      </c>
      <c r="H195">
        <v>1759164555</v>
      </c>
      <c r="I195">
        <f>(J195)/1000</f>
        <v>0</v>
      </c>
      <c r="J195">
        <f>IF(DO195, AM195, AG195)</f>
        <v>0</v>
      </c>
      <c r="K195">
        <f>IF(DO195, AH195, AF195)</f>
        <v>0</v>
      </c>
      <c r="L195">
        <f>DQ195 - IF(AT195&gt;1, K195*DK195*100.0/(AV195), 0)</f>
        <v>0</v>
      </c>
      <c r="M195">
        <f>((S195-I195/2)*L195-K195)/(S195+I195/2)</f>
        <v>0</v>
      </c>
      <c r="N195">
        <f>M195*(DX195+DY195)/1000.0</f>
        <v>0</v>
      </c>
      <c r="O195">
        <f>(DQ195 - IF(AT195&gt;1, K195*DK195*100.0/(AV195), 0))*(DX195+DY195)/1000.0</f>
        <v>0</v>
      </c>
      <c r="P195">
        <f>2.0/((1/R195-1/Q195)+SIGN(R195)*SQRT((1/R195-1/Q195)*(1/R195-1/Q195) + 4*DL195/((DL195+1)*(DL195+1))*(2*1/R195*1/Q195-1/Q195*1/Q195)))</f>
        <v>0</v>
      </c>
      <c r="Q195">
        <f>IF(LEFT(DM195,1)&lt;&gt;"0",IF(LEFT(DM195,1)="1",3.0,DN195),$D$5+$E$5*(EE195*DX195/($K$5*1000))+$F$5*(EE195*DX195/($K$5*1000))*MAX(MIN(DK195,$J$5),$I$5)*MAX(MIN(DK195,$J$5),$I$5)+$G$5*MAX(MIN(DK195,$J$5),$I$5)*(EE195*DX195/($K$5*1000))+$H$5*(EE195*DX195/($K$5*1000))*(EE195*DX195/($K$5*1000)))</f>
        <v>0</v>
      </c>
      <c r="R195">
        <f>I195*(1000-(1000*0.61365*exp(17.502*V195/(240.97+V195))/(DX195+DY195)+DS195)/2)/(1000*0.61365*exp(17.502*V195/(240.97+V195))/(DX195+DY195)-DS195)</f>
        <v>0</v>
      </c>
      <c r="S195">
        <f>1/((DL195+1)/(P195/1.6)+1/(Q195/1.37)) + DL195/((DL195+1)/(P195/1.6) + DL195/(Q195/1.37))</f>
        <v>0</v>
      </c>
      <c r="T195">
        <f>(DG195*DJ195)</f>
        <v>0</v>
      </c>
      <c r="U195">
        <f>(DZ195+(T195+2*0.95*5.67E-8*(((DZ195+$B$9)+273)^4-(DZ195+273)^4)-44100*I195)/(1.84*29.3*Q195+8*0.95*5.67E-8*(DZ195+273)^3))</f>
        <v>0</v>
      </c>
      <c r="V195">
        <f>($C$9*EA195+$D$9*EB195+$E$9*U195)</f>
        <v>0</v>
      </c>
      <c r="W195">
        <f>0.61365*exp(17.502*V195/(240.97+V195))</f>
        <v>0</v>
      </c>
      <c r="X195">
        <f>(Y195/Z195*100)</f>
        <v>0</v>
      </c>
      <c r="Y195">
        <f>DS195*(DX195+DY195)/1000</f>
        <v>0</v>
      </c>
      <c r="Z195">
        <f>0.61365*exp(17.502*DZ195/(240.97+DZ195))</f>
        <v>0</v>
      </c>
      <c r="AA195">
        <f>(W195-DS195*(DX195+DY195)/1000)</f>
        <v>0</v>
      </c>
      <c r="AB195">
        <f>(-I195*44100)</f>
        <v>0</v>
      </c>
      <c r="AC195">
        <f>2*29.3*Q195*0.92*(DZ195-V195)</f>
        <v>0</v>
      </c>
      <c r="AD195">
        <f>2*0.95*5.67E-8*(((DZ195+$B$9)+273)^4-(V195+273)^4)</f>
        <v>0</v>
      </c>
      <c r="AE195">
        <f>T195+AD195+AB195+AC195</f>
        <v>0</v>
      </c>
      <c r="AF195">
        <f>DW195*AT195*(DR195-DQ195*(1000-AT195*DT195)/(1000-AT195*DS195))/(100*DK195)</f>
        <v>0</v>
      </c>
      <c r="AG195">
        <f>1000*DW195*AT195*(DS195-DT195)/(100*DK195*(1000-AT195*DS195))</f>
        <v>0</v>
      </c>
      <c r="AH195">
        <f>(AI195 - AJ195 - DX195*1E3/(8.314*(DZ195+273.15)) * AL195/DW195 * AK195) * DW195/(100*DK195) * (1000 - DT195)/1000</f>
        <v>0</v>
      </c>
      <c r="AI195">
        <v>1351.375561614416</v>
      </c>
      <c r="AJ195">
        <v>1317.815272727272</v>
      </c>
      <c r="AK195">
        <v>3.438617904476736</v>
      </c>
      <c r="AL195">
        <v>65.04949438448051</v>
      </c>
      <c r="AM195">
        <f>(AO195 - AN195 + DX195*1E3/(8.314*(DZ195+273.15)) * AQ195/DW195 * AP195) * DW195/(100*DK195) * 1000/(1000 - AO195)</f>
        <v>0</v>
      </c>
      <c r="AN195">
        <v>19.1889387877395</v>
      </c>
      <c r="AO195">
        <v>22.20946545454544</v>
      </c>
      <c r="AP195">
        <v>-0.001878242972807118</v>
      </c>
      <c r="AQ195">
        <v>105.0563432772272</v>
      </c>
      <c r="AR195">
        <v>0</v>
      </c>
      <c r="AS195">
        <v>0</v>
      </c>
      <c r="AT195">
        <f>IF(AR195*$H$15&gt;=AV195,1.0,(AV195/(AV195-AR195*$H$15)))</f>
        <v>0</v>
      </c>
      <c r="AU195">
        <f>(AT195-1)*100</f>
        <v>0</v>
      </c>
      <c r="AV195">
        <f>MAX(0,($B$15+$C$15*EE195)/(1+$D$15*EE195)*DX195/(DZ195+273)*$E$15)</f>
        <v>0</v>
      </c>
      <c r="AW195" t="s">
        <v>437</v>
      </c>
      <c r="AX195" t="s">
        <v>437</v>
      </c>
      <c r="AY195">
        <v>0</v>
      </c>
      <c r="AZ195">
        <v>0</v>
      </c>
      <c r="BA195">
        <f>1-AY195/AZ195</f>
        <v>0</v>
      </c>
      <c r="BB195">
        <v>0</v>
      </c>
      <c r="BC195" t="s">
        <v>437</v>
      </c>
      <c r="BD195" t="s">
        <v>437</v>
      </c>
      <c r="BE195">
        <v>0</v>
      </c>
      <c r="BF195">
        <v>0</v>
      </c>
      <c r="BG195">
        <f>1-BE195/BF195</f>
        <v>0</v>
      </c>
      <c r="BH195">
        <v>0.5</v>
      </c>
      <c r="BI195">
        <f>DH195</f>
        <v>0</v>
      </c>
      <c r="BJ195">
        <f>K195</f>
        <v>0</v>
      </c>
      <c r="BK195">
        <f>BG195*BH195*BI195</f>
        <v>0</v>
      </c>
      <c r="BL195">
        <f>(BJ195-BB195)/BI195</f>
        <v>0</v>
      </c>
      <c r="BM195">
        <f>(AZ195-BF195)/BF195</f>
        <v>0</v>
      </c>
      <c r="BN195">
        <f>AY195/(BA195+AY195/BF195)</f>
        <v>0</v>
      </c>
      <c r="BO195" t="s">
        <v>437</v>
      </c>
      <c r="BP195">
        <v>0</v>
      </c>
      <c r="BQ195">
        <f>IF(BP195&lt;&gt;0, BP195, BN195)</f>
        <v>0</v>
      </c>
      <c r="BR195">
        <f>1-BQ195/BF195</f>
        <v>0</v>
      </c>
      <c r="BS195">
        <f>(BF195-BE195)/(BF195-BQ195)</f>
        <v>0</v>
      </c>
      <c r="BT195">
        <f>(AZ195-BF195)/(AZ195-BQ195)</f>
        <v>0</v>
      </c>
      <c r="BU195">
        <f>(BF195-BE195)/(BF195-AY195)</f>
        <v>0</v>
      </c>
      <c r="BV195">
        <f>(AZ195-BF195)/(AZ195-AY195)</f>
        <v>0</v>
      </c>
      <c r="BW195">
        <f>(BS195*BQ195/BE195)</f>
        <v>0</v>
      </c>
      <c r="BX195">
        <f>(1-BW195)</f>
        <v>0</v>
      </c>
      <c r="DG195">
        <f>$B$13*EF195+$C$13*EG195+$F$13*ER195*(1-EU195)</f>
        <v>0</v>
      </c>
      <c r="DH195">
        <f>DG195*DI195</f>
        <v>0</v>
      </c>
      <c r="DI195">
        <f>($B$13*$D$11+$C$13*$D$11+$F$13*((FE195+EW195)/MAX(FE195+EW195+FF195, 0.1)*$I$11+FF195/MAX(FE195+EW195+FF195, 0.1)*$J$11))/($B$13+$C$13+$F$13)</f>
        <v>0</v>
      </c>
      <c r="DJ195">
        <f>($B$13*$K$11+$C$13*$K$11+$F$13*((FE195+EW195)/MAX(FE195+EW195+FF195, 0.1)*$P$11+FF195/MAX(FE195+EW195+FF195, 0.1)*$Q$11))/($B$13+$C$13+$F$13)</f>
        <v>0</v>
      </c>
      <c r="DK195">
        <v>5</v>
      </c>
      <c r="DL195">
        <v>0.5</v>
      </c>
      <c r="DM195" t="s">
        <v>438</v>
      </c>
      <c r="DN195">
        <v>2</v>
      </c>
      <c r="DO195" t="b">
        <v>1</v>
      </c>
      <c r="DP195">
        <v>1759164555</v>
      </c>
      <c r="DQ195">
        <v>1265.104074074074</v>
      </c>
      <c r="DR195">
        <v>1310.444444444444</v>
      </c>
      <c r="DS195">
        <v>22.24518888888889</v>
      </c>
      <c r="DT195">
        <v>19.17986666666667</v>
      </c>
      <c r="DU195">
        <v>1265.521111111111</v>
      </c>
      <c r="DV195">
        <v>21.95449999999999</v>
      </c>
      <c r="DW195">
        <v>500.0094074074074</v>
      </c>
      <c r="DX195">
        <v>90.88367777777779</v>
      </c>
      <c r="DY195">
        <v>0.06775544814814814</v>
      </c>
      <c r="DZ195">
        <v>29.19316666666667</v>
      </c>
      <c r="EA195">
        <v>29.96927407407407</v>
      </c>
      <c r="EB195">
        <v>999.9000000000001</v>
      </c>
      <c r="EC195">
        <v>0</v>
      </c>
      <c r="ED195">
        <v>0</v>
      </c>
      <c r="EE195">
        <v>10004.89</v>
      </c>
      <c r="EF195">
        <v>0</v>
      </c>
      <c r="EG195">
        <v>10.73221481481482</v>
      </c>
      <c r="EH195">
        <v>-45.33961851851851</v>
      </c>
      <c r="EI195">
        <v>1293.887407407407</v>
      </c>
      <c r="EJ195">
        <v>1336.070740740741</v>
      </c>
      <c r="EK195">
        <v>3.065331851851852</v>
      </c>
      <c r="EL195">
        <v>1310.444444444444</v>
      </c>
      <c r="EM195">
        <v>19.17986666666667</v>
      </c>
      <c r="EN195">
        <v>2.021725185185185</v>
      </c>
      <c r="EO195">
        <v>1.743136296296296</v>
      </c>
      <c r="EP195">
        <v>17.61551111111111</v>
      </c>
      <c r="EQ195">
        <v>15.2859962962963</v>
      </c>
      <c r="ER195">
        <v>2000.004814814815</v>
      </c>
      <c r="ES195">
        <v>0.9799948888888887</v>
      </c>
      <c r="ET195">
        <v>0.02000471111111111</v>
      </c>
      <c r="EU195">
        <v>0</v>
      </c>
      <c r="EV195">
        <v>1038.260740740741</v>
      </c>
      <c r="EW195">
        <v>5.00078</v>
      </c>
      <c r="EX195">
        <v>20174.03333333333</v>
      </c>
      <c r="EY195">
        <v>16379.65185185185</v>
      </c>
      <c r="EZ195">
        <v>39.46970370370371</v>
      </c>
      <c r="FA195">
        <v>40.25433333333332</v>
      </c>
      <c r="FB195">
        <v>39.44655555555555</v>
      </c>
      <c r="FC195">
        <v>40.08074074074074</v>
      </c>
      <c r="FD195">
        <v>40.21503703703703</v>
      </c>
      <c r="FE195">
        <v>1955.094814814815</v>
      </c>
      <c r="FF195">
        <v>39.91</v>
      </c>
      <c r="FG195">
        <v>0</v>
      </c>
      <c r="FH195">
        <v>1759164554.6</v>
      </c>
      <c r="FI195">
        <v>0</v>
      </c>
      <c r="FJ195">
        <v>1038.194</v>
      </c>
      <c r="FK195">
        <v>-11.72923079493281</v>
      </c>
      <c r="FL195">
        <v>-231.7076926797587</v>
      </c>
      <c r="FM195">
        <v>20172.872</v>
      </c>
      <c r="FN195">
        <v>15</v>
      </c>
      <c r="FO195">
        <v>0</v>
      </c>
      <c r="FP195" t="s">
        <v>439</v>
      </c>
      <c r="FQ195">
        <v>1746989605.5</v>
      </c>
      <c r="FR195">
        <v>1746989593.5</v>
      </c>
      <c r="FS195">
        <v>0</v>
      </c>
      <c r="FT195">
        <v>-0.274</v>
      </c>
      <c r="FU195">
        <v>-0.002</v>
      </c>
      <c r="FV195">
        <v>2.549</v>
      </c>
      <c r="FW195">
        <v>0.129</v>
      </c>
      <c r="FX195">
        <v>420</v>
      </c>
      <c r="FY195">
        <v>17</v>
      </c>
      <c r="FZ195">
        <v>0.02</v>
      </c>
      <c r="GA195">
        <v>0.04</v>
      </c>
      <c r="GB195">
        <v>-45.17880487804878</v>
      </c>
      <c r="GC195">
        <v>-2.420774216027858</v>
      </c>
      <c r="GD195">
        <v>0.2646437531357309</v>
      </c>
      <c r="GE195">
        <v>0</v>
      </c>
      <c r="GF195">
        <v>1038.985882352941</v>
      </c>
      <c r="GG195">
        <v>-11.05148968743695</v>
      </c>
      <c r="GH195">
        <v>1.106507801857229</v>
      </c>
      <c r="GI195">
        <v>0</v>
      </c>
      <c r="GJ195">
        <v>3.080131951219512</v>
      </c>
      <c r="GK195">
        <v>-0.2341507317073157</v>
      </c>
      <c r="GL195">
        <v>0.02574489068131271</v>
      </c>
      <c r="GM195">
        <v>0</v>
      </c>
      <c r="GN195">
        <v>0</v>
      </c>
      <c r="GO195">
        <v>3</v>
      </c>
      <c r="GP195" t="s">
        <v>484</v>
      </c>
      <c r="GQ195">
        <v>3.10171</v>
      </c>
      <c r="GR195">
        <v>2.72595</v>
      </c>
      <c r="GS195">
        <v>0.189244</v>
      </c>
      <c r="GT195">
        <v>0.193265</v>
      </c>
      <c r="GU195">
        <v>0.102536</v>
      </c>
      <c r="GV195">
        <v>0.0938156</v>
      </c>
      <c r="GW195">
        <v>21196.6</v>
      </c>
      <c r="GX195">
        <v>19168.4</v>
      </c>
      <c r="GY195">
        <v>26707.5</v>
      </c>
      <c r="GZ195">
        <v>23981.8</v>
      </c>
      <c r="HA195">
        <v>38361.2</v>
      </c>
      <c r="HB195">
        <v>32142.5</v>
      </c>
      <c r="HC195">
        <v>46632.8</v>
      </c>
      <c r="HD195">
        <v>37947.1</v>
      </c>
      <c r="HE195">
        <v>1.87188</v>
      </c>
      <c r="HF195">
        <v>1.86788</v>
      </c>
      <c r="HG195">
        <v>0.125609</v>
      </c>
      <c r="HH195">
        <v>0</v>
      </c>
      <c r="HI195">
        <v>28.0025</v>
      </c>
      <c r="HJ195">
        <v>999.9</v>
      </c>
      <c r="HK195">
        <v>43.6</v>
      </c>
      <c r="HL195">
        <v>31.5</v>
      </c>
      <c r="HM195">
        <v>22.2677</v>
      </c>
      <c r="HN195">
        <v>61.1939</v>
      </c>
      <c r="HO195">
        <v>22.528</v>
      </c>
      <c r="HP195">
        <v>1</v>
      </c>
      <c r="HQ195">
        <v>0.118816</v>
      </c>
      <c r="HR195">
        <v>0.115836</v>
      </c>
      <c r="HS195">
        <v>20.2788</v>
      </c>
      <c r="HT195">
        <v>5.21295</v>
      </c>
      <c r="HU195">
        <v>11.9798</v>
      </c>
      <c r="HV195">
        <v>4.96345</v>
      </c>
      <c r="HW195">
        <v>3.2744</v>
      </c>
      <c r="HX195">
        <v>9999</v>
      </c>
      <c r="HY195">
        <v>9999</v>
      </c>
      <c r="HZ195">
        <v>9999</v>
      </c>
      <c r="IA195">
        <v>41.3</v>
      </c>
      <c r="IB195">
        <v>1.86401</v>
      </c>
      <c r="IC195">
        <v>1.86016</v>
      </c>
      <c r="ID195">
        <v>1.85843</v>
      </c>
      <c r="IE195">
        <v>1.85979</v>
      </c>
      <c r="IF195">
        <v>1.85989</v>
      </c>
      <c r="IG195">
        <v>1.85838</v>
      </c>
      <c r="IH195">
        <v>1.85745</v>
      </c>
      <c r="II195">
        <v>1.85242</v>
      </c>
      <c r="IJ195">
        <v>0</v>
      </c>
      <c r="IK195">
        <v>0</v>
      </c>
      <c r="IL195">
        <v>0</v>
      </c>
      <c r="IM195">
        <v>0</v>
      </c>
      <c r="IN195" t="s">
        <v>441</v>
      </c>
      <c r="IO195" t="s">
        <v>442</v>
      </c>
      <c r="IP195" t="s">
        <v>443</v>
      </c>
      <c r="IQ195" t="s">
        <v>443</v>
      </c>
      <c r="IR195" t="s">
        <v>443</v>
      </c>
      <c r="IS195" t="s">
        <v>443</v>
      </c>
      <c r="IT195">
        <v>0</v>
      </c>
      <c r="IU195">
        <v>100</v>
      </c>
      <c r="IV195">
        <v>100</v>
      </c>
      <c r="IW195">
        <v>-0.39</v>
      </c>
      <c r="IX195">
        <v>0.2899</v>
      </c>
      <c r="IY195">
        <v>-0.9039269621244732</v>
      </c>
      <c r="IZ195">
        <v>-0.001239420960351069</v>
      </c>
      <c r="JA195">
        <v>2.054680153414315E-06</v>
      </c>
      <c r="JB195">
        <v>-6.090169633737798E-10</v>
      </c>
      <c r="JC195">
        <v>0.01286883109493677</v>
      </c>
      <c r="JD195">
        <v>0.003674261220633967</v>
      </c>
      <c r="JE195">
        <v>0.0003746991724086452</v>
      </c>
      <c r="JF195">
        <v>1.563836292469968E-06</v>
      </c>
      <c r="JG195">
        <v>1</v>
      </c>
      <c r="JH195">
        <v>2003</v>
      </c>
      <c r="JI195">
        <v>1</v>
      </c>
      <c r="JJ195">
        <v>24</v>
      </c>
      <c r="JK195">
        <v>202916</v>
      </c>
      <c r="JL195">
        <v>202916.1</v>
      </c>
      <c r="JM195">
        <v>2.91138</v>
      </c>
      <c r="JN195">
        <v>2.60132</v>
      </c>
      <c r="JO195">
        <v>1.49658</v>
      </c>
      <c r="JP195">
        <v>2.34375</v>
      </c>
      <c r="JQ195">
        <v>1.54907</v>
      </c>
      <c r="JR195">
        <v>2.44263</v>
      </c>
      <c r="JS195">
        <v>35.9879</v>
      </c>
      <c r="JT195">
        <v>24.1751</v>
      </c>
      <c r="JU195">
        <v>18</v>
      </c>
      <c r="JV195">
        <v>482.727</v>
      </c>
      <c r="JW195">
        <v>494.898</v>
      </c>
      <c r="JX195">
        <v>27.9444</v>
      </c>
      <c r="JY195">
        <v>28.8038</v>
      </c>
      <c r="JZ195">
        <v>30.0005</v>
      </c>
      <c r="KA195">
        <v>28.9564</v>
      </c>
      <c r="KB195">
        <v>28.9405</v>
      </c>
      <c r="KC195">
        <v>58.4523</v>
      </c>
      <c r="KD195">
        <v>15.1238</v>
      </c>
      <c r="KE195">
        <v>66.9877</v>
      </c>
      <c r="KF195">
        <v>27.7302</v>
      </c>
      <c r="KG195">
        <v>1356.52</v>
      </c>
      <c r="KH195">
        <v>19.3012</v>
      </c>
      <c r="KI195">
        <v>101.962</v>
      </c>
      <c r="KJ195">
        <v>91.5093</v>
      </c>
    </row>
    <row r="196" spans="1:296">
      <c r="A196">
        <v>178</v>
      </c>
      <c r="B196">
        <v>1759164567.5</v>
      </c>
      <c r="C196">
        <v>3194.400000095367</v>
      </c>
      <c r="D196" t="s">
        <v>800</v>
      </c>
      <c r="E196" t="s">
        <v>801</v>
      </c>
      <c r="F196">
        <v>5</v>
      </c>
      <c r="G196" t="s">
        <v>639</v>
      </c>
      <c r="H196">
        <v>1759164559.714286</v>
      </c>
      <c r="I196">
        <f>(J196)/1000</f>
        <v>0</v>
      </c>
      <c r="J196">
        <f>IF(DO196, AM196, AG196)</f>
        <v>0</v>
      </c>
      <c r="K196">
        <f>IF(DO196, AH196, AF196)</f>
        <v>0</v>
      </c>
      <c r="L196">
        <f>DQ196 - IF(AT196&gt;1, K196*DK196*100.0/(AV196), 0)</f>
        <v>0</v>
      </c>
      <c r="M196">
        <f>((S196-I196/2)*L196-K196)/(S196+I196/2)</f>
        <v>0</v>
      </c>
      <c r="N196">
        <f>M196*(DX196+DY196)/1000.0</f>
        <v>0</v>
      </c>
      <c r="O196">
        <f>(DQ196 - IF(AT196&gt;1, K196*DK196*100.0/(AV196), 0))*(DX196+DY196)/1000.0</f>
        <v>0</v>
      </c>
      <c r="P196">
        <f>2.0/((1/R196-1/Q196)+SIGN(R196)*SQRT((1/R196-1/Q196)*(1/R196-1/Q196) + 4*DL196/((DL196+1)*(DL196+1))*(2*1/R196*1/Q196-1/Q196*1/Q196)))</f>
        <v>0</v>
      </c>
      <c r="Q196">
        <f>IF(LEFT(DM196,1)&lt;&gt;"0",IF(LEFT(DM196,1)="1",3.0,DN196),$D$5+$E$5*(EE196*DX196/($K$5*1000))+$F$5*(EE196*DX196/($K$5*1000))*MAX(MIN(DK196,$J$5),$I$5)*MAX(MIN(DK196,$J$5),$I$5)+$G$5*MAX(MIN(DK196,$J$5),$I$5)*(EE196*DX196/($K$5*1000))+$H$5*(EE196*DX196/($K$5*1000))*(EE196*DX196/($K$5*1000)))</f>
        <v>0</v>
      </c>
      <c r="R196">
        <f>I196*(1000-(1000*0.61365*exp(17.502*V196/(240.97+V196))/(DX196+DY196)+DS196)/2)/(1000*0.61365*exp(17.502*V196/(240.97+V196))/(DX196+DY196)-DS196)</f>
        <v>0</v>
      </c>
      <c r="S196">
        <f>1/((DL196+1)/(P196/1.6)+1/(Q196/1.37)) + DL196/((DL196+1)/(P196/1.6) + DL196/(Q196/1.37))</f>
        <v>0</v>
      </c>
      <c r="T196">
        <f>(DG196*DJ196)</f>
        <v>0</v>
      </c>
      <c r="U196">
        <f>(DZ196+(T196+2*0.95*5.67E-8*(((DZ196+$B$9)+273)^4-(DZ196+273)^4)-44100*I196)/(1.84*29.3*Q196+8*0.95*5.67E-8*(DZ196+273)^3))</f>
        <v>0</v>
      </c>
      <c r="V196">
        <f>($C$9*EA196+$D$9*EB196+$E$9*U196)</f>
        <v>0</v>
      </c>
      <c r="W196">
        <f>0.61365*exp(17.502*V196/(240.97+V196))</f>
        <v>0</v>
      </c>
      <c r="X196">
        <f>(Y196/Z196*100)</f>
        <v>0</v>
      </c>
      <c r="Y196">
        <f>DS196*(DX196+DY196)/1000</f>
        <v>0</v>
      </c>
      <c r="Z196">
        <f>0.61365*exp(17.502*DZ196/(240.97+DZ196))</f>
        <v>0</v>
      </c>
      <c r="AA196">
        <f>(W196-DS196*(DX196+DY196)/1000)</f>
        <v>0</v>
      </c>
      <c r="AB196">
        <f>(-I196*44100)</f>
        <v>0</v>
      </c>
      <c r="AC196">
        <f>2*29.3*Q196*0.92*(DZ196-V196)</f>
        <v>0</v>
      </c>
      <c r="AD196">
        <f>2*0.95*5.67E-8*(((DZ196+$B$9)+273)^4-(V196+273)^4)</f>
        <v>0</v>
      </c>
      <c r="AE196">
        <f>T196+AD196+AB196+AC196</f>
        <v>0</v>
      </c>
      <c r="AF196">
        <f>DW196*AT196*(DR196-DQ196*(1000-AT196*DT196)/(1000-AT196*DS196))/(100*DK196)</f>
        <v>0</v>
      </c>
      <c r="AG196">
        <f>1000*DW196*AT196*(DS196-DT196)/(100*DK196*(1000-AT196*DS196))</f>
        <v>0</v>
      </c>
      <c r="AH196">
        <f>(AI196 - AJ196 - DX196*1E3/(8.314*(DZ196+273.15)) * AL196/DW196 * AK196) * DW196/(100*DK196) * (1000 - DT196)/1000</f>
        <v>0</v>
      </c>
      <c r="AI196">
        <v>1368.482180711145</v>
      </c>
      <c r="AJ196">
        <v>1334.731818181818</v>
      </c>
      <c r="AK196">
        <v>3.380618108603923</v>
      </c>
      <c r="AL196">
        <v>65.04949438448051</v>
      </c>
      <c r="AM196">
        <f>(AO196 - AN196 + DX196*1E3/(8.314*(DZ196+273.15)) * AQ196/DW196 * AP196) * DW196/(100*DK196) * 1000/(1000 - AO196)</f>
        <v>0</v>
      </c>
      <c r="AN196">
        <v>19.21695165753901</v>
      </c>
      <c r="AO196">
        <v>22.19433515151516</v>
      </c>
      <c r="AP196">
        <v>-0.0008843501801488768</v>
      </c>
      <c r="AQ196">
        <v>105.0563432772272</v>
      </c>
      <c r="AR196">
        <v>0</v>
      </c>
      <c r="AS196">
        <v>0</v>
      </c>
      <c r="AT196">
        <f>IF(AR196*$H$15&gt;=AV196,1.0,(AV196/(AV196-AR196*$H$15)))</f>
        <v>0</v>
      </c>
      <c r="AU196">
        <f>(AT196-1)*100</f>
        <v>0</v>
      </c>
      <c r="AV196">
        <f>MAX(0,($B$15+$C$15*EE196)/(1+$D$15*EE196)*DX196/(DZ196+273)*$E$15)</f>
        <v>0</v>
      </c>
      <c r="AW196" t="s">
        <v>437</v>
      </c>
      <c r="AX196" t="s">
        <v>437</v>
      </c>
      <c r="AY196">
        <v>0</v>
      </c>
      <c r="AZ196">
        <v>0</v>
      </c>
      <c r="BA196">
        <f>1-AY196/AZ196</f>
        <v>0</v>
      </c>
      <c r="BB196">
        <v>0</v>
      </c>
      <c r="BC196" t="s">
        <v>437</v>
      </c>
      <c r="BD196" t="s">
        <v>437</v>
      </c>
      <c r="BE196">
        <v>0</v>
      </c>
      <c r="BF196">
        <v>0</v>
      </c>
      <c r="BG196">
        <f>1-BE196/BF196</f>
        <v>0</v>
      </c>
      <c r="BH196">
        <v>0.5</v>
      </c>
      <c r="BI196">
        <f>DH196</f>
        <v>0</v>
      </c>
      <c r="BJ196">
        <f>K196</f>
        <v>0</v>
      </c>
      <c r="BK196">
        <f>BG196*BH196*BI196</f>
        <v>0</v>
      </c>
      <c r="BL196">
        <f>(BJ196-BB196)/BI196</f>
        <v>0</v>
      </c>
      <c r="BM196">
        <f>(AZ196-BF196)/BF196</f>
        <v>0</v>
      </c>
      <c r="BN196">
        <f>AY196/(BA196+AY196/BF196)</f>
        <v>0</v>
      </c>
      <c r="BO196" t="s">
        <v>437</v>
      </c>
      <c r="BP196">
        <v>0</v>
      </c>
      <c r="BQ196">
        <f>IF(BP196&lt;&gt;0, BP196, BN196)</f>
        <v>0</v>
      </c>
      <c r="BR196">
        <f>1-BQ196/BF196</f>
        <v>0</v>
      </c>
      <c r="BS196">
        <f>(BF196-BE196)/(BF196-BQ196)</f>
        <v>0</v>
      </c>
      <c r="BT196">
        <f>(AZ196-BF196)/(AZ196-BQ196)</f>
        <v>0</v>
      </c>
      <c r="BU196">
        <f>(BF196-BE196)/(BF196-AY196)</f>
        <v>0</v>
      </c>
      <c r="BV196">
        <f>(AZ196-BF196)/(AZ196-AY196)</f>
        <v>0</v>
      </c>
      <c r="BW196">
        <f>(BS196*BQ196/BE196)</f>
        <v>0</v>
      </c>
      <c r="BX196">
        <f>(1-BW196)</f>
        <v>0</v>
      </c>
      <c r="DG196">
        <f>$B$13*EF196+$C$13*EG196+$F$13*ER196*(1-EU196)</f>
        <v>0</v>
      </c>
      <c r="DH196">
        <f>DG196*DI196</f>
        <v>0</v>
      </c>
      <c r="DI196">
        <f>($B$13*$D$11+$C$13*$D$11+$F$13*((FE196+EW196)/MAX(FE196+EW196+FF196, 0.1)*$I$11+FF196/MAX(FE196+EW196+FF196, 0.1)*$J$11))/($B$13+$C$13+$F$13)</f>
        <v>0</v>
      </c>
      <c r="DJ196">
        <f>($B$13*$K$11+$C$13*$K$11+$F$13*((FE196+EW196)/MAX(FE196+EW196+FF196, 0.1)*$P$11+FF196/MAX(FE196+EW196+FF196, 0.1)*$Q$11))/($B$13+$C$13+$F$13)</f>
        <v>0</v>
      </c>
      <c r="DK196">
        <v>5</v>
      </c>
      <c r="DL196">
        <v>0.5</v>
      </c>
      <c r="DM196" t="s">
        <v>438</v>
      </c>
      <c r="DN196">
        <v>2</v>
      </c>
      <c r="DO196" t="b">
        <v>1</v>
      </c>
      <c r="DP196">
        <v>1759164559.714286</v>
      </c>
      <c r="DQ196">
        <v>1280.820714285714</v>
      </c>
      <c r="DR196">
        <v>1326.250714285714</v>
      </c>
      <c r="DS196">
        <v>22.22180357142857</v>
      </c>
      <c r="DT196">
        <v>19.19191428571429</v>
      </c>
      <c r="DU196">
        <v>1281.220714285714</v>
      </c>
      <c r="DV196">
        <v>21.93163571428571</v>
      </c>
      <c r="DW196">
        <v>500.0431071428571</v>
      </c>
      <c r="DX196">
        <v>90.88295357142856</v>
      </c>
      <c r="DY196">
        <v>0.06761826071428571</v>
      </c>
      <c r="DZ196">
        <v>29.20125000000001</v>
      </c>
      <c r="EA196">
        <v>29.99365357142857</v>
      </c>
      <c r="EB196">
        <v>999.9000000000002</v>
      </c>
      <c r="EC196">
        <v>0</v>
      </c>
      <c r="ED196">
        <v>0</v>
      </c>
      <c r="EE196">
        <v>10010.96535714286</v>
      </c>
      <c r="EF196">
        <v>0</v>
      </c>
      <c r="EG196">
        <v>10.72930357142857</v>
      </c>
      <c r="EH196">
        <v>-45.4292107142857</v>
      </c>
      <c r="EI196">
        <v>1309.93</v>
      </c>
      <c r="EJ196">
        <v>1352.201785714286</v>
      </c>
      <c r="EK196">
        <v>3.029903571428572</v>
      </c>
      <c r="EL196">
        <v>1326.250714285714</v>
      </c>
      <c r="EM196">
        <v>19.19191428571429</v>
      </c>
      <c r="EN196">
        <v>2.019583214285714</v>
      </c>
      <c r="EO196">
        <v>1.744217142857143</v>
      </c>
      <c r="EP196">
        <v>17.59871071428571</v>
      </c>
      <c r="EQ196">
        <v>15.29565357142857</v>
      </c>
      <c r="ER196">
        <v>2000.001428571429</v>
      </c>
      <c r="ES196">
        <v>0.9799948928571427</v>
      </c>
      <c r="ET196">
        <v>0.02000470714285715</v>
      </c>
      <c r="EU196">
        <v>0</v>
      </c>
      <c r="EV196">
        <v>1037.422857142857</v>
      </c>
      <c r="EW196">
        <v>5.00078</v>
      </c>
      <c r="EX196">
        <v>20157.03571428571</v>
      </c>
      <c r="EY196">
        <v>16379.62857142857</v>
      </c>
      <c r="EZ196">
        <v>39.48407142857143</v>
      </c>
      <c r="FA196">
        <v>40.26532142857143</v>
      </c>
      <c r="FB196">
        <v>39.44178571428571</v>
      </c>
      <c r="FC196">
        <v>40.09792857142857</v>
      </c>
      <c r="FD196">
        <v>40.20742857142857</v>
      </c>
      <c r="FE196">
        <v>1955.091428571428</v>
      </c>
      <c r="FF196">
        <v>39.91</v>
      </c>
      <c r="FG196">
        <v>0</v>
      </c>
      <c r="FH196">
        <v>1759164559.4</v>
      </c>
      <c r="FI196">
        <v>0</v>
      </c>
      <c r="FJ196">
        <v>1037.334</v>
      </c>
      <c r="FK196">
        <v>-10.5530769254803</v>
      </c>
      <c r="FL196">
        <v>-201.2769228199019</v>
      </c>
      <c r="FM196">
        <v>20155.308</v>
      </c>
      <c r="FN196">
        <v>15</v>
      </c>
      <c r="FO196">
        <v>0</v>
      </c>
      <c r="FP196" t="s">
        <v>439</v>
      </c>
      <c r="FQ196">
        <v>1746989605.5</v>
      </c>
      <c r="FR196">
        <v>1746989593.5</v>
      </c>
      <c r="FS196">
        <v>0</v>
      </c>
      <c r="FT196">
        <v>-0.274</v>
      </c>
      <c r="FU196">
        <v>-0.002</v>
      </c>
      <c r="FV196">
        <v>2.549</v>
      </c>
      <c r="FW196">
        <v>0.129</v>
      </c>
      <c r="FX196">
        <v>420</v>
      </c>
      <c r="FY196">
        <v>17</v>
      </c>
      <c r="FZ196">
        <v>0.02</v>
      </c>
      <c r="GA196">
        <v>0.04</v>
      </c>
      <c r="GB196">
        <v>-45.36898536585365</v>
      </c>
      <c r="GC196">
        <v>-1.255992334494797</v>
      </c>
      <c r="GD196">
        <v>0.1344100416562575</v>
      </c>
      <c r="GE196">
        <v>0</v>
      </c>
      <c r="GF196">
        <v>1037.937647058824</v>
      </c>
      <c r="GG196">
        <v>-10.94606570276121</v>
      </c>
      <c r="GH196">
        <v>1.093096139207424</v>
      </c>
      <c r="GI196">
        <v>0</v>
      </c>
      <c r="GJ196">
        <v>3.048755609756097</v>
      </c>
      <c r="GK196">
        <v>-0.4362131707317023</v>
      </c>
      <c r="GL196">
        <v>0.04330929703878893</v>
      </c>
      <c r="GM196">
        <v>0</v>
      </c>
      <c r="GN196">
        <v>0</v>
      </c>
      <c r="GO196">
        <v>3</v>
      </c>
      <c r="GP196" t="s">
        <v>484</v>
      </c>
      <c r="GQ196">
        <v>3.10217</v>
      </c>
      <c r="GR196">
        <v>2.72562</v>
      </c>
      <c r="GS196">
        <v>0.190709</v>
      </c>
      <c r="GT196">
        <v>0.194723</v>
      </c>
      <c r="GU196">
        <v>0.102482</v>
      </c>
      <c r="GV196">
        <v>0.0938866</v>
      </c>
      <c r="GW196">
        <v>21158.2</v>
      </c>
      <c r="GX196">
        <v>19133.7</v>
      </c>
      <c r="GY196">
        <v>26707.3</v>
      </c>
      <c r="GZ196">
        <v>23981.8</v>
      </c>
      <c r="HA196">
        <v>38363.3</v>
      </c>
      <c r="HB196">
        <v>32139.7</v>
      </c>
      <c r="HC196">
        <v>46632.4</v>
      </c>
      <c r="HD196">
        <v>37946.7</v>
      </c>
      <c r="HE196">
        <v>1.87262</v>
      </c>
      <c r="HF196">
        <v>1.86712</v>
      </c>
      <c r="HG196">
        <v>0.122584</v>
      </c>
      <c r="HH196">
        <v>0</v>
      </c>
      <c r="HI196">
        <v>28.0046</v>
      </c>
      <c r="HJ196">
        <v>999.9</v>
      </c>
      <c r="HK196">
        <v>43.6</v>
      </c>
      <c r="HL196">
        <v>31.5</v>
      </c>
      <c r="HM196">
        <v>22.2673</v>
      </c>
      <c r="HN196">
        <v>61.0839</v>
      </c>
      <c r="HO196">
        <v>22.4599</v>
      </c>
      <c r="HP196">
        <v>1</v>
      </c>
      <c r="HQ196">
        <v>0.120089</v>
      </c>
      <c r="HR196">
        <v>0.425703</v>
      </c>
      <c r="HS196">
        <v>20.279</v>
      </c>
      <c r="HT196">
        <v>5.2128</v>
      </c>
      <c r="HU196">
        <v>11.98</v>
      </c>
      <c r="HV196">
        <v>4.9635</v>
      </c>
      <c r="HW196">
        <v>3.27453</v>
      </c>
      <c r="HX196">
        <v>9999</v>
      </c>
      <c r="HY196">
        <v>9999</v>
      </c>
      <c r="HZ196">
        <v>9999</v>
      </c>
      <c r="IA196">
        <v>41.3</v>
      </c>
      <c r="IB196">
        <v>1.86401</v>
      </c>
      <c r="IC196">
        <v>1.86016</v>
      </c>
      <c r="ID196">
        <v>1.85843</v>
      </c>
      <c r="IE196">
        <v>1.85976</v>
      </c>
      <c r="IF196">
        <v>1.85989</v>
      </c>
      <c r="IG196">
        <v>1.85838</v>
      </c>
      <c r="IH196">
        <v>1.85745</v>
      </c>
      <c r="II196">
        <v>1.85242</v>
      </c>
      <c r="IJ196">
        <v>0</v>
      </c>
      <c r="IK196">
        <v>0</v>
      </c>
      <c r="IL196">
        <v>0</v>
      </c>
      <c r="IM196">
        <v>0</v>
      </c>
      <c r="IN196" t="s">
        <v>441</v>
      </c>
      <c r="IO196" t="s">
        <v>442</v>
      </c>
      <c r="IP196" t="s">
        <v>443</v>
      </c>
      <c r="IQ196" t="s">
        <v>443</v>
      </c>
      <c r="IR196" t="s">
        <v>443</v>
      </c>
      <c r="IS196" t="s">
        <v>443</v>
      </c>
      <c r="IT196">
        <v>0</v>
      </c>
      <c r="IU196">
        <v>100</v>
      </c>
      <c r="IV196">
        <v>100</v>
      </c>
      <c r="IW196">
        <v>-0.38</v>
      </c>
      <c r="IX196">
        <v>0.2896</v>
      </c>
      <c r="IY196">
        <v>-0.9039269621244732</v>
      </c>
      <c r="IZ196">
        <v>-0.001239420960351069</v>
      </c>
      <c r="JA196">
        <v>2.054680153414315E-06</v>
      </c>
      <c r="JB196">
        <v>-6.090169633737798E-10</v>
      </c>
      <c r="JC196">
        <v>0.01286883109493677</v>
      </c>
      <c r="JD196">
        <v>0.003674261220633967</v>
      </c>
      <c r="JE196">
        <v>0.0003746991724086452</v>
      </c>
      <c r="JF196">
        <v>1.563836292469968E-06</v>
      </c>
      <c r="JG196">
        <v>1</v>
      </c>
      <c r="JH196">
        <v>2003</v>
      </c>
      <c r="JI196">
        <v>1</v>
      </c>
      <c r="JJ196">
        <v>24</v>
      </c>
      <c r="JK196">
        <v>202916</v>
      </c>
      <c r="JL196">
        <v>202916.2</v>
      </c>
      <c r="JM196">
        <v>2.93823</v>
      </c>
      <c r="JN196">
        <v>2.61108</v>
      </c>
      <c r="JO196">
        <v>1.49658</v>
      </c>
      <c r="JP196">
        <v>2.34253</v>
      </c>
      <c r="JQ196">
        <v>1.54907</v>
      </c>
      <c r="JR196">
        <v>2.34497</v>
      </c>
      <c r="JS196">
        <v>35.9879</v>
      </c>
      <c r="JT196">
        <v>24.1751</v>
      </c>
      <c r="JU196">
        <v>18</v>
      </c>
      <c r="JV196">
        <v>483.192</v>
      </c>
      <c r="JW196">
        <v>494.427</v>
      </c>
      <c r="JX196">
        <v>27.7663</v>
      </c>
      <c r="JY196">
        <v>28.807</v>
      </c>
      <c r="JZ196">
        <v>30.0009</v>
      </c>
      <c r="KA196">
        <v>28.9601</v>
      </c>
      <c r="KB196">
        <v>28.9436</v>
      </c>
      <c r="KC196">
        <v>58.9927</v>
      </c>
      <c r="KD196">
        <v>14.8432</v>
      </c>
      <c r="KE196">
        <v>67.3592</v>
      </c>
      <c r="KF196">
        <v>27.6955</v>
      </c>
      <c r="KG196">
        <v>1369.88</v>
      </c>
      <c r="KH196">
        <v>19.3569</v>
      </c>
      <c r="KI196">
        <v>101.962</v>
      </c>
      <c r="KJ196">
        <v>91.5086</v>
      </c>
    </row>
    <row r="197" spans="1:296">
      <c r="A197">
        <v>179</v>
      </c>
      <c r="B197">
        <v>1759164572.5</v>
      </c>
      <c r="C197">
        <v>3199.400000095367</v>
      </c>
      <c r="D197" t="s">
        <v>802</v>
      </c>
      <c r="E197" t="s">
        <v>803</v>
      </c>
      <c r="F197">
        <v>5</v>
      </c>
      <c r="G197" t="s">
        <v>639</v>
      </c>
      <c r="H197">
        <v>1759164565</v>
      </c>
      <c r="I197">
        <f>(J197)/1000</f>
        <v>0</v>
      </c>
      <c r="J197">
        <f>IF(DO197, AM197, AG197)</f>
        <v>0</v>
      </c>
      <c r="K197">
        <f>IF(DO197, AH197, AF197)</f>
        <v>0</v>
      </c>
      <c r="L197">
        <f>DQ197 - IF(AT197&gt;1, K197*DK197*100.0/(AV197), 0)</f>
        <v>0</v>
      </c>
      <c r="M197">
        <f>((S197-I197/2)*L197-K197)/(S197+I197/2)</f>
        <v>0</v>
      </c>
      <c r="N197">
        <f>M197*(DX197+DY197)/1000.0</f>
        <v>0</v>
      </c>
      <c r="O197">
        <f>(DQ197 - IF(AT197&gt;1, K197*DK197*100.0/(AV197), 0))*(DX197+DY197)/1000.0</f>
        <v>0</v>
      </c>
      <c r="P197">
        <f>2.0/((1/R197-1/Q197)+SIGN(R197)*SQRT((1/R197-1/Q197)*(1/R197-1/Q197) + 4*DL197/((DL197+1)*(DL197+1))*(2*1/R197*1/Q197-1/Q197*1/Q197)))</f>
        <v>0</v>
      </c>
      <c r="Q197">
        <f>IF(LEFT(DM197,1)&lt;&gt;"0",IF(LEFT(DM197,1)="1",3.0,DN197),$D$5+$E$5*(EE197*DX197/($K$5*1000))+$F$5*(EE197*DX197/($K$5*1000))*MAX(MIN(DK197,$J$5),$I$5)*MAX(MIN(DK197,$J$5),$I$5)+$G$5*MAX(MIN(DK197,$J$5),$I$5)*(EE197*DX197/($K$5*1000))+$H$5*(EE197*DX197/($K$5*1000))*(EE197*DX197/($K$5*1000)))</f>
        <v>0</v>
      </c>
      <c r="R197">
        <f>I197*(1000-(1000*0.61365*exp(17.502*V197/(240.97+V197))/(DX197+DY197)+DS197)/2)/(1000*0.61365*exp(17.502*V197/(240.97+V197))/(DX197+DY197)-DS197)</f>
        <v>0</v>
      </c>
      <c r="S197">
        <f>1/((DL197+1)/(P197/1.6)+1/(Q197/1.37)) + DL197/((DL197+1)/(P197/1.6) + DL197/(Q197/1.37))</f>
        <v>0</v>
      </c>
      <c r="T197">
        <f>(DG197*DJ197)</f>
        <v>0</v>
      </c>
      <c r="U197">
        <f>(DZ197+(T197+2*0.95*5.67E-8*(((DZ197+$B$9)+273)^4-(DZ197+273)^4)-44100*I197)/(1.84*29.3*Q197+8*0.95*5.67E-8*(DZ197+273)^3))</f>
        <v>0</v>
      </c>
      <c r="V197">
        <f>($C$9*EA197+$D$9*EB197+$E$9*U197)</f>
        <v>0</v>
      </c>
      <c r="W197">
        <f>0.61365*exp(17.502*V197/(240.97+V197))</f>
        <v>0</v>
      </c>
      <c r="X197">
        <f>(Y197/Z197*100)</f>
        <v>0</v>
      </c>
      <c r="Y197">
        <f>DS197*(DX197+DY197)/1000</f>
        <v>0</v>
      </c>
      <c r="Z197">
        <f>0.61365*exp(17.502*DZ197/(240.97+DZ197))</f>
        <v>0</v>
      </c>
      <c r="AA197">
        <f>(W197-DS197*(DX197+DY197)/1000)</f>
        <v>0</v>
      </c>
      <c r="AB197">
        <f>(-I197*44100)</f>
        <v>0</v>
      </c>
      <c r="AC197">
        <f>2*29.3*Q197*0.92*(DZ197-V197)</f>
        <v>0</v>
      </c>
      <c r="AD197">
        <f>2*0.95*5.67E-8*(((DZ197+$B$9)+273)^4-(V197+273)^4)</f>
        <v>0</v>
      </c>
      <c r="AE197">
        <f>T197+AD197+AB197+AC197</f>
        <v>0</v>
      </c>
      <c r="AF197">
        <f>DW197*AT197*(DR197-DQ197*(1000-AT197*DT197)/(1000-AT197*DS197))/(100*DK197)</f>
        <v>0</v>
      </c>
      <c r="AG197">
        <f>1000*DW197*AT197*(DS197-DT197)/(100*DK197*(1000-AT197*DS197))</f>
        <v>0</v>
      </c>
      <c r="AH197">
        <f>(AI197 - AJ197 - DX197*1E3/(8.314*(DZ197+273.15)) * AL197/DW197 * AK197) * DW197/(100*DK197) * (1000 - DT197)/1000</f>
        <v>0</v>
      </c>
      <c r="AI197">
        <v>1385.397678554834</v>
      </c>
      <c r="AJ197">
        <v>1351.824666666667</v>
      </c>
      <c r="AK197">
        <v>3.414380018476848</v>
      </c>
      <c r="AL197">
        <v>65.04949438448051</v>
      </c>
      <c r="AM197">
        <f>(AO197 - AN197 + DX197*1E3/(8.314*(DZ197+273.15)) * AQ197/DW197 * AP197) * DW197/(100*DK197) * 1000/(1000 - AO197)</f>
        <v>0</v>
      </c>
      <c r="AN197">
        <v>19.27317799412852</v>
      </c>
      <c r="AO197">
        <v>22.18377757575756</v>
      </c>
      <c r="AP197">
        <v>-0.0001353150685547465</v>
      </c>
      <c r="AQ197">
        <v>105.0563432772272</v>
      </c>
      <c r="AR197">
        <v>0</v>
      </c>
      <c r="AS197">
        <v>0</v>
      </c>
      <c r="AT197">
        <f>IF(AR197*$H$15&gt;=AV197,1.0,(AV197/(AV197-AR197*$H$15)))</f>
        <v>0</v>
      </c>
      <c r="AU197">
        <f>(AT197-1)*100</f>
        <v>0</v>
      </c>
      <c r="AV197">
        <f>MAX(0,($B$15+$C$15*EE197)/(1+$D$15*EE197)*DX197/(DZ197+273)*$E$15)</f>
        <v>0</v>
      </c>
      <c r="AW197" t="s">
        <v>437</v>
      </c>
      <c r="AX197" t="s">
        <v>437</v>
      </c>
      <c r="AY197">
        <v>0</v>
      </c>
      <c r="AZ197">
        <v>0</v>
      </c>
      <c r="BA197">
        <f>1-AY197/AZ197</f>
        <v>0</v>
      </c>
      <c r="BB197">
        <v>0</v>
      </c>
      <c r="BC197" t="s">
        <v>437</v>
      </c>
      <c r="BD197" t="s">
        <v>437</v>
      </c>
      <c r="BE197">
        <v>0</v>
      </c>
      <c r="BF197">
        <v>0</v>
      </c>
      <c r="BG197">
        <f>1-BE197/BF197</f>
        <v>0</v>
      </c>
      <c r="BH197">
        <v>0.5</v>
      </c>
      <c r="BI197">
        <f>DH197</f>
        <v>0</v>
      </c>
      <c r="BJ197">
        <f>K197</f>
        <v>0</v>
      </c>
      <c r="BK197">
        <f>BG197*BH197*BI197</f>
        <v>0</v>
      </c>
      <c r="BL197">
        <f>(BJ197-BB197)/BI197</f>
        <v>0</v>
      </c>
      <c r="BM197">
        <f>(AZ197-BF197)/BF197</f>
        <v>0</v>
      </c>
      <c r="BN197">
        <f>AY197/(BA197+AY197/BF197)</f>
        <v>0</v>
      </c>
      <c r="BO197" t="s">
        <v>437</v>
      </c>
      <c r="BP197">
        <v>0</v>
      </c>
      <c r="BQ197">
        <f>IF(BP197&lt;&gt;0, BP197, BN197)</f>
        <v>0</v>
      </c>
      <c r="BR197">
        <f>1-BQ197/BF197</f>
        <v>0</v>
      </c>
      <c r="BS197">
        <f>(BF197-BE197)/(BF197-BQ197)</f>
        <v>0</v>
      </c>
      <c r="BT197">
        <f>(AZ197-BF197)/(AZ197-BQ197)</f>
        <v>0</v>
      </c>
      <c r="BU197">
        <f>(BF197-BE197)/(BF197-AY197)</f>
        <v>0</v>
      </c>
      <c r="BV197">
        <f>(AZ197-BF197)/(AZ197-AY197)</f>
        <v>0</v>
      </c>
      <c r="BW197">
        <f>(BS197*BQ197/BE197)</f>
        <v>0</v>
      </c>
      <c r="BX197">
        <f>(1-BW197)</f>
        <v>0</v>
      </c>
      <c r="DG197">
        <f>$B$13*EF197+$C$13*EG197+$F$13*ER197*(1-EU197)</f>
        <v>0</v>
      </c>
      <c r="DH197">
        <f>DG197*DI197</f>
        <v>0</v>
      </c>
      <c r="DI197">
        <f>($B$13*$D$11+$C$13*$D$11+$F$13*((FE197+EW197)/MAX(FE197+EW197+FF197, 0.1)*$I$11+FF197/MAX(FE197+EW197+FF197, 0.1)*$J$11))/($B$13+$C$13+$F$13)</f>
        <v>0</v>
      </c>
      <c r="DJ197">
        <f>($B$13*$K$11+$C$13*$K$11+$F$13*((FE197+EW197)/MAX(FE197+EW197+FF197, 0.1)*$P$11+FF197/MAX(FE197+EW197+FF197, 0.1)*$Q$11))/($B$13+$C$13+$F$13)</f>
        <v>0</v>
      </c>
      <c r="DK197">
        <v>5</v>
      </c>
      <c r="DL197">
        <v>0.5</v>
      </c>
      <c r="DM197" t="s">
        <v>438</v>
      </c>
      <c r="DN197">
        <v>2</v>
      </c>
      <c r="DO197" t="b">
        <v>1</v>
      </c>
      <c r="DP197">
        <v>1759164565</v>
      </c>
      <c r="DQ197">
        <v>1298.482592592592</v>
      </c>
      <c r="DR197">
        <v>1343.937777777778</v>
      </c>
      <c r="DS197">
        <v>22.20147407407407</v>
      </c>
      <c r="DT197">
        <v>19.22064444444445</v>
      </c>
      <c r="DU197">
        <v>1298.865185185185</v>
      </c>
      <c r="DV197">
        <v>21.91175185185186</v>
      </c>
      <c r="DW197">
        <v>500.0438148148148</v>
      </c>
      <c r="DX197">
        <v>90.88173333333333</v>
      </c>
      <c r="DY197">
        <v>0.0674463962962963</v>
      </c>
      <c r="DZ197">
        <v>29.21166666666666</v>
      </c>
      <c r="EA197">
        <v>30.02962222222223</v>
      </c>
      <c r="EB197">
        <v>999.9000000000001</v>
      </c>
      <c r="EC197">
        <v>0</v>
      </c>
      <c r="ED197">
        <v>0</v>
      </c>
      <c r="EE197">
        <v>10011.23259259259</v>
      </c>
      <c r="EF197">
        <v>0</v>
      </c>
      <c r="EG197">
        <v>10.73041481481481</v>
      </c>
      <c r="EH197">
        <v>-45.45359999999999</v>
      </c>
      <c r="EI197">
        <v>1327.965925925926</v>
      </c>
      <c r="EJ197">
        <v>1370.274444444444</v>
      </c>
      <c r="EK197">
        <v>2.980836666666666</v>
      </c>
      <c r="EL197">
        <v>1343.937777777778</v>
      </c>
      <c r="EM197">
        <v>19.22064444444445</v>
      </c>
      <c r="EN197">
        <v>2.017708518518519</v>
      </c>
      <c r="EO197">
        <v>1.746804444444444</v>
      </c>
      <c r="EP197">
        <v>17.58398888888889</v>
      </c>
      <c r="EQ197">
        <v>15.31872592592592</v>
      </c>
      <c r="ER197">
        <v>2000.007407407407</v>
      </c>
      <c r="ES197">
        <v>0.9799949999999998</v>
      </c>
      <c r="ET197">
        <v>0.02000460000000001</v>
      </c>
      <c r="EU197">
        <v>0</v>
      </c>
      <c r="EV197">
        <v>1036.366666666667</v>
      </c>
      <c r="EW197">
        <v>5.00078</v>
      </c>
      <c r="EX197">
        <v>20137.57407407408</v>
      </c>
      <c r="EY197">
        <v>16379.67407407407</v>
      </c>
      <c r="EZ197">
        <v>39.48351851851852</v>
      </c>
      <c r="FA197">
        <v>40.26355555555555</v>
      </c>
      <c r="FB197">
        <v>39.43037037037035</v>
      </c>
      <c r="FC197">
        <v>40.07388888888889</v>
      </c>
      <c r="FD197">
        <v>40.14788888888889</v>
      </c>
      <c r="FE197">
        <v>1955.097407407407</v>
      </c>
      <c r="FF197">
        <v>39.91</v>
      </c>
      <c r="FG197">
        <v>0</v>
      </c>
      <c r="FH197">
        <v>1759164564.2</v>
      </c>
      <c r="FI197">
        <v>0</v>
      </c>
      <c r="FJ197">
        <v>1036.3916</v>
      </c>
      <c r="FK197">
        <v>-11.37846154585745</v>
      </c>
      <c r="FL197">
        <v>-219.038461562938</v>
      </c>
      <c r="FM197">
        <v>20137.8</v>
      </c>
      <c r="FN197">
        <v>15</v>
      </c>
      <c r="FO197">
        <v>0</v>
      </c>
      <c r="FP197" t="s">
        <v>439</v>
      </c>
      <c r="FQ197">
        <v>1746989605.5</v>
      </c>
      <c r="FR197">
        <v>1746989593.5</v>
      </c>
      <c r="FS197">
        <v>0</v>
      </c>
      <c r="FT197">
        <v>-0.274</v>
      </c>
      <c r="FU197">
        <v>-0.002</v>
      </c>
      <c r="FV197">
        <v>2.549</v>
      </c>
      <c r="FW197">
        <v>0.129</v>
      </c>
      <c r="FX197">
        <v>420</v>
      </c>
      <c r="FY197">
        <v>17</v>
      </c>
      <c r="FZ197">
        <v>0.02</v>
      </c>
      <c r="GA197">
        <v>0.04</v>
      </c>
      <c r="GB197">
        <v>-45.4099756097561</v>
      </c>
      <c r="GC197">
        <v>-0.6028787456447252</v>
      </c>
      <c r="GD197">
        <v>0.1033854303564776</v>
      </c>
      <c r="GE197">
        <v>0</v>
      </c>
      <c r="GF197">
        <v>1037.127647058824</v>
      </c>
      <c r="GG197">
        <v>-11.70786860831059</v>
      </c>
      <c r="GH197">
        <v>1.170884680169694</v>
      </c>
      <c r="GI197">
        <v>0</v>
      </c>
      <c r="GJ197">
        <v>3.016261219512195</v>
      </c>
      <c r="GK197">
        <v>-0.5111124041811774</v>
      </c>
      <c r="GL197">
        <v>0.05103653011157659</v>
      </c>
      <c r="GM197">
        <v>0</v>
      </c>
      <c r="GN197">
        <v>0</v>
      </c>
      <c r="GO197">
        <v>3</v>
      </c>
      <c r="GP197" t="s">
        <v>484</v>
      </c>
      <c r="GQ197">
        <v>3.10207</v>
      </c>
      <c r="GR197">
        <v>2.72525</v>
      </c>
      <c r="GS197">
        <v>0.192186</v>
      </c>
      <c r="GT197">
        <v>0.196169</v>
      </c>
      <c r="GU197">
        <v>0.102457</v>
      </c>
      <c r="GV197">
        <v>0.0941959</v>
      </c>
      <c r="GW197">
        <v>21119.5</v>
      </c>
      <c r="GX197">
        <v>19099.1</v>
      </c>
      <c r="GY197">
        <v>26707.3</v>
      </c>
      <c r="GZ197">
        <v>23981.4</v>
      </c>
      <c r="HA197">
        <v>38364.4</v>
      </c>
      <c r="HB197">
        <v>32128.4</v>
      </c>
      <c r="HC197">
        <v>46632.1</v>
      </c>
      <c r="HD197">
        <v>37946.2</v>
      </c>
      <c r="HE197">
        <v>1.8723</v>
      </c>
      <c r="HF197">
        <v>1.86762</v>
      </c>
      <c r="HG197">
        <v>0.127025</v>
      </c>
      <c r="HH197">
        <v>0</v>
      </c>
      <c r="HI197">
        <v>28.0049</v>
      </c>
      <c r="HJ197">
        <v>999.9</v>
      </c>
      <c r="HK197">
        <v>43.6</v>
      </c>
      <c r="HL197">
        <v>31.5</v>
      </c>
      <c r="HM197">
        <v>22.2697</v>
      </c>
      <c r="HN197">
        <v>60.7639</v>
      </c>
      <c r="HO197">
        <v>22.2957</v>
      </c>
      <c r="HP197">
        <v>1</v>
      </c>
      <c r="HQ197">
        <v>0.120206</v>
      </c>
      <c r="HR197">
        <v>0.288674</v>
      </c>
      <c r="HS197">
        <v>20.2795</v>
      </c>
      <c r="HT197">
        <v>5.2116</v>
      </c>
      <c r="HU197">
        <v>11.98</v>
      </c>
      <c r="HV197">
        <v>4.96345</v>
      </c>
      <c r="HW197">
        <v>3.2743</v>
      </c>
      <c r="HX197">
        <v>9999</v>
      </c>
      <c r="HY197">
        <v>9999</v>
      </c>
      <c r="HZ197">
        <v>9999</v>
      </c>
      <c r="IA197">
        <v>41.3</v>
      </c>
      <c r="IB197">
        <v>1.86401</v>
      </c>
      <c r="IC197">
        <v>1.86017</v>
      </c>
      <c r="ID197">
        <v>1.85842</v>
      </c>
      <c r="IE197">
        <v>1.85976</v>
      </c>
      <c r="IF197">
        <v>1.85989</v>
      </c>
      <c r="IG197">
        <v>1.85838</v>
      </c>
      <c r="IH197">
        <v>1.85745</v>
      </c>
      <c r="II197">
        <v>1.85242</v>
      </c>
      <c r="IJ197">
        <v>0</v>
      </c>
      <c r="IK197">
        <v>0</v>
      </c>
      <c r="IL197">
        <v>0</v>
      </c>
      <c r="IM197">
        <v>0</v>
      </c>
      <c r="IN197" t="s">
        <v>441</v>
      </c>
      <c r="IO197" t="s">
        <v>442</v>
      </c>
      <c r="IP197" t="s">
        <v>443</v>
      </c>
      <c r="IQ197" t="s">
        <v>443</v>
      </c>
      <c r="IR197" t="s">
        <v>443</v>
      </c>
      <c r="IS197" t="s">
        <v>443</v>
      </c>
      <c r="IT197">
        <v>0</v>
      </c>
      <c r="IU197">
        <v>100</v>
      </c>
      <c r="IV197">
        <v>100</v>
      </c>
      <c r="IW197">
        <v>-0.36</v>
      </c>
      <c r="IX197">
        <v>0.2893</v>
      </c>
      <c r="IY197">
        <v>-0.9039269621244732</v>
      </c>
      <c r="IZ197">
        <v>-0.001239420960351069</v>
      </c>
      <c r="JA197">
        <v>2.054680153414315E-06</v>
      </c>
      <c r="JB197">
        <v>-6.090169633737798E-10</v>
      </c>
      <c r="JC197">
        <v>0.01286883109493677</v>
      </c>
      <c r="JD197">
        <v>0.003674261220633967</v>
      </c>
      <c r="JE197">
        <v>0.0003746991724086452</v>
      </c>
      <c r="JF197">
        <v>1.563836292469968E-06</v>
      </c>
      <c r="JG197">
        <v>1</v>
      </c>
      <c r="JH197">
        <v>2003</v>
      </c>
      <c r="JI197">
        <v>1</v>
      </c>
      <c r="JJ197">
        <v>24</v>
      </c>
      <c r="JK197">
        <v>202916.1</v>
      </c>
      <c r="JL197">
        <v>202916.3</v>
      </c>
      <c r="JM197">
        <v>2.96997</v>
      </c>
      <c r="JN197">
        <v>2.61108</v>
      </c>
      <c r="JO197">
        <v>1.49658</v>
      </c>
      <c r="JP197">
        <v>2.34375</v>
      </c>
      <c r="JQ197">
        <v>1.54907</v>
      </c>
      <c r="JR197">
        <v>2.40601</v>
      </c>
      <c r="JS197">
        <v>35.9879</v>
      </c>
      <c r="JT197">
        <v>24.1751</v>
      </c>
      <c r="JU197">
        <v>18</v>
      </c>
      <c r="JV197">
        <v>483.026</v>
      </c>
      <c r="JW197">
        <v>494.784</v>
      </c>
      <c r="JX197">
        <v>27.6857</v>
      </c>
      <c r="JY197">
        <v>28.8101</v>
      </c>
      <c r="JZ197">
        <v>30.0005</v>
      </c>
      <c r="KA197">
        <v>28.9632</v>
      </c>
      <c r="KB197">
        <v>28.9466</v>
      </c>
      <c r="KC197">
        <v>59.6221</v>
      </c>
      <c r="KD197">
        <v>14.8432</v>
      </c>
      <c r="KE197">
        <v>67.3592</v>
      </c>
      <c r="KF197">
        <v>27.6724</v>
      </c>
      <c r="KG197">
        <v>1390.12</v>
      </c>
      <c r="KH197">
        <v>19.3971</v>
      </c>
      <c r="KI197">
        <v>101.961</v>
      </c>
      <c r="KJ197">
        <v>91.5073</v>
      </c>
    </row>
    <row r="198" spans="1:296">
      <c r="A198">
        <v>180</v>
      </c>
      <c r="B198">
        <v>1759164577.5</v>
      </c>
      <c r="C198">
        <v>3204.400000095367</v>
      </c>
      <c r="D198" t="s">
        <v>804</v>
      </c>
      <c r="E198" t="s">
        <v>805</v>
      </c>
      <c r="F198">
        <v>5</v>
      </c>
      <c r="G198" t="s">
        <v>639</v>
      </c>
      <c r="H198">
        <v>1759164569.714286</v>
      </c>
      <c r="I198">
        <f>(J198)/1000</f>
        <v>0</v>
      </c>
      <c r="J198">
        <f>IF(DO198, AM198, AG198)</f>
        <v>0</v>
      </c>
      <c r="K198">
        <f>IF(DO198, AH198, AF198)</f>
        <v>0</v>
      </c>
      <c r="L198">
        <f>DQ198 - IF(AT198&gt;1, K198*DK198*100.0/(AV198), 0)</f>
        <v>0</v>
      </c>
      <c r="M198">
        <f>((S198-I198/2)*L198-K198)/(S198+I198/2)</f>
        <v>0</v>
      </c>
      <c r="N198">
        <f>M198*(DX198+DY198)/1000.0</f>
        <v>0</v>
      </c>
      <c r="O198">
        <f>(DQ198 - IF(AT198&gt;1, K198*DK198*100.0/(AV198), 0))*(DX198+DY198)/1000.0</f>
        <v>0</v>
      </c>
      <c r="P198">
        <f>2.0/((1/R198-1/Q198)+SIGN(R198)*SQRT((1/R198-1/Q198)*(1/R198-1/Q198) + 4*DL198/((DL198+1)*(DL198+1))*(2*1/R198*1/Q198-1/Q198*1/Q198)))</f>
        <v>0</v>
      </c>
      <c r="Q198">
        <f>IF(LEFT(DM198,1)&lt;&gt;"0",IF(LEFT(DM198,1)="1",3.0,DN198),$D$5+$E$5*(EE198*DX198/($K$5*1000))+$F$5*(EE198*DX198/($K$5*1000))*MAX(MIN(DK198,$J$5),$I$5)*MAX(MIN(DK198,$J$5),$I$5)+$G$5*MAX(MIN(DK198,$J$5),$I$5)*(EE198*DX198/($K$5*1000))+$H$5*(EE198*DX198/($K$5*1000))*(EE198*DX198/($K$5*1000)))</f>
        <v>0</v>
      </c>
      <c r="R198">
        <f>I198*(1000-(1000*0.61365*exp(17.502*V198/(240.97+V198))/(DX198+DY198)+DS198)/2)/(1000*0.61365*exp(17.502*V198/(240.97+V198))/(DX198+DY198)-DS198)</f>
        <v>0</v>
      </c>
      <c r="S198">
        <f>1/((DL198+1)/(P198/1.6)+1/(Q198/1.37)) + DL198/((DL198+1)/(P198/1.6) + DL198/(Q198/1.37))</f>
        <v>0</v>
      </c>
      <c r="T198">
        <f>(DG198*DJ198)</f>
        <v>0</v>
      </c>
      <c r="U198">
        <f>(DZ198+(T198+2*0.95*5.67E-8*(((DZ198+$B$9)+273)^4-(DZ198+273)^4)-44100*I198)/(1.84*29.3*Q198+8*0.95*5.67E-8*(DZ198+273)^3))</f>
        <v>0</v>
      </c>
      <c r="V198">
        <f>($C$9*EA198+$D$9*EB198+$E$9*U198)</f>
        <v>0</v>
      </c>
      <c r="W198">
        <f>0.61365*exp(17.502*V198/(240.97+V198))</f>
        <v>0</v>
      </c>
      <c r="X198">
        <f>(Y198/Z198*100)</f>
        <v>0</v>
      </c>
      <c r="Y198">
        <f>DS198*(DX198+DY198)/1000</f>
        <v>0</v>
      </c>
      <c r="Z198">
        <f>0.61365*exp(17.502*DZ198/(240.97+DZ198))</f>
        <v>0</v>
      </c>
      <c r="AA198">
        <f>(W198-DS198*(DX198+DY198)/1000)</f>
        <v>0</v>
      </c>
      <c r="AB198">
        <f>(-I198*44100)</f>
        <v>0</v>
      </c>
      <c r="AC198">
        <f>2*29.3*Q198*0.92*(DZ198-V198)</f>
        <v>0</v>
      </c>
      <c r="AD198">
        <f>2*0.95*5.67E-8*(((DZ198+$B$9)+273)^4-(V198+273)^4)</f>
        <v>0</v>
      </c>
      <c r="AE198">
        <f>T198+AD198+AB198+AC198</f>
        <v>0</v>
      </c>
      <c r="AF198">
        <f>DW198*AT198*(DR198-DQ198*(1000-AT198*DT198)/(1000-AT198*DS198))/(100*DK198)</f>
        <v>0</v>
      </c>
      <c r="AG198">
        <f>1000*DW198*AT198*(DS198-DT198)/(100*DK198*(1000-AT198*DS198))</f>
        <v>0</v>
      </c>
      <c r="AH198">
        <f>(AI198 - AJ198 - DX198*1E3/(8.314*(DZ198+273.15)) * AL198/DW198 * AK198) * DW198/(100*DK198) * (1000 - DT198)/1000</f>
        <v>0</v>
      </c>
      <c r="AI198">
        <v>1402.948913150651</v>
      </c>
      <c r="AJ198">
        <v>1368.996848484848</v>
      </c>
      <c r="AK198">
        <v>3.456165832270423</v>
      </c>
      <c r="AL198">
        <v>65.04949438448051</v>
      </c>
      <c r="AM198">
        <f>(AO198 - AN198 + DX198*1E3/(8.314*(DZ198+273.15)) * AQ198/DW198 * AP198) * DW198/(100*DK198) * 1000/(1000 - AO198)</f>
        <v>0</v>
      </c>
      <c r="AN198">
        <v>19.35134288294102</v>
      </c>
      <c r="AO198">
        <v>22.19838606060607</v>
      </c>
      <c r="AP198">
        <v>0.0002782503616432922</v>
      </c>
      <c r="AQ198">
        <v>105.0563432772272</v>
      </c>
      <c r="AR198">
        <v>0</v>
      </c>
      <c r="AS198">
        <v>0</v>
      </c>
      <c r="AT198">
        <f>IF(AR198*$H$15&gt;=AV198,1.0,(AV198/(AV198-AR198*$H$15)))</f>
        <v>0</v>
      </c>
      <c r="AU198">
        <f>(AT198-1)*100</f>
        <v>0</v>
      </c>
      <c r="AV198">
        <f>MAX(0,($B$15+$C$15*EE198)/(1+$D$15*EE198)*DX198/(DZ198+273)*$E$15)</f>
        <v>0</v>
      </c>
      <c r="AW198" t="s">
        <v>437</v>
      </c>
      <c r="AX198" t="s">
        <v>437</v>
      </c>
      <c r="AY198">
        <v>0</v>
      </c>
      <c r="AZ198">
        <v>0</v>
      </c>
      <c r="BA198">
        <f>1-AY198/AZ198</f>
        <v>0</v>
      </c>
      <c r="BB198">
        <v>0</v>
      </c>
      <c r="BC198" t="s">
        <v>437</v>
      </c>
      <c r="BD198" t="s">
        <v>437</v>
      </c>
      <c r="BE198">
        <v>0</v>
      </c>
      <c r="BF198">
        <v>0</v>
      </c>
      <c r="BG198">
        <f>1-BE198/BF198</f>
        <v>0</v>
      </c>
      <c r="BH198">
        <v>0.5</v>
      </c>
      <c r="BI198">
        <f>DH198</f>
        <v>0</v>
      </c>
      <c r="BJ198">
        <f>K198</f>
        <v>0</v>
      </c>
      <c r="BK198">
        <f>BG198*BH198*BI198</f>
        <v>0</v>
      </c>
      <c r="BL198">
        <f>(BJ198-BB198)/BI198</f>
        <v>0</v>
      </c>
      <c r="BM198">
        <f>(AZ198-BF198)/BF198</f>
        <v>0</v>
      </c>
      <c r="BN198">
        <f>AY198/(BA198+AY198/BF198)</f>
        <v>0</v>
      </c>
      <c r="BO198" t="s">
        <v>437</v>
      </c>
      <c r="BP198">
        <v>0</v>
      </c>
      <c r="BQ198">
        <f>IF(BP198&lt;&gt;0, BP198, BN198)</f>
        <v>0</v>
      </c>
      <c r="BR198">
        <f>1-BQ198/BF198</f>
        <v>0</v>
      </c>
      <c r="BS198">
        <f>(BF198-BE198)/(BF198-BQ198)</f>
        <v>0</v>
      </c>
      <c r="BT198">
        <f>(AZ198-BF198)/(AZ198-BQ198)</f>
        <v>0</v>
      </c>
      <c r="BU198">
        <f>(BF198-BE198)/(BF198-AY198)</f>
        <v>0</v>
      </c>
      <c r="BV198">
        <f>(AZ198-BF198)/(AZ198-AY198)</f>
        <v>0</v>
      </c>
      <c r="BW198">
        <f>(BS198*BQ198/BE198)</f>
        <v>0</v>
      </c>
      <c r="BX198">
        <f>(1-BW198)</f>
        <v>0</v>
      </c>
      <c r="DG198">
        <f>$B$13*EF198+$C$13*EG198+$F$13*ER198*(1-EU198)</f>
        <v>0</v>
      </c>
      <c r="DH198">
        <f>DG198*DI198</f>
        <v>0</v>
      </c>
      <c r="DI198">
        <f>($B$13*$D$11+$C$13*$D$11+$F$13*((FE198+EW198)/MAX(FE198+EW198+FF198, 0.1)*$I$11+FF198/MAX(FE198+EW198+FF198, 0.1)*$J$11))/($B$13+$C$13+$F$13)</f>
        <v>0</v>
      </c>
      <c r="DJ198">
        <f>($B$13*$K$11+$C$13*$K$11+$F$13*((FE198+EW198)/MAX(FE198+EW198+FF198, 0.1)*$P$11+FF198/MAX(FE198+EW198+FF198, 0.1)*$Q$11))/($B$13+$C$13+$F$13)</f>
        <v>0</v>
      </c>
      <c r="DK198">
        <v>5</v>
      </c>
      <c r="DL198">
        <v>0.5</v>
      </c>
      <c r="DM198" t="s">
        <v>438</v>
      </c>
      <c r="DN198">
        <v>2</v>
      </c>
      <c r="DO198" t="b">
        <v>1</v>
      </c>
      <c r="DP198">
        <v>1759164569.714286</v>
      </c>
      <c r="DQ198">
        <v>1314.205</v>
      </c>
      <c r="DR198">
        <v>1359.770357142857</v>
      </c>
      <c r="DS198">
        <v>22.19413571428572</v>
      </c>
      <c r="DT198">
        <v>19.27109642857143</v>
      </c>
      <c r="DU198">
        <v>1314.570714285714</v>
      </c>
      <c r="DV198">
        <v>21.90458214285714</v>
      </c>
      <c r="DW198">
        <v>500.03475</v>
      </c>
      <c r="DX198">
        <v>90.8809</v>
      </c>
      <c r="DY198">
        <v>0.0674243142857143</v>
      </c>
      <c r="DZ198">
        <v>29.21199642857143</v>
      </c>
      <c r="EA198">
        <v>30.03387142857143</v>
      </c>
      <c r="EB198">
        <v>999.9000000000002</v>
      </c>
      <c r="EC198">
        <v>0</v>
      </c>
      <c r="ED198">
        <v>0</v>
      </c>
      <c r="EE198">
        <v>10011.43392857143</v>
      </c>
      <c r="EF198">
        <v>0</v>
      </c>
      <c r="EG198">
        <v>10.735925</v>
      </c>
      <c r="EH198">
        <v>-45.56418571428571</v>
      </c>
      <c r="EI198">
        <v>1344.035357142857</v>
      </c>
      <c r="EJ198">
        <v>1386.489285714286</v>
      </c>
      <c r="EK198">
        <v>2.923048571428572</v>
      </c>
      <c r="EL198">
        <v>1359.770357142857</v>
      </c>
      <c r="EM198">
        <v>19.27109642857143</v>
      </c>
      <c r="EN198">
        <v>2.017024285714286</v>
      </c>
      <c r="EO198">
        <v>1.751374642857143</v>
      </c>
      <c r="EP198">
        <v>17.57860714285714</v>
      </c>
      <c r="EQ198">
        <v>15.35938928571429</v>
      </c>
      <c r="ER198">
        <v>2000</v>
      </c>
      <c r="ES198">
        <v>0.9799949999999998</v>
      </c>
      <c r="ET198">
        <v>0.02000460000000001</v>
      </c>
      <c r="EU198">
        <v>0</v>
      </c>
      <c r="EV198">
        <v>1035.583214285714</v>
      </c>
      <c r="EW198">
        <v>5.00078</v>
      </c>
      <c r="EX198">
        <v>20122.56071428572</v>
      </c>
      <c r="EY198">
        <v>16379.62142857143</v>
      </c>
      <c r="EZ198">
        <v>39.48639285714285</v>
      </c>
      <c r="FA198">
        <v>40.2675</v>
      </c>
      <c r="FB198">
        <v>39.42389285714285</v>
      </c>
      <c r="FC198">
        <v>40.04225</v>
      </c>
      <c r="FD198">
        <v>40.16496428571428</v>
      </c>
      <c r="FE198">
        <v>1955.09</v>
      </c>
      <c r="FF198">
        <v>39.91</v>
      </c>
      <c r="FG198">
        <v>0</v>
      </c>
      <c r="FH198">
        <v>1759164569.6</v>
      </c>
      <c r="FI198">
        <v>0</v>
      </c>
      <c r="FJ198">
        <v>1035.524230769231</v>
      </c>
      <c r="FK198">
        <v>-11.01914530839077</v>
      </c>
      <c r="FL198">
        <v>-200.1572649983529</v>
      </c>
      <c r="FM198">
        <v>20121.42307692307</v>
      </c>
      <c r="FN198">
        <v>15</v>
      </c>
      <c r="FO198">
        <v>0</v>
      </c>
      <c r="FP198" t="s">
        <v>439</v>
      </c>
      <c r="FQ198">
        <v>1746989605.5</v>
      </c>
      <c r="FR198">
        <v>1746989593.5</v>
      </c>
      <c r="FS198">
        <v>0</v>
      </c>
      <c r="FT198">
        <v>-0.274</v>
      </c>
      <c r="FU198">
        <v>-0.002</v>
      </c>
      <c r="FV198">
        <v>2.549</v>
      </c>
      <c r="FW198">
        <v>0.129</v>
      </c>
      <c r="FX198">
        <v>420</v>
      </c>
      <c r="FY198">
        <v>17</v>
      </c>
      <c r="FZ198">
        <v>0.02</v>
      </c>
      <c r="GA198">
        <v>0.04</v>
      </c>
      <c r="GB198">
        <v>-45.52840487804878</v>
      </c>
      <c r="GC198">
        <v>-1.017880139372793</v>
      </c>
      <c r="GD198">
        <v>0.1793419039510565</v>
      </c>
      <c r="GE198">
        <v>0</v>
      </c>
      <c r="GF198">
        <v>1036.041470588235</v>
      </c>
      <c r="GG198">
        <v>-10.5236058105288</v>
      </c>
      <c r="GH198">
        <v>1.061367409781696</v>
      </c>
      <c r="GI198">
        <v>0</v>
      </c>
      <c r="GJ198">
        <v>2.952839268292683</v>
      </c>
      <c r="GK198">
        <v>-0.7159925435539978</v>
      </c>
      <c r="GL198">
        <v>0.07167850793274509</v>
      </c>
      <c r="GM198">
        <v>0</v>
      </c>
      <c r="GN198">
        <v>0</v>
      </c>
      <c r="GO198">
        <v>3</v>
      </c>
      <c r="GP198" t="s">
        <v>484</v>
      </c>
      <c r="GQ198">
        <v>3.10175</v>
      </c>
      <c r="GR198">
        <v>2.72565</v>
      </c>
      <c r="GS198">
        <v>0.19366</v>
      </c>
      <c r="GT198">
        <v>0.197645</v>
      </c>
      <c r="GU198">
        <v>0.102505</v>
      </c>
      <c r="GV198">
        <v>0.0943316</v>
      </c>
      <c r="GW198">
        <v>21080.9</v>
      </c>
      <c r="GX198">
        <v>19063.8</v>
      </c>
      <c r="GY198">
        <v>26707.2</v>
      </c>
      <c r="GZ198">
        <v>23981.1</v>
      </c>
      <c r="HA198">
        <v>38362.1</v>
      </c>
      <c r="HB198">
        <v>32123.4</v>
      </c>
      <c r="HC198">
        <v>46631.6</v>
      </c>
      <c r="HD198">
        <v>37945.8</v>
      </c>
      <c r="HE198">
        <v>1.87135</v>
      </c>
      <c r="HF198">
        <v>1.86795</v>
      </c>
      <c r="HG198">
        <v>0.122033</v>
      </c>
      <c r="HH198">
        <v>0</v>
      </c>
      <c r="HI198">
        <v>28.0064</v>
      </c>
      <c r="HJ198">
        <v>999.9</v>
      </c>
      <c r="HK198">
        <v>43.6</v>
      </c>
      <c r="HL198">
        <v>31.5</v>
      </c>
      <c r="HM198">
        <v>22.2656</v>
      </c>
      <c r="HN198">
        <v>61.4339</v>
      </c>
      <c r="HO198">
        <v>22.3117</v>
      </c>
      <c r="HP198">
        <v>1</v>
      </c>
      <c r="HQ198">
        <v>0.120279</v>
      </c>
      <c r="HR198">
        <v>0.247898</v>
      </c>
      <c r="HS198">
        <v>20.2796</v>
      </c>
      <c r="HT198">
        <v>5.21235</v>
      </c>
      <c r="HU198">
        <v>11.98</v>
      </c>
      <c r="HV198">
        <v>4.96355</v>
      </c>
      <c r="HW198">
        <v>3.27445</v>
      </c>
      <c r="HX198">
        <v>9999</v>
      </c>
      <c r="HY198">
        <v>9999</v>
      </c>
      <c r="HZ198">
        <v>9999</v>
      </c>
      <c r="IA198">
        <v>41.3</v>
      </c>
      <c r="IB198">
        <v>1.86401</v>
      </c>
      <c r="IC198">
        <v>1.86015</v>
      </c>
      <c r="ID198">
        <v>1.85843</v>
      </c>
      <c r="IE198">
        <v>1.85975</v>
      </c>
      <c r="IF198">
        <v>1.85989</v>
      </c>
      <c r="IG198">
        <v>1.8584</v>
      </c>
      <c r="IH198">
        <v>1.85745</v>
      </c>
      <c r="II198">
        <v>1.85242</v>
      </c>
      <c r="IJ198">
        <v>0</v>
      </c>
      <c r="IK198">
        <v>0</v>
      </c>
      <c r="IL198">
        <v>0</v>
      </c>
      <c r="IM198">
        <v>0</v>
      </c>
      <c r="IN198" t="s">
        <v>441</v>
      </c>
      <c r="IO198" t="s">
        <v>442</v>
      </c>
      <c r="IP198" t="s">
        <v>443</v>
      </c>
      <c r="IQ198" t="s">
        <v>443</v>
      </c>
      <c r="IR198" t="s">
        <v>443</v>
      </c>
      <c r="IS198" t="s">
        <v>443</v>
      </c>
      <c r="IT198">
        <v>0</v>
      </c>
      <c r="IU198">
        <v>100</v>
      </c>
      <c r="IV198">
        <v>100</v>
      </c>
      <c r="IW198">
        <v>-0.34</v>
      </c>
      <c r="IX198">
        <v>0.2896</v>
      </c>
      <c r="IY198">
        <v>-0.9039269621244732</v>
      </c>
      <c r="IZ198">
        <v>-0.001239420960351069</v>
      </c>
      <c r="JA198">
        <v>2.054680153414315E-06</v>
      </c>
      <c r="JB198">
        <v>-6.090169633737798E-10</v>
      </c>
      <c r="JC198">
        <v>0.01286883109493677</v>
      </c>
      <c r="JD198">
        <v>0.003674261220633967</v>
      </c>
      <c r="JE198">
        <v>0.0003746991724086452</v>
      </c>
      <c r="JF198">
        <v>1.563836292469968E-06</v>
      </c>
      <c r="JG198">
        <v>1</v>
      </c>
      <c r="JH198">
        <v>2003</v>
      </c>
      <c r="JI198">
        <v>1</v>
      </c>
      <c r="JJ198">
        <v>24</v>
      </c>
      <c r="JK198">
        <v>202916.2</v>
      </c>
      <c r="JL198">
        <v>202916.4</v>
      </c>
      <c r="JM198">
        <v>2.99683</v>
      </c>
      <c r="JN198">
        <v>2.6062</v>
      </c>
      <c r="JO198">
        <v>1.49658</v>
      </c>
      <c r="JP198">
        <v>2.34253</v>
      </c>
      <c r="JQ198">
        <v>1.54907</v>
      </c>
      <c r="JR198">
        <v>2.45728</v>
      </c>
      <c r="JS198">
        <v>35.9879</v>
      </c>
      <c r="JT198">
        <v>24.1751</v>
      </c>
      <c r="JU198">
        <v>18</v>
      </c>
      <c r="JV198">
        <v>482.496</v>
      </c>
      <c r="JW198">
        <v>495.03</v>
      </c>
      <c r="JX198">
        <v>27.6497</v>
      </c>
      <c r="JY198">
        <v>28.8138</v>
      </c>
      <c r="JZ198">
        <v>30.0001</v>
      </c>
      <c r="KA198">
        <v>28.9663</v>
      </c>
      <c r="KB198">
        <v>28.9503</v>
      </c>
      <c r="KC198">
        <v>60.1632</v>
      </c>
      <c r="KD198">
        <v>14.8432</v>
      </c>
      <c r="KE198">
        <v>67.73050000000001</v>
      </c>
      <c r="KF198">
        <v>27.6184</v>
      </c>
      <c r="KG198">
        <v>1403.48</v>
      </c>
      <c r="KH198">
        <v>19.4266</v>
      </c>
      <c r="KI198">
        <v>101.96</v>
      </c>
      <c r="KJ198">
        <v>91.5064</v>
      </c>
    </row>
    <row r="199" spans="1:296">
      <c r="A199">
        <v>181</v>
      </c>
      <c r="B199">
        <v>1759164582.5</v>
      </c>
      <c r="C199">
        <v>3209.400000095367</v>
      </c>
      <c r="D199" t="s">
        <v>806</v>
      </c>
      <c r="E199" t="s">
        <v>807</v>
      </c>
      <c r="F199">
        <v>5</v>
      </c>
      <c r="G199" t="s">
        <v>639</v>
      </c>
      <c r="H199">
        <v>1759164575</v>
      </c>
      <c r="I199">
        <f>(J199)/1000</f>
        <v>0</v>
      </c>
      <c r="J199">
        <f>IF(DO199, AM199, AG199)</f>
        <v>0</v>
      </c>
      <c r="K199">
        <f>IF(DO199, AH199, AF199)</f>
        <v>0</v>
      </c>
      <c r="L199">
        <f>DQ199 - IF(AT199&gt;1, K199*DK199*100.0/(AV199), 0)</f>
        <v>0</v>
      </c>
      <c r="M199">
        <f>((S199-I199/2)*L199-K199)/(S199+I199/2)</f>
        <v>0</v>
      </c>
      <c r="N199">
        <f>M199*(DX199+DY199)/1000.0</f>
        <v>0</v>
      </c>
      <c r="O199">
        <f>(DQ199 - IF(AT199&gt;1, K199*DK199*100.0/(AV199), 0))*(DX199+DY199)/1000.0</f>
        <v>0</v>
      </c>
      <c r="P199">
        <f>2.0/((1/R199-1/Q199)+SIGN(R199)*SQRT((1/R199-1/Q199)*(1/R199-1/Q199) + 4*DL199/((DL199+1)*(DL199+1))*(2*1/R199*1/Q199-1/Q199*1/Q199)))</f>
        <v>0</v>
      </c>
      <c r="Q199">
        <f>IF(LEFT(DM199,1)&lt;&gt;"0",IF(LEFT(DM199,1)="1",3.0,DN199),$D$5+$E$5*(EE199*DX199/($K$5*1000))+$F$5*(EE199*DX199/($K$5*1000))*MAX(MIN(DK199,$J$5),$I$5)*MAX(MIN(DK199,$J$5),$I$5)+$G$5*MAX(MIN(DK199,$J$5),$I$5)*(EE199*DX199/($K$5*1000))+$H$5*(EE199*DX199/($K$5*1000))*(EE199*DX199/($K$5*1000)))</f>
        <v>0</v>
      </c>
      <c r="R199">
        <f>I199*(1000-(1000*0.61365*exp(17.502*V199/(240.97+V199))/(DX199+DY199)+DS199)/2)/(1000*0.61365*exp(17.502*V199/(240.97+V199))/(DX199+DY199)-DS199)</f>
        <v>0</v>
      </c>
      <c r="S199">
        <f>1/((DL199+1)/(P199/1.6)+1/(Q199/1.37)) + DL199/((DL199+1)/(P199/1.6) + DL199/(Q199/1.37))</f>
        <v>0</v>
      </c>
      <c r="T199">
        <f>(DG199*DJ199)</f>
        <v>0</v>
      </c>
      <c r="U199">
        <f>(DZ199+(T199+2*0.95*5.67E-8*(((DZ199+$B$9)+273)^4-(DZ199+273)^4)-44100*I199)/(1.84*29.3*Q199+8*0.95*5.67E-8*(DZ199+273)^3))</f>
        <v>0</v>
      </c>
      <c r="V199">
        <f>($C$9*EA199+$D$9*EB199+$E$9*U199)</f>
        <v>0</v>
      </c>
      <c r="W199">
        <f>0.61365*exp(17.502*V199/(240.97+V199))</f>
        <v>0</v>
      </c>
      <c r="X199">
        <f>(Y199/Z199*100)</f>
        <v>0</v>
      </c>
      <c r="Y199">
        <f>DS199*(DX199+DY199)/1000</f>
        <v>0</v>
      </c>
      <c r="Z199">
        <f>0.61365*exp(17.502*DZ199/(240.97+DZ199))</f>
        <v>0</v>
      </c>
      <c r="AA199">
        <f>(W199-DS199*(DX199+DY199)/1000)</f>
        <v>0</v>
      </c>
      <c r="AB199">
        <f>(-I199*44100)</f>
        <v>0</v>
      </c>
      <c r="AC199">
        <f>2*29.3*Q199*0.92*(DZ199-V199)</f>
        <v>0</v>
      </c>
      <c r="AD199">
        <f>2*0.95*5.67E-8*(((DZ199+$B$9)+273)^4-(V199+273)^4)</f>
        <v>0</v>
      </c>
      <c r="AE199">
        <f>T199+AD199+AB199+AC199</f>
        <v>0</v>
      </c>
      <c r="AF199">
        <f>DW199*AT199*(DR199-DQ199*(1000-AT199*DT199)/(1000-AT199*DS199))/(100*DK199)</f>
        <v>0</v>
      </c>
      <c r="AG199">
        <f>1000*DW199*AT199*(DS199-DT199)/(100*DK199*(1000-AT199*DS199))</f>
        <v>0</v>
      </c>
      <c r="AH199">
        <f>(AI199 - AJ199 - DX199*1E3/(8.314*(DZ199+273.15)) * AL199/DW199 * AK199) * DW199/(100*DK199) * (1000 - DT199)/1000</f>
        <v>0</v>
      </c>
      <c r="AI199">
        <v>1419.948730770466</v>
      </c>
      <c r="AJ199">
        <v>1386.119575757576</v>
      </c>
      <c r="AK199">
        <v>3.428803078321632</v>
      </c>
      <c r="AL199">
        <v>65.04949438448051</v>
      </c>
      <c r="AM199">
        <f>(AO199 - AN199 + DX199*1E3/(8.314*(DZ199+273.15)) * AQ199/DW199 * AP199) * DW199/(100*DK199) * 1000/(1000 - AO199)</f>
        <v>0</v>
      </c>
      <c r="AN199">
        <v>19.38049064861029</v>
      </c>
      <c r="AO199">
        <v>22.19963090909091</v>
      </c>
      <c r="AP199">
        <v>-6.046191427003186E-05</v>
      </c>
      <c r="AQ199">
        <v>105.0563432772272</v>
      </c>
      <c r="AR199">
        <v>0</v>
      </c>
      <c r="AS199">
        <v>0</v>
      </c>
      <c r="AT199">
        <f>IF(AR199*$H$15&gt;=AV199,1.0,(AV199/(AV199-AR199*$H$15)))</f>
        <v>0</v>
      </c>
      <c r="AU199">
        <f>(AT199-1)*100</f>
        <v>0</v>
      </c>
      <c r="AV199">
        <f>MAX(0,($B$15+$C$15*EE199)/(1+$D$15*EE199)*DX199/(DZ199+273)*$E$15)</f>
        <v>0</v>
      </c>
      <c r="AW199" t="s">
        <v>437</v>
      </c>
      <c r="AX199" t="s">
        <v>437</v>
      </c>
      <c r="AY199">
        <v>0</v>
      </c>
      <c r="AZ199">
        <v>0</v>
      </c>
      <c r="BA199">
        <f>1-AY199/AZ199</f>
        <v>0</v>
      </c>
      <c r="BB199">
        <v>0</v>
      </c>
      <c r="BC199" t="s">
        <v>437</v>
      </c>
      <c r="BD199" t="s">
        <v>437</v>
      </c>
      <c r="BE199">
        <v>0</v>
      </c>
      <c r="BF199">
        <v>0</v>
      </c>
      <c r="BG199">
        <f>1-BE199/BF199</f>
        <v>0</v>
      </c>
      <c r="BH199">
        <v>0.5</v>
      </c>
      <c r="BI199">
        <f>DH199</f>
        <v>0</v>
      </c>
      <c r="BJ199">
        <f>K199</f>
        <v>0</v>
      </c>
      <c r="BK199">
        <f>BG199*BH199*BI199</f>
        <v>0</v>
      </c>
      <c r="BL199">
        <f>(BJ199-BB199)/BI199</f>
        <v>0</v>
      </c>
      <c r="BM199">
        <f>(AZ199-BF199)/BF199</f>
        <v>0</v>
      </c>
      <c r="BN199">
        <f>AY199/(BA199+AY199/BF199)</f>
        <v>0</v>
      </c>
      <c r="BO199" t="s">
        <v>437</v>
      </c>
      <c r="BP199">
        <v>0</v>
      </c>
      <c r="BQ199">
        <f>IF(BP199&lt;&gt;0, BP199, BN199)</f>
        <v>0</v>
      </c>
      <c r="BR199">
        <f>1-BQ199/BF199</f>
        <v>0</v>
      </c>
      <c r="BS199">
        <f>(BF199-BE199)/(BF199-BQ199)</f>
        <v>0</v>
      </c>
      <c r="BT199">
        <f>(AZ199-BF199)/(AZ199-BQ199)</f>
        <v>0</v>
      </c>
      <c r="BU199">
        <f>(BF199-BE199)/(BF199-AY199)</f>
        <v>0</v>
      </c>
      <c r="BV199">
        <f>(AZ199-BF199)/(AZ199-AY199)</f>
        <v>0</v>
      </c>
      <c r="BW199">
        <f>(BS199*BQ199/BE199)</f>
        <v>0</v>
      </c>
      <c r="BX199">
        <f>(1-BW199)</f>
        <v>0</v>
      </c>
      <c r="DG199">
        <f>$B$13*EF199+$C$13*EG199+$F$13*ER199*(1-EU199)</f>
        <v>0</v>
      </c>
      <c r="DH199">
        <f>DG199*DI199</f>
        <v>0</v>
      </c>
      <c r="DI199">
        <f>($B$13*$D$11+$C$13*$D$11+$F$13*((FE199+EW199)/MAX(FE199+EW199+FF199, 0.1)*$I$11+FF199/MAX(FE199+EW199+FF199, 0.1)*$J$11))/($B$13+$C$13+$F$13)</f>
        <v>0</v>
      </c>
      <c r="DJ199">
        <f>($B$13*$K$11+$C$13*$K$11+$F$13*((FE199+EW199)/MAX(FE199+EW199+FF199, 0.1)*$P$11+FF199/MAX(FE199+EW199+FF199, 0.1)*$Q$11))/($B$13+$C$13+$F$13)</f>
        <v>0</v>
      </c>
      <c r="DK199">
        <v>5</v>
      </c>
      <c r="DL199">
        <v>0.5</v>
      </c>
      <c r="DM199" t="s">
        <v>438</v>
      </c>
      <c r="DN199">
        <v>2</v>
      </c>
      <c r="DO199" t="b">
        <v>1</v>
      </c>
      <c r="DP199">
        <v>1759164575</v>
      </c>
      <c r="DQ199">
        <v>1331.884444444444</v>
      </c>
      <c r="DR199">
        <v>1377.481481481482</v>
      </c>
      <c r="DS199">
        <v>22.19330740740741</v>
      </c>
      <c r="DT199">
        <v>19.32672962962963</v>
      </c>
      <c r="DU199">
        <v>1332.231851851852</v>
      </c>
      <c r="DV199">
        <v>21.90376666666666</v>
      </c>
      <c r="DW199">
        <v>499.980962962963</v>
      </c>
      <c r="DX199">
        <v>90.88108518518519</v>
      </c>
      <c r="DY199">
        <v>0.06755171111111112</v>
      </c>
      <c r="DZ199">
        <v>29.20760740740741</v>
      </c>
      <c r="EA199">
        <v>30.01621851851852</v>
      </c>
      <c r="EB199">
        <v>999.9000000000001</v>
      </c>
      <c r="EC199">
        <v>0</v>
      </c>
      <c r="ED199">
        <v>0</v>
      </c>
      <c r="EE199">
        <v>10000.14444444445</v>
      </c>
      <c r="EF199">
        <v>0</v>
      </c>
      <c r="EG199">
        <v>10.73964444444444</v>
      </c>
      <c r="EH199">
        <v>-45.59599629629629</v>
      </c>
      <c r="EI199">
        <v>1362.114074074074</v>
      </c>
      <c r="EJ199">
        <v>1404.628148148148</v>
      </c>
      <c r="EK199">
        <v>2.866582962962963</v>
      </c>
      <c r="EL199">
        <v>1377.481481481482</v>
      </c>
      <c r="EM199">
        <v>19.32672962962963</v>
      </c>
      <c r="EN199">
        <v>2.016952222222222</v>
      </c>
      <c r="EO199">
        <v>1.756434074074074</v>
      </c>
      <c r="EP199">
        <v>17.57804444444444</v>
      </c>
      <c r="EQ199">
        <v>15.40433703703704</v>
      </c>
      <c r="ER199">
        <v>1999.988888888889</v>
      </c>
      <c r="ES199">
        <v>0.9799949999999998</v>
      </c>
      <c r="ET199">
        <v>0.02000460000000001</v>
      </c>
      <c r="EU199">
        <v>0</v>
      </c>
      <c r="EV199">
        <v>1034.602962962963</v>
      </c>
      <c r="EW199">
        <v>5.00078</v>
      </c>
      <c r="EX199">
        <v>20104.93703703703</v>
      </c>
      <c r="EY199">
        <v>16379.52222222222</v>
      </c>
      <c r="EZ199">
        <v>39.49988888888889</v>
      </c>
      <c r="FA199">
        <v>40.26592592592592</v>
      </c>
      <c r="FB199">
        <v>39.4234074074074</v>
      </c>
      <c r="FC199">
        <v>40.02059259259259</v>
      </c>
      <c r="FD199">
        <v>40.14788888888888</v>
      </c>
      <c r="FE199">
        <v>1955.078888888889</v>
      </c>
      <c r="FF199">
        <v>39.91</v>
      </c>
      <c r="FG199">
        <v>0</v>
      </c>
      <c r="FH199">
        <v>1759164574.4</v>
      </c>
      <c r="FI199">
        <v>0</v>
      </c>
      <c r="FJ199">
        <v>1034.636538461539</v>
      </c>
      <c r="FK199">
        <v>-9.913504285747287</v>
      </c>
      <c r="FL199">
        <v>-171.9384615787553</v>
      </c>
      <c r="FM199">
        <v>20105.30769230769</v>
      </c>
      <c r="FN199">
        <v>15</v>
      </c>
      <c r="FO199">
        <v>0</v>
      </c>
      <c r="FP199" t="s">
        <v>439</v>
      </c>
      <c r="FQ199">
        <v>1746989605.5</v>
      </c>
      <c r="FR199">
        <v>1746989593.5</v>
      </c>
      <c r="FS199">
        <v>0</v>
      </c>
      <c r="FT199">
        <v>-0.274</v>
      </c>
      <c r="FU199">
        <v>-0.002</v>
      </c>
      <c r="FV199">
        <v>2.549</v>
      </c>
      <c r="FW199">
        <v>0.129</v>
      </c>
      <c r="FX199">
        <v>420</v>
      </c>
      <c r="FY199">
        <v>17</v>
      </c>
      <c r="FZ199">
        <v>0.02</v>
      </c>
      <c r="GA199">
        <v>0.04</v>
      </c>
      <c r="GB199">
        <v>-45.56893170731707</v>
      </c>
      <c r="GC199">
        <v>-0.9992655052265582</v>
      </c>
      <c r="GD199">
        <v>0.1877343146499462</v>
      </c>
      <c r="GE199">
        <v>0</v>
      </c>
      <c r="GF199">
        <v>1035.313823529412</v>
      </c>
      <c r="GG199">
        <v>-10.85912911676186</v>
      </c>
      <c r="GH199">
        <v>1.098397267428039</v>
      </c>
      <c r="GI199">
        <v>0</v>
      </c>
      <c r="GJ199">
        <v>2.911647804878049</v>
      </c>
      <c r="GK199">
        <v>-0.675344947735191</v>
      </c>
      <c r="GL199">
        <v>0.06818644799594263</v>
      </c>
      <c r="GM199">
        <v>0</v>
      </c>
      <c r="GN199">
        <v>0</v>
      </c>
      <c r="GO199">
        <v>3</v>
      </c>
      <c r="GP199" t="s">
        <v>484</v>
      </c>
      <c r="GQ199">
        <v>3.10201</v>
      </c>
      <c r="GR199">
        <v>2.72609</v>
      </c>
      <c r="GS199">
        <v>0.195116</v>
      </c>
      <c r="GT199">
        <v>0.199057</v>
      </c>
      <c r="GU199">
        <v>0.102505</v>
      </c>
      <c r="GV199">
        <v>0.094453</v>
      </c>
      <c r="GW199">
        <v>21042.6</v>
      </c>
      <c r="GX199">
        <v>19030</v>
      </c>
      <c r="GY199">
        <v>26706.8</v>
      </c>
      <c r="GZ199">
        <v>23980.9</v>
      </c>
      <c r="HA199">
        <v>38362.1</v>
      </c>
      <c r="HB199">
        <v>32118.8</v>
      </c>
      <c r="HC199">
        <v>46631.4</v>
      </c>
      <c r="HD199">
        <v>37945.2</v>
      </c>
      <c r="HE199">
        <v>1.87197</v>
      </c>
      <c r="HF199">
        <v>1.8676</v>
      </c>
      <c r="HG199">
        <v>0.119254</v>
      </c>
      <c r="HH199">
        <v>0</v>
      </c>
      <c r="HI199">
        <v>28.0072</v>
      </c>
      <c r="HJ199">
        <v>999.9</v>
      </c>
      <c r="HK199">
        <v>43.7</v>
      </c>
      <c r="HL199">
        <v>31.5</v>
      </c>
      <c r="HM199">
        <v>22.3186</v>
      </c>
      <c r="HN199">
        <v>61.0839</v>
      </c>
      <c r="HO199">
        <v>22.5</v>
      </c>
      <c r="HP199">
        <v>1</v>
      </c>
      <c r="HQ199">
        <v>0.120401</v>
      </c>
      <c r="HR199">
        <v>0.0994553</v>
      </c>
      <c r="HS199">
        <v>20.2797</v>
      </c>
      <c r="HT199">
        <v>5.2122</v>
      </c>
      <c r="HU199">
        <v>11.98</v>
      </c>
      <c r="HV199">
        <v>4.9632</v>
      </c>
      <c r="HW199">
        <v>3.2742</v>
      </c>
      <c r="HX199">
        <v>9999</v>
      </c>
      <c r="HY199">
        <v>9999</v>
      </c>
      <c r="HZ199">
        <v>9999</v>
      </c>
      <c r="IA199">
        <v>41.3</v>
      </c>
      <c r="IB199">
        <v>1.86401</v>
      </c>
      <c r="IC199">
        <v>1.86015</v>
      </c>
      <c r="ID199">
        <v>1.85842</v>
      </c>
      <c r="IE199">
        <v>1.85976</v>
      </c>
      <c r="IF199">
        <v>1.85989</v>
      </c>
      <c r="IG199">
        <v>1.8584</v>
      </c>
      <c r="IH199">
        <v>1.85745</v>
      </c>
      <c r="II199">
        <v>1.85242</v>
      </c>
      <c r="IJ199">
        <v>0</v>
      </c>
      <c r="IK199">
        <v>0</v>
      </c>
      <c r="IL199">
        <v>0</v>
      </c>
      <c r="IM199">
        <v>0</v>
      </c>
      <c r="IN199" t="s">
        <v>441</v>
      </c>
      <c r="IO199" t="s">
        <v>442</v>
      </c>
      <c r="IP199" t="s">
        <v>443</v>
      </c>
      <c r="IQ199" t="s">
        <v>443</v>
      </c>
      <c r="IR199" t="s">
        <v>443</v>
      </c>
      <c r="IS199" t="s">
        <v>443</v>
      </c>
      <c r="IT199">
        <v>0</v>
      </c>
      <c r="IU199">
        <v>100</v>
      </c>
      <c r="IV199">
        <v>100</v>
      </c>
      <c r="IW199">
        <v>-0.32</v>
      </c>
      <c r="IX199">
        <v>0.2897</v>
      </c>
      <c r="IY199">
        <v>-0.9039269621244732</v>
      </c>
      <c r="IZ199">
        <v>-0.001239420960351069</v>
      </c>
      <c r="JA199">
        <v>2.054680153414315E-06</v>
      </c>
      <c r="JB199">
        <v>-6.090169633737798E-10</v>
      </c>
      <c r="JC199">
        <v>0.01286883109493677</v>
      </c>
      <c r="JD199">
        <v>0.003674261220633967</v>
      </c>
      <c r="JE199">
        <v>0.0003746991724086452</v>
      </c>
      <c r="JF199">
        <v>1.563836292469968E-06</v>
      </c>
      <c r="JG199">
        <v>1</v>
      </c>
      <c r="JH199">
        <v>2003</v>
      </c>
      <c r="JI199">
        <v>1</v>
      </c>
      <c r="JJ199">
        <v>24</v>
      </c>
      <c r="JK199">
        <v>202916.3</v>
      </c>
      <c r="JL199">
        <v>202916.5</v>
      </c>
      <c r="JM199">
        <v>3.02734</v>
      </c>
      <c r="JN199">
        <v>2.6001</v>
      </c>
      <c r="JO199">
        <v>1.49658</v>
      </c>
      <c r="JP199">
        <v>2.34253</v>
      </c>
      <c r="JQ199">
        <v>1.54907</v>
      </c>
      <c r="JR199">
        <v>2.40601</v>
      </c>
      <c r="JS199">
        <v>35.9879</v>
      </c>
      <c r="JT199">
        <v>24.1751</v>
      </c>
      <c r="JU199">
        <v>18</v>
      </c>
      <c r="JV199">
        <v>482.883</v>
      </c>
      <c r="JW199">
        <v>494.824</v>
      </c>
      <c r="JX199">
        <v>27.6067</v>
      </c>
      <c r="JY199">
        <v>28.8168</v>
      </c>
      <c r="JZ199">
        <v>30.0002</v>
      </c>
      <c r="KA199">
        <v>28.9694</v>
      </c>
      <c r="KB199">
        <v>28.9534</v>
      </c>
      <c r="KC199">
        <v>60.78</v>
      </c>
      <c r="KD199">
        <v>14.8432</v>
      </c>
      <c r="KE199">
        <v>67.73050000000001</v>
      </c>
      <c r="KF199">
        <v>27.6731</v>
      </c>
      <c r="KG199">
        <v>1423.52</v>
      </c>
      <c r="KH199">
        <v>19.4726</v>
      </c>
      <c r="KI199">
        <v>101.959</v>
      </c>
      <c r="KJ199">
        <v>91.5052</v>
      </c>
    </row>
    <row r="200" spans="1:296">
      <c r="A200">
        <v>182</v>
      </c>
      <c r="B200">
        <v>1759164587.5</v>
      </c>
      <c r="C200">
        <v>3214.400000095367</v>
      </c>
      <c r="D200" t="s">
        <v>808</v>
      </c>
      <c r="E200" t="s">
        <v>809</v>
      </c>
      <c r="F200">
        <v>5</v>
      </c>
      <c r="G200" t="s">
        <v>639</v>
      </c>
      <c r="H200">
        <v>1759164579.714286</v>
      </c>
      <c r="I200">
        <f>(J200)/1000</f>
        <v>0</v>
      </c>
      <c r="J200">
        <f>IF(DO200, AM200, AG200)</f>
        <v>0</v>
      </c>
      <c r="K200">
        <f>IF(DO200, AH200, AF200)</f>
        <v>0</v>
      </c>
      <c r="L200">
        <f>DQ200 - IF(AT200&gt;1, K200*DK200*100.0/(AV200), 0)</f>
        <v>0</v>
      </c>
      <c r="M200">
        <f>((S200-I200/2)*L200-K200)/(S200+I200/2)</f>
        <v>0</v>
      </c>
      <c r="N200">
        <f>M200*(DX200+DY200)/1000.0</f>
        <v>0</v>
      </c>
      <c r="O200">
        <f>(DQ200 - IF(AT200&gt;1, K200*DK200*100.0/(AV200), 0))*(DX200+DY200)/1000.0</f>
        <v>0</v>
      </c>
      <c r="P200">
        <f>2.0/((1/R200-1/Q200)+SIGN(R200)*SQRT((1/R200-1/Q200)*(1/R200-1/Q200) + 4*DL200/((DL200+1)*(DL200+1))*(2*1/R200*1/Q200-1/Q200*1/Q200)))</f>
        <v>0</v>
      </c>
      <c r="Q200">
        <f>IF(LEFT(DM200,1)&lt;&gt;"0",IF(LEFT(DM200,1)="1",3.0,DN200),$D$5+$E$5*(EE200*DX200/($K$5*1000))+$F$5*(EE200*DX200/($K$5*1000))*MAX(MIN(DK200,$J$5),$I$5)*MAX(MIN(DK200,$J$5),$I$5)+$G$5*MAX(MIN(DK200,$J$5),$I$5)*(EE200*DX200/($K$5*1000))+$H$5*(EE200*DX200/($K$5*1000))*(EE200*DX200/($K$5*1000)))</f>
        <v>0</v>
      </c>
      <c r="R200">
        <f>I200*(1000-(1000*0.61365*exp(17.502*V200/(240.97+V200))/(DX200+DY200)+DS200)/2)/(1000*0.61365*exp(17.502*V200/(240.97+V200))/(DX200+DY200)-DS200)</f>
        <v>0</v>
      </c>
      <c r="S200">
        <f>1/((DL200+1)/(P200/1.6)+1/(Q200/1.37)) + DL200/((DL200+1)/(P200/1.6) + DL200/(Q200/1.37))</f>
        <v>0</v>
      </c>
      <c r="T200">
        <f>(DG200*DJ200)</f>
        <v>0</v>
      </c>
      <c r="U200">
        <f>(DZ200+(T200+2*0.95*5.67E-8*(((DZ200+$B$9)+273)^4-(DZ200+273)^4)-44100*I200)/(1.84*29.3*Q200+8*0.95*5.67E-8*(DZ200+273)^3))</f>
        <v>0</v>
      </c>
      <c r="V200">
        <f>($C$9*EA200+$D$9*EB200+$E$9*U200)</f>
        <v>0</v>
      </c>
      <c r="W200">
        <f>0.61365*exp(17.502*V200/(240.97+V200))</f>
        <v>0</v>
      </c>
      <c r="X200">
        <f>(Y200/Z200*100)</f>
        <v>0</v>
      </c>
      <c r="Y200">
        <f>DS200*(DX200+DY200)/1000</f>
        <v>0</v>
      </c>
      <c r="Z200">
        <f>0.61365*exp(17.502*DZ200/(240.97+DZ200))</f>
        <v>0</v>
      </c>
      <c r="AA200">
        <f>(W200-DS200*(DX200+DY200)/1000)</f>
        <v>0</v>
      </c>
      <c r="AB200">
        <f>(-I200*44100)</f>
        <v>0</v>
      </c>
      <c r="AC200">
        <f>2*29.3*Q200*0.92*(DZ200-V200)</f>
        <v>0</v>
      </c>
      <c r="AD200">
        <f>2*0.95*5.67E-8*(((DZ200+$B$9)+273)^4-(V200+273)^4)</f>
        <v>0</v>
      </c>
      <c r="AE200">
        <f>T200+AD200+AB200+AC200</f>
        <v>0</v>
      </c>
      <c r="AF200">
        <f>DW200*AT200*(DR200-DQ200*(1000-AT200*DT200)/(1000-AT200*DS200))/(100*DK200)</f>
        <v>0</v>
      </c>
      <c r="AG200">
        <f>1000*DW200*AT200*(DS200-DT200)/(100*DK200*(1000-AT200*DS200))</f>
        <v>0</v>
      </c>
      <c r="AH200">
        <f>(AI200 - AJ200 - DX200*1E3/(8.314*(DZ200+273.15)) * AL200/DW200 * AK200) * DW200/(100*DK200) * (1000 - DT200)/1000</f>
        <v>0</v>
      </c>
      <c r="AI200">
        <v>1437.394627862583</v>
      </c>
      <c r="AJ200">
        <v>1403.427030303031</v>
      </c>
      <c r="AK200">
        <v>3.491130792897168</v>
      </c>
      <c r="AL200">
        <v>65.04949438448051</v>
      </c>
      <c r="AM200">
        <f>(AO200 - AN200 + DX200*1E3/(8.314*(DZ200+273.15)) * AQ200/DW200 * AP200) * DW200/(100*DK200) * 1000/(1000 - AO200)</f>
        <v>0</v>
      </c>
      <c r="AN200">
        <v>19.39458081694584</v>
      </c>
      <c r="AO200">
        <v>22.19438242424242</v>
      </c>
      <c r="AP200">
        <v>-0.0001063120705868636</v>
      </c>
      <c r="AQ200">
        <v>105.0563432772272</v>
      </c>
      <c r="AR200">
        <v>0</v>
      </c>
      <c r="AS200">
        <v>0</v>
      </c>
      <c r="AT200">
        <f>IF(AR200*$H$15&gt;=AV200,1.0,(AV200/(AV200-AR200*$H$15)))</f>
        <v>0</v>
      </c>
      <c r="AU200">
        <f>(AT200-1)*100</f>
        <v>0</v>
      </c>
      <c r="AV200">
        <f>MAX(0,($B$15+$C$15*EE200)/(1+$D$15*EE200)*DX200/(DZ200+273)*$E$15)</f>
        <v>0</v>
      </c>
      <c r="AW200" t="s">
        <v>437</v>
      </c>
      <c r="AX200" t="s">
        <v>437</v>
      </c>
      <c r="AY200">
        <v>0</v>
      </c>
      <c r="AZ200">
        <v>0</v>
      </c>
      <c r="BA200">
        <f>1-AY200/AZ200</f>
        <v>0</v>
      </c>
      <c r="BB200">
        <v>0</v>
      </c>
      <c r="BC200" t="s">
        <v>437</v>
      </c>
      <c r="BD200" t="s">
        <v>437</v>
      </c>
      <c r="BE200">
        <v>0</v>
      </c>
      <c r="BF200">
        <v>0</v>
      </c>
      <c r="BG200">
        <f>1-BE200/BF200</f>
        <v>0</v>
      </c>
      <c r="BH200">
        <v>0.5</v>
      </c>
      <c r="BI200">
        <f>DH200</f>
        <v>0</v>
      </c>
      <c r="BJ200">
        <f>K200</f>
        <v>0</v>
      </c>
      <c r="BK200">
        <f>BG200*BH200*BI200</f>
        <v>0</v>
      </c>
      <c r="BL200">
        <f>(BJ200-BB200)/BI200</f>
        <v>0</v>
      </c>
      <c r="BM200">
        <f>(AZ200-BF200)/BF200</f>
        <v>0</v>
      </c>
      <c r="BN200">
        <f>AY200/(BA200+AY200/BF200)</f>
        <v>0</v>
      </c>
      <c r="BO200" t="s">
        <v>437</v>
      </c>
      <c r="BP200">
        <v>0</v>
      </c>
      <c r="BQ200">
        <f>IF(BP200&lt;&gt;0, BP200, BN200)</f>
        <v>0</v>
      </c>
      <c r="BR200">
        <f>1-BQ200/BF200</f>
        <v>0</v>
      </c>
      <c r="BS200">
        <f>(BF200-BE200)/(BF200-BQ200)</f>
        <v>0</v>
      </c>
      <c r="BT200">
        <f>(AZ200-BF200)/(AZ200-BQ200)</f>
        <v>0</v>
      </c>
      <c r="BU200">
        <f>(BF200-BE200)/(BF200-AY200)</f>
        <v>0</v>
      </c>
      <c r="BV200">
        <f>(AZ200-BF200)/(AZ200-AY200)</f>
        <v>0</v>
      </c>
      <c r="BW200">
        <f>(BS200*BQ200/BE200)</f>
        <v>0</v>
      </c>
      <c r="BX200">
        <f>(1-BW200)</f>
        <v>0</v>
      </c>
      <c r="DG200">
        <f>$B$13*EF200+$C$13*EG200+$F$13*ER200*(1-EU200)</f>
        <v>0</v>
      </c>
      <c r="DH200">
        <f>DG200*DI200</f>
        <v>0</v>
      </c>
      <c r="DI200">
        <f>($B$13*$D$11+$C$13*$D$11+$F$13*((FE200+EW200)/MAX(FE200+EW200+FF200, 0.1)*$I$11+FF200/MAX(FE200+EW200+FF200, 0.1)*$J$11))/($B$13+$C$13+$F$13)</f>
        <v>0</v>
      </c>
      <c r="DJ200">
        <f>($B$13*$K$11+$C$13*$K$11+$F$13*((FE200+EW200)/MAX(FE200+EW200+FF200, 0.1)*$P$11+FF200/MAX(FE200+EW200+FF200, 0.1)*$Q$11))/($B$13+$C$13+$F$13)</f>
        <v>0</v>
      </c>
      <c r="DK200">
        <v>5</v>
      </c>
      <c r="DL200">
        <v>0.5</v>
      </c>
      <c r="DM200" t="s">
        <v>438</v>
      </c>
      <c r="DN200">
        <v>2</v>
      </c>
      <c r="DO200" t="b">
        <v>1</v>
      </c>
      <c r="DP200">
        <v>1759164579.714286</v>
      </c>
      <c r="DQ200">
        <v>1347.6775</v>
      </c>
      <c r="DR200">
        <v>1393.428571428571</v>
      </c>
      <c r="DS200">
        <v>22.19651428571429</v>
      </c>
      <c r="DT200">
        <v>19.36832857142857</v>
      </c>
      <c r="DU200">
        <v>1348.008571428571</v>
      </c>
      <c r="DV200">
        <v>21.9069</v>
      </c>
      <c r="DW200">
        <v>499.9785714285714</v>
      </c>
      <c r="DX200">
        <v>90.88152857142857</v>
      </c>
      <c r="DY200">
        <v>0.06772828928571427</v>
      </c>
      <c r="DZ200">
        <v>29.20315</v>
      </c>
      <c r="EA200">
        <v>30.00438928571429</v>
      </c>
      <c r="EB200">
        <v>999.9000000000002</v>
      </c>
      <c r="EC200">
        <v>0</v>
      </c>
      <c r="ED200">
        <v>0</v>
      </c>
      <c r="EE200">
        <v>9990.803928571429</v>
      </c>
      <c r="EF200">
        <v>0</v>
      </c>
      <c r="EG200">
        <v>10.7388</v>
      </c>
      <c r="EH200">
        <v>-45.7513642857143</v>
      </c>
      <c r="EI200">
        <v>1378.27</v>
      </c>
      <c r="EJ200">
        <v>1420.950714285714</v>
      </c>
      <c r="EK200">
        <v>2.828188571428572</v>
      </c>
      <c r="EL200">
        <v>1393.428571428571</v>
      </c>
      <c r="EM200">
        <v>19.36832857142857</v>
      </c>
      <c r="EN200">
        <v>2.017253214285714</v>
      </c>
      <c r="EO200">
        <v>1.760223214285714</v>
      </c>
      <c r="EP200">
        <v>17.58041071428572</v>
      </c>
      <c r="EQ200">
        <v>15.43796071428571</v>
      </c>
      <c r="ER200">
        <v>1999.979285714286</v>
      </c>
      <c r="ES200">
        <v>0.9799949999999998</v>
      </c>
      <c r="ET200">
        <v>0.02000460000000001</v>
      </c>
      <c r="EU200">
        <v>0</v>
      </c>
      <c r="EV200">
        <v>1033.7525</v>
      </c>
      <c r="EW200">
        <v>5.00078</v>
      </c>
      <c r="EX200">
        <v>20089.075</v>
      </c>
      <c r="EY200">
        <v>16379.43928571429</v>
      </c>
      <c r="EZ200">
        <v>39.49989285714286</v>
      </c>
      <c r="FA200">
        <v>40.25864285714285</v>
      </c>
      <c r="FB200">
        <v>39.43728571428571</v>
      </c>
      <c r="FC200">
        <v>40.01974999999999</v>
      </c>
      <c r="FD200">
        <v>40.13371428571428</v>
      </c>
      <c r="FE200">
        <v>1955.069285714286</v>
      </c>
      <c r="FF200">
        <v>39.91</v>
      </c>
      <c r="FG200">
        <v>0</v>
      </c>
      <c r="FH200">
        <v>1759164579.8</v>
      </c>
      <c r="FI200">
        <v>0</v>
      </c>
      <c r="FJ200">
        <v>1033.5836</v>
      </c>
      <c r="FK200">
        <v>-11.68000002469755</v>
      </c>
      <c r="FL200">
        <v>-234.6769234787319</v>
      </c>
      <c r="FM200">
        <v>20086.06</v>
      </c>
      <c r="FN200">
        <v>15</v>
      </c>
      <c r="FO200">
        <v>0</v>
      </c>
      <c r="FP200" t="s">
        <v>439</v>
      </c>
      <c r="FQ200">
        <v>1746989605.5</v>
      </c>
      <c r="FR200">
        <v>1746989593.5</v>
      </c>
      <c r="FS200">
        <v>0</v>
      </c>
      <c r="FT200">
        <v>-0.274</v>
      </c>
      <c r="FU200">
        <v>-0.002</v>
      </c>
      <c r="FV200">
        <v>2.549</v>
      </c>
      <c r="FW200">
        <v>0.129</v>
      </c>
      <c r="FX200">
        <v>420</v>
      </c>
      <c r="FY200">
        <v>17</v>
      </c>
      <c r="FZ200">
        <v>0.02</v>
      </c>
      <c r="GA200">
        <v>0.04</v>
      </c>
      <c r="GB200">
        <v>-45.65559268292683</v>
      </c>
      <c r="GC200">
        <v>-1.384929616724708</v>
      </c>
      <c r="GD200">
        <v>0.2254838638867308</v>
      </c>
      <c r="GE200">
        <v>0</v>
      </c>
      <c r="GF200">
        <v>1034.168529411765</v>
      </c>
      <c r="GG200">
        <v>-10.96699771800109</v>
      </c>
      <c r="GH200">
        <v>1.114226538252763</v>
      </c>
      <c r="GI200">
        <v>0</v>
      </c>
      <c r="GJ200">
        <v>2.855813658536586</v>
      </c>
      <c r="GK200">
        <v>-0.4928830662020841</v>
      </c>
      <c r="GL200">
        <v>0.05195185682993941</v>
      </c>
      <c r="GM200">
        <v>0</v>
      </c>
      <c r="GN200">
        <v>0</v>
      </c>
      <c r="GO200">
        <v>3</v>
      </c>
      <c r="GP200" t="s">
        <v>484</v>
      </c>
      <c r="GQ200">
        <v>3.10191</v>
      </c>
      <c r="GR200">
        <v>2.72562</v>
      </c>
      <c r="GS200">
        <v>0.196573</v>
      </c>
      <c r="GT200">
        <v>0.2005</v>
      </c>
      <c r="GU200">
        <v>0.102481</v>
      </c>
      <c r="GV200">
        <v>0.0945054</v>
      </c>
      <c r="GW200">
        <v>21004.4</v>
      </c>
      <c r="GX200">
        <v>18995.7</v>
      </c>
      <c r="GY200">
        <v>26706.7</v>
      </c>
      <c r="GZ200">
        <v>23980.8</v>
      </c>
      <c r="HA200">
        <v>38363</v>
      </c>
      <c r="HB200">
        <v>32116.9</v>
      </c>
      <c r="HC200">
        <v>46631</v>
      </c>
      <c r="HD200">
        <v>37945.1</v>
      </c>
      <c r="HE200">
        <v>1.87147</v>
      </c>
      <c r="HF200">
        <v>1.86768</v>
      </c>
      <c r="HG200">
        <v>0.125676</v>
      </c>
      <c r="HH200">
        <v>0</v>
      </c>
      <c r="HI200">
        <v>28.0072</v>
      </c>
      <c r="HJ200">
        <v>999.9</v>
      </c>
      <c r="HK200">
        <v>43.7</v>
      </c>
      <c r="HL200">
        <v>31.5</v>
      </c>
      <c r="HM200">
        <v>22.3188</v>
      </c>
      <c r="HN200">
        <v>61.3939</v>
      </c>
      <c r="HO200">
        <v>22.4679</v>
      </c>
      <c r="HP200">
        <v>1</v>
      </c>
      <c r="HQ200">
        <v>0.120145</v>
      </c>
      <c r="HR200">
        <v>-0.07079249999999999</v>
      </c>
      <c r="HS200">
        <v>20.28</v>
      </c>
      <c r="HT200">
        <v>5.2125</v>
      </c>
      <c r="HU200">
        <v>11.9798</v>
      </c>
      <c r="HV200">
        <v>4.96355</v>
      </c>
      <c r="HW200">
        <v>3.27453</v>
      </c>
      <c r="HX200">
        <v>9999</v>
      </c>
      <c r="HY200">
        <v>9999</v>
      </c>
      <c r="HZ200">
        <v>9999</v>
      </c>
      <c r="IA200">
        <v>41.3</v>
      </c>
      <c r="IB200">
        <v>1.86401</v>
      </c>
      <c r="IC200">
        <v>1.86015</v>
      </c>
      <c r="ID200">
        <v>1.85847</v>
      </c>
      <c r="IE200">
        <v>1.85978</v>
      </c>
      <c r="IF200">
        <v>1.85989</v>
      </c>
      <c r="IG200">
        <v>1.85839</v>
      </c>
      <c r="IH200">
        <v>1.85746</v>
      </c>
      <c r="II200">
        <v>1.85242</v>
      </c>
      <c r="IJ200">
        <v>0</v>
      </c>
      <c r="IK200">
        <v>0</v>
      </c>
      <c r="IL200">
        <v>0</v>
      </c>
      <c r="IM200">
        <v>0</v>
      </c>
      <c r="IN200" t="s">
        <v>441</v>
      </c>
      <c r="IO200" t="s">
        <v>442</v>
      </c>
      <c r="IP200" t="s">
        <v>443</v>
      </c>
      <c r="IQ200" t="s">
        <v>443</v>
      </c>
      <c r="IR200" t="s">
        <v>443</v>
      </c>
      <c r="IS200" t="s">
        <v>443</v>
      </c>
      <c r="IT200">
        <v>0</v>
      </c>
      <c r="IU200">
        <v>100</v>
      </c>
      <c r="IV200">
        <v>100</v>
      </c>
      <c r="IW200">
        <v>-0.3</v>
      </c>
      <c r="IX200">
        <v>0.2896</v>
      </c>
      <c r="IY200">
        <v>-0.9039269621244732</v>
      </c>
      <c r="IZ200">
        <v>-0.001239420960351069</v>
      </c>
      <c r="JA200">
        <v>2.054680153414315E-06</v>
      </c>
      <c r="JB200">
        <v>-6.090169633737798E-10</v>
      </c>
      <c r="JC200">
        <v>0.01286883109493677</v>
      </c>
      <c r="JD200">
        <v>0.003674261220633967</v>
      </c>
      <c r="JE200">
        <v>0.0003746991724086452</v>
      </c>
      <c r="JF200">
        <v>1.563836292469968E-06</v>
      </c>
      <c r="JG200">
        <v>1</v>
      </c>
      <c r="JH200">
        <v>2003</v>
      </c>
      <c r="JI200">
        <v>1</v>
      </c>
      <c r="JJ200">
        <v>24</v>
      </c>
      <c r="JK200">
        <v>202916.4</v>
      </c>
      <c r="JL200">
        <v>202916.6</v>
      </c>
      <c r="JM200">
        <v>3.0542</v>
      </c>
      <c r="JN200">
        <v>2.6123</v>
      </c>
      <c r="JO200">
        <v>1.49658</v>
      </c>
      <c r="JP200">
        <v>2.34253</v>
      </c>
      <c r="JQ200">
        <v>1.54907</v>
      </c>
      <c r="JR200">
        <v>2.36206</v>
      </c>
      <c r="JS200">
        <v>35.9879</v>
      </c>
      <c r="JT200">
        <v>24.1751</v>
      </c>
      <c r="JU200">
        <v>18</v>
      </c>
      <c r="JV200">
        <v>482.62</v>
      </c>
      <c r="JW200">
        <v>494.899</v>
      </c>
      <c r="JX200">
        <v>27.6502</v>
      </c>
      <c r="JY200">
        <v>28.8206</v>
      </c>
      <c r="JZ200">
        <v>29.9999</v>
      </c>
      <c r="KA200">
        <v>28.9731</v>
      </c>
      <c r="KB200">
        <v>28.9565</v>
      </c>
      <c r="KC200">
        <v>61.3102</v>
      </c>
      <c r="KD200">
        <v>14.5709</v>
      </c>
      <c r="KE200">
        <v>68.11320000000001</v>
      </c>
      <c r="KF200">
        <v>27.6903</v>
      </c>
      <c r="KG200">
        <v>1436.89</v>
      </c>
      <c r="KH200">
        <v>19.5183</v>
      </c>
      <c r="KI200">
        <v>101.959</v>
      </c>
      <c r="KJ200">
        <v>91.5047</v>
      </c>
    </row>
    <row r="201" spans="1:296">
      <c r="A201">
        <v>183</v>
      </c>
      <c r="B201">
        <v>1759164592.5</v>
      </c>
      <c r="C201">
        <v>3219.400000095367</v>
      </c>
      <c r="D201" t="s">
        <v>810</v>
      </c>
      <c r="E201" t="s">
        <v>811</v>
      </c>
      <c r="F201">
        <v>5</v>
      </c>
      <c r="G201" t="s">
        <v>639</v>
      </c>
      <c r="H201">
        <v>1759164585</v>
      </c>
      <c r="I201">
        <f>(J201)/1000</f>
        <v>0</v>
      </c>
      <c r="J201">
        <f>IF(DO201, AM201, AG201)</f>
        <v>0</v>
      </c>
      <c r="K201">
        <f>IF(DO201, AH201, AF201)</f>
        <v>0</v>
      </c>
      <c r="L201">
        <f>DQ201 - IF(AT201&gt;1, K201*DK201*100.0/(AV201), 0)</f>
        <v>0</v>
      </c>
      <c r="M201">
        <f>((S201-I201/2)*L201-K201)/(S201+I201/2)</f>
        <v>0</v>
      </c>
      <c r="N201">
        <f>M201*(DX201+DY201)/1000.0</f>
        <v>0</v>
      </c>
      <c r="O201">
        <f>(DQ201 - IF(AT201&gt;1, K201*DK201*100.0/(AV201), 0))*(DX201+DY201)/1000.0</f>
        <v>0</v>
      </c>
      <c r="P201">
        <f>2.0/((1/R201-1/Q201)+SIGN(R201)*SQRT((1/R201-1/Q201)*(1/R201-1/Q201) + 4*DL201/((DL201+1)*(DL201+1))*(2*1/R201*1/Q201-1/Q201*1/Q201)))</f>
        <v>0</v>
      </c>
      <c r="Q201">
        <f>IF(LEFT(DM201,1)&lt;&gt;"0",IF(LEFT(DM201,1)="1",3.0,DN201),$D$5+$E$5*(EE201*DX201/($K$5*1000))+$F$5*(EE201*DX201/($K$5*1000))*MAX(MIN(DK201,$J$5),$I$5)*MAX(MIN(DK201,$J$5),$I$5)+$G$5*MAX(MIN(DK201,$J$5),$I$5)*(EE201*DX201/($K$5*1000))+$H$5*(EE201*DX201/($K$5*1000))*(EE201*DX201/($K$5*1000)))</f>
        <v>0</v>
      </c>
      <c r="R201">
        <f>I201*(1000-(1000*0.61365*exp(17.502*V201/(240.97+V201))/(DX201+DY201)+DS201)/2)/(1000*0.61365*exp(17.502*V201/(240.97+V201))/(DX201+DY201)-DS201)</f>
        <v>0</v>
      </c>
      <c r="S201">
        <f>1/((DL201+1)/(P201/1.6)+1/(Q201/1.37)) + DL201/((DL201+1)/(P201/1.6) + DL201/(Q201/1.37))</f>
        <v>0</v>
      </c>
      <c r="T201">
        <f>(DG201*DJ201)</f>
        <v>0</v>
      </c>
      <c r="U201">
        <f>(DZ201+(T201+2*0.95*5.67E-8*(((DZ201+$B$9)+273)^4-(DZ201+273)^4)-44100*I201)/(1.84*29.3*Q201+8*0.95*5.67E-8*(DZ201+273)^3))</f>
        <v>0</v>
      </c>
      <c r="V201">
        <f>($C$9*EA201+$D$9*EB201+$E$9*U201)</f>
        <v>0</v>
      </c>
      <c r="W201">
        <f>0.61365*exp(17.502*V201/(240.97+V201))</f>
        <v>0</v>
      </c>
      <c r="X201">
        <f>(Y201/Z201*100)</f>
        <v>0</v>
      </c>
      <c r="Y201">
        <f>DS201*(DX201+DY201)/1000</f>
        <v>0</v>
      </c>
      <c r="Z201">
        <f>0.61365*exp(17.502*DZ201/(240.97+DZ201))</f>
        <v>0</v>
      </c>
      <c r="AA201">
        <f>(W201-DS201*(DX201+DY201)/1000)</f>
        <v>0</v>
      </c>
      <c r="AB201">
        <f>(-I201*44100)</f>
        <v>0</v>
      </c>
      <c r="AC201">
        <f>2*29.3*Q201*0.92*(DZ201-V201)</f>
        <v>0</v>
      </c>
      <c r="AD201">
        <f>2*0.95*5.67E-8*(((DZ201+$B$9)+273)^4-(V201+273)^4)</f>
        <v>0</v>
      </c>
      <c r="AE201">
        <f>T201+AD201+AB201+AC201</f>
        <v>0</v>
      </c>
      <c r="AF201">
        <f>DW201*AT201*(DR201-DQ201*(1000-AT201*DT201)/(1000-AT201*DS201))/(100*DK201)</f>
        <v>0</v>
      </c>
      <c r="AG201">
        <f>1000*DW201*AT201*(DS201-DT201)/(100*DK201*(1000-AT201*DS201))</f>
        <v>0</v>
      </c>
      <c r="AH201">
        <f>(AI201 - AJ201 - DX201*1E3/(8.314*(DZ201+273.15)) * AL201/DW201 * AK201) * DW201/(100*DK201) * (1000 - DT201)/1000</f>
        <v>0</v>
      </c>
      <c r="AI201">
        <v>1454.253838224452</v>
      </c>
      <c r="AJ201">
        <v>1420.51696969697</v>
      </c>
      <c r="AK201">
        <v>3.41237627263809</v>
      </c>
      <c r="AL201">
        <v>65.04949438448051</v>
      </c>
      <c r="AM201">
        <f>(AO201 - AN201 + DX201*1E3/(8.314*(DZ201+273.15)) * AQ201/DW201 * AP201) * DW201/(100*DK201) * 1000/(1000 - AO201)</f>
        <v>0</v>
      </c>
      <c r="AN201">
        <v>19.45546704168112</v>
      </c>
      <c r="AO201">
        <v>22.19283818181819</v>
      </c>
      <c r="AP201">
        <v>8.430904076716184E-05</v>
      </c>
      <c r="AQ201">
        <v>105.0563432772272</v>
      </c>
      <c r="AR201">
        <v>0</v>
      </c>
      <c r="AS201">
        <v>0</v>
      </c>
      <c r="AT201">
        <f>IF(AR201*$H$15&gt;=AV201,1.0,(AV201/(AV201-AR201*$H$15)))</f>
        <v>0</v>
      </c>
      <c r="AU201">
        <f>(AT201-1)*100</f>
        <v>0</v>
      </c>
      <c r="AV201">
        <f>MAX(0,($B$15+$C$15*EE201)/(1+$D$15*EE201)*DX201/(DZ201+273)*$E$15)</f>
        <v>0</v>
      </c>
      <c r="AW201" t="s">
        <v>437</v>
      </c>
      <c r="AX201" t="s">
        <v>437</v>
      </c>
      <c r="AY201">
        <v>0</v>
      </c>
      <c r="AZ201">
        <v>0</v>
      </c>
      <c r="BA201">
        <f>1-AY201/AZ201</f>
        <v>0</v>
      </c>
      <c r="BB201">
        <v>0</v>
      </c>
      <c r="BC201" t="s">
        <v>437</v>
      </c>
      <c r="BD201" t="s">
        <v>437</v>
      </c>
      <c r="BE201">
        <v>0</v>
      </c>
      <c r="BF201">
        <v>0</v>
      </c>
      <c r="BG201">
        <f>1-BE201/BF201</f>
        <v>0</v>
      </c>
      <c r="BH201">
        <v>0.5</v>
      </c>
      <c r="BI201">
        <f>DH201</f>
        <v>0</v>
      </c>
      <c r="BJ201">
        <f>K201</f>
        <v>0</v>
      </c>
      <c r="BK201">
        <f>BG201*BH201*BI201</f>
        <v>0</v>
      </c>
      <c r="BL201">
        <f>(BJ201-BB201)/BI201</f>
        <v>0</v>
      </c>
      <c r="BM201">
        <f>(AZ201-BF201)/BF201</f>
        <v>0</v>
      </c>
      <c r="BN201">
        <f>AY201/(BA201+AY201/BF201)</f>
        <v>0</v>
      </c>
      <c r="BO201" t="s">
        <v>437</v>
      </c>
      <c r="BP201">
        <v>0</v>
      </c>
      <c r="BQ201">
        <f>IF(BP201&lt;&gt;0, BP201, BN201)</f>
        <v>0</v>
      </c>
      <c r="BR201">
        <f>1-BQ201/BF201</f>
        <v>0</v>
      </c>
      <c r="BS201">
        <f>(BF201-BE201)/(BF201-BQ201)</f>
        <v>0</v>
      </c>
      <c r="BT201">
        <f>(AZ201-BF201)/(AZ201-BQ201)</f>
        <v>0</v>
      </c>
      <c r="BU201">
        <f>(BF201-BE201)/(BF201-AY201)</f>
        <v>0</v>
      </c>
      <c r="BV201">
        <f>(AZ201-BF201)/(AZ201-AY201)</f>
        <v>0</v>
      </c>
      <c r="BW201">
        <f>(BS201*BQ201/BE201)</f>
        <v>0</v>
      </c>
      <c r="BX201">
        <f>(1-BW201)</f>
        <v>0</v>
      </c>
      <c r="DG201">
        <f>$B$13*EF201+$C$13*EG201+$F$13*ER201*(1-EU201)</f>
        <v>0</v>
      </c>
      <c r="DH201">
        <f>DG201*DI201</f>
        <v>0</v>
      </c>
      <c r="DI201">
        <f>($B$13*$D$11+$C$13*$D$11+$F$13*((FE201+EW201)/MAX(FE201+EW201+FF201, 0.1)*$I$11+FF201/MAX(FE201+EW201+FF201, 0.1)*$J$11))/($B$13+$C$13+$F$13)</f>
        <v>0</v>
      </c>
      <c r="DJ201">
        <f>($B$13*$K$11+$C$13*$K$11+$F$13*((FE201+EW201)/MAX(FE201+EW201+FF201, 0.1)*$P$11+FF201/MAX(FE201+EW201+FF201, 0.1)*$Q$11))/($B$13+$C$13+$F$13)</f>
        <v>0</v>
      </c>
      <c r="DK201">
        <v>5</v>
      </c>
      <c r="DL201">
        <v>0.5</v>
      </c>
      <c r="DM201" t="s">
        <v>438</v>
      </c>
      <c r="DN201">
        <v>2</v>
      </c>
      <c r="DO201" t="b">
        <v>1</v>
      </c>
      <c r="DP201">
        <v>1759164585</v>
      </c>
      <c r="DQ201">
        <v>1365.461481481482</v>
      </c>
      <c r="DR201">
        <v>1411.118148148148</v>
      </c>
      <c r="DS201">
        <v>22.19622592592593</v>
      </c>
      <c r="DT201">
        <v>19.40365925925926</v>
      </c>
      <c r="DU201">
        <v>1365.775925925926</v>
      </c>
      <c r="DV201">
        <v>21.90661481481482</v>
      </c>
      <c r="DW201">
        <v>499.9751481481482</v>
      </c>
      <c r="DX201">
        <v>90.88161851851854</v>
      </c>
      <c r="DY201">
        <v>0.06785778148148149</v>
      </c>
      <c r="DZ201">
        <v>29.20079259259259</v>
      </c>
      <c r="EA201">
        <v>30.01111111111111</v>
      </c>
      <c r="EB201">
        <v>999.9000000000001</v>
      </c>
      <c r="EC201">
        <v>0</v>
      </c>
      <c r="ED201">
        <v>0</v>
      </c>
      <c r="EE201">
        <v>9993.535555555556</v>
      </c>
      <c r="EF201">
        <v>0</v>
      </c>
      <c r="EG201">
        <v>10.7406</v>
      </c>
      <c r="EH201">
        <v>-45.65707037037038</v>
      </c>
      <c r="EI201">
        <v>1396.456666666667</v>
      </c>
      <c r="EJ201">
        <v>1439.041481481482</v>
      </c>
      <c r="EK201">
        <v>2.792562592592593</v>
      </c>
      <c r="EL201">
        <v>1411.118148148148</v>
      </c>
      <c r="EM201">
        <v>19.40365925925926</v>
      </c>
      <c r="EN201">
        <v>2.017227407407407</v>
      </c>
      <c r="EO201">
        <v>1.763435925925926</v>
      </c>
      <c r="EP201">
        <v>17.58021481481482</v>
      </c>
      <c r="EQ201">
        <v>15.46638148148148</v>
      </c>
      <c r="ER201">
        <v>1999.998148148148</v>
      </c>
      <c r="ES201">
        <v>0.9799953703703702</v>
      </c>
      <c r="ET201">
        <v>0.02000426296296297</v>
      </c>
      <c r="EU201">
        <v>0</v>
      </c>
      <c r="EV201">
        <v>1032.827037037037</v>
      </c>
      <c r="EW201">
        <v>5.00078</v>
      </c>
      <c r="EX201">
        <v>20071.67037037037</v>
      </c>
      <c r="EY201">
        <v>16379.58518518518</v>
      </c>
      <c r="EZ201">
        <v>39.4882962962963</v>
      </c>
      <c r="FA201">
        <v>40.252</v>
      </c>
      <c r="FB201">
        <v>39.44662962962962</v>
      </c>
      <c r="FC201">
        <v>40.04122222222222</v>
      </c>
      <c r="FD201">
        <v>40.16177777777776</v>
      </c>
      <c r="FE201">
        <v>1955.088148148148</v>
      </c>
      <c r="FF201">
        <v>39.91</v>
      </c>
      <c r="FG201">
        <v>0</v>
      </c>
      <c r="FH201">
        <v>1759164584.6</v>
      </c>
      <c r="FI201">
        <v>0</v>
      </c>
      <c r="FJ201">
        <v>1032.7784</v>
      </c>
      <c r="FK201">
        <v>-9.690769255928583</v>
      </c>
      <c r="FL201">
        <v>-198.8538464064551</v>
      </c>
      <c r="FM201">
        <v>20070.228</v>
      </c>
      <c r="FN201">
        <v>15</v>
      </c>
      <c r="FO201">
        <v>0</v>
      </c>
      <c r="FP201" t="s">
        <v>439</v>
      </c>
      <c r="FQ201">
        <v>1746989605.5</v>
      </c>
      <c r="FR201">
        <v>1746989593.5</v>
      </c>
      <c r="FS201">
        <v>0</v>
      </c>
      <c r="FT201">
        <v>-0.274</v>
      </c>
      <c r="FU201">
        <v>-0.002</v>
      </c>
      <c r="FV201">
        <v>2.549</v>
      </c>
      <c r="FW201">
        <v>0.129</v>
      </c>
      <c r="FX201">
        <v>420</v>
      </c>
      <c r="FY201">
        <v>17</v>
      </c>
      <c r="FZ201">
        <v>0.02</v>
      </c>
      <c r="GA201">
        <v>0.04</v>
      </c>
      <c r="GB201">
        <v>-45.67910731707317</v>
      </c>
      <c r="GC201">
        <v>0.4693777003484312</v>
      </c>
      <c r="GD201">
        <v>0.2039470918839588</v>
      </c>
      <c r="GE201">
        <v>1</v>
      </c>
      <c r="GF201">
        <v>1033.370882352941</v>
      </c>
      <c r="GG201">
        <v>-10.72039725408312</v>
      </c>
      <c r="GH201">
        <v>1.087467018153174</v>
      </c>
      <c r="GI201">
        <v>0</v>
      </c>
      <c r="GJ201">
        <v>2.810413170731707</v>
      </c>
      <c r="GK201">
        <v>-0.3924334494773509</v>
      </c>
      <c r="GL201">
        <v>0.0401422350076559</v>
      </c>
      <c r="GM201">
        <v>0</v>
      </c>
      <c r="GN201">
        <v>1</v>
      </c>
      <c r="GO201">
        <v>3</v>
      </c>
      <c r="GP201" t="s">
        <v>459</v>
      </c>
      <c r="GQ201">
        <v>3.1019</v>
      </c>
      <c r="GR201">
        <v>2.72618</v>
      </c>
      <c r="GS201">
        <v>0.198006</v>
      </c>
      <c r="GT201">
        <v>0.201879</v>
      </c>
      <c r="GU201">
        <v>0.102484</v>
      </c>
      <c r="GV201">
        <v>0.09472659999999999</v>
      </c>
      <c r="GW201">
        <v>20966.7</v>
      </c>
      <c r="GX201">
        <v>18962.8</v>
      </c>
      <c r="GY201">
        <v>26706.4</v>
      </c>
      <c r="GZ201">
        <v>23980.6</v>
      </c>
      <c r="HA201">
        <v>38362.8</v>
      </c>
      <c r="HB201">
        <v>32109</v>
      </c>
      <c r="HC201">
        <v>46630.7</v>
      </c>
      <c r="HD201">
        <v>37944.9</v>
      </c>
      <c r="HE201">
        <v>1.87162</v>
      </c>
      <c r="HF201">
        <v>1.86785</v>
      </c>
      <c r="HG201">
        <v>0.123926</v>
      </c>
      <c r="HH201">
        <v>0</v>
      </c>
      <c r="HI201">
        <v>28.0072</v>
      </c>
      <c r="HJ201">
        <v>999.9</v>
      </c>
      <c r="HK201">
        <v>43.7</v>
      </c>
      <c r="HL201">
        <v>31.5</v>
      </c>
      <c r="HM201">
        <v>22.3191</v>
      </c>
      <c r="HN201">
        <v>61.3439</v>
      </c>
      <c r="HO201">
        <v>22.3598</v>
      </c>
      <c r="HP201">
        <v>1</v>
      </c>
      <c r="HQ201">
        <v>0.120109</v>
      </c>
      <c r="HR201">
        <v>-0.026348</v>
      </c>
      <c r="HS201">
        <v>20.2801</v>
      </c>
      <c r="HT201">
        <v>5.21295</v>
      </c>
      <c r="HU201">
        <v>11.98</v>
      </c>
      <c r="HV201">
        <v>4.9636</v>
      </c>
      <c r="HW201">
        <v>3.27448</v>
      </c>
      <c r="HX201">
        <v>9999</v>
      </c>
      <c r="HY201">
        <v>9999</v>
      </c>
      <c r="HZ201">
        <v>9999</v>
      </c>
      <c r="IA201">
        <v>41.3</v>
      </c>
      <c r="IB201">
        <v>1.86401</v>
      </c>
      <c r="IC201">
        <v>1.86013</v>
      </c>
      <c r="ID201">
        <v>1.85844</v>
      </c>
      <c r="IE201">
        <v>1.85976</v>
      </c>
      <c r="IF201">
        <v>1.85989</v>
      </c>
      <c r="IG201">
        <v>1.8584</v>
      </c>
      <c r="IH201">
        <v>1.85745</v>
      </c>
      <c r="II201">
        <v>1.85242</v>
      </c>
      <c r="IJ201">
        <v>0</v>
      </c>
      <c r="IK201">
        <v>0</v>
      </c>
      <c r="IL201">
        <v>0</v>
      </c>
      <c r="IM201">
        <v>0</v>
      </c>
      <c r="IN201" t="s">
        <v>441</v>
      </c>
      <c r="IO201" t="s">
        <v>442</v>
      </c>
      <c r="IP201" t="s">
        <v>443</v>
      </c>
      <c r="IQ201" t="s">
        <v>443</v>
      </c>
      <c r="IR201" t="s">
        <v>443</v>
      </c>
      <c r="IS201" t="s">
        <v>443</v>
      </c>
      <c r="IT201">
        <v>0</v>
      </c>
      <c r="IU201">
        <v>100</v>
      </c>
      <c r="IV201">
        <v>100</v>
      </c>
      <c r="IW201">
        <v>-0.29</v>
      </c>
      <c r="IX201">
        <v>0.2896</v>
      </c>
      <c r="IY201">
        <v>-0.9039269621244732</v>
      </c>
      <c r="IZ201">
        <v>-0.001239420960351069</v>
      </c>
      <c r="JA201">
        <v>2.054680153414315E-06</v>
      </c>
      <c r="JB201">
        <v>-6.090169633737798E-10</v>
      </c>
      <c r="JC201">
        <v>0.01286883109493677</v>
      </c>
      <c r="JD201">
        <v>0.003674261220633967</v>
      </c>
      <c r="JE201">
        <v>0.0003746991724086452</v>
      </c>
      <c r="JF201">
        <v>1.563836292469968E-06</v>
      </c>
      <c r="JG201">
        <v>1</v>
      </c>
      <c r="JH201">
        <v>2003</v>
      </c>
      <c r="JI201">
        <v>1</v>
      </c>
      <c r="JJ201">
        <v>24</v>
      </c>
      <c r="JK201">
        <v>202916.5</v>
      </c>
      <c r="JL201">
        <v>202916.6</v>
      </c>
      <c r="JM201">
        <v>3.08472</v>
      </c>
      <c r="JN201">
        <v>2.60986</v>
      </c>
      <c r="JO201">
        <v>1.49658</v>
      </c>
      <c r="JP201">
        <v>2.34253</v>
      </c>
      <c r="JQ201">
        <v>1.54907</v>
      </c>
      <c r="JR201">
        <v>2.44629</v>
      </c>
      <c r="JS201">
        <v>35.9879</v>
      </c>
      <c r="JT201">
        <v>24.1751</v>
      </c>
      <c r="JU201">
        <v>18</v>
      </c>
      <c r="JV201">
        <v>482.73</v>
      </c>
      <c r="JW201">
        <v>495.041</v>
      </c>
      <c r="JX201">
        <v>27.683</v>
      </c>
      <c r="JY201">
        <v>28.8243</v>
      </c>
      <c r="JZ201">
        <v>30.0002</v>
      </c>
      <c r="KA201">
        <v>28.9762</v>
      </c>
      <c r="KB201">
        <v>28.9595</v>
      </c>
      <c r="KC201">
        <v>61.9329</v>
      </c>
      <c r="KD201">
        <v>14.5709</v>
      </c>
      <c r="KE201">
        <v>68.4862</v>
      </c>
      <c r="KF201">
        <v>27.6745</v>
      </c>
      <c r="KG201">
        <v>1457.01</v>
      </c>
      <c r="KH201">
        <v>19.5548</v>
      </c>
      <c r="KI201">
        <v>101.958</v>
      </c>
      <c r="KJ201">
        <v>91.5042</v>
      </c>
    </row>
    <row r="202" spans="1:296">
      <c r="A202">
        <v>184</v>
      </c>
      <c r="B202">
        <v>1759164597.5</v>
      </c>
      <c r="C202">
        <v>3224.400000095367</v>
      </c>
      <c r="D202" t="s">
        <v>812</v>
      </c>
      <c r="E202" t="s">
        <v>813</v>
      </c>
      <c r="F202">
        <v>5</v>
      </c>
      <c r="G202" t="s">
        <v>639</v>
      </c>
      <c r="H202">
        <v>1759164589.714286</v>
      </c>
      <c r="I202">
        <f>(J202)/1000</f>
        <v>0</v>
      </c>
      <c r="J202">
        <f>IF(DO202, AM202, AG202)</f>
        <v>0</v>
      </c>
      <c r="K202">
        <f>IF(DO202, AH202, AF202)</f>
        <v>0</v>
      </c>
      <c r="L202">
        <f>DQ202 - IF(AT202&gt;1, K202*DK202*100.0/(AV202), 0)</f>
        <v>0</v>
      </c>
      <c r="M202">
        <f>((S202-I202/2)*L202-K202)/(S202+I202/2)</f>
        <v>0</v>
      </c>
      <c r="N202">
        <f>M202*(DX202+DY202)/1000.0</f>
        <v>0</v>
      </c>
      <c r="O202">
        <f>(DQ202 - IF(AT202&gt;1, K202*DK202*100.0/(AV202), 0))*(DX202+DY202)/1000.0</f>
        <v>0</v>
      </c>
      <c r="P202">
        <f>2.0/((1/R202-1/Q202)+SIGN(R202)*SQRT((1/R202-1/Q202)*(1/R202-1/Q202) + 4*DL202/((DL202+1)*(DL202+1))*(2*1/R202*1/Q202-1/Q202*1/Q202)))</f>
        <v>0</v>
      </c>
      <c r="Q202">
        <f>IF(LEFT(DM202,1)&lt;&gt;"0",IF(LEFT(DM202,1)="1",3.0,DN202),$D$5+$E$5*(EE202*DX202/($K$5*1000))+$F$5*(EE202*DX202/($K$5*1000))*MAX(MIN(DK202,$J$5),$I$5)*MAX(MIN(DK202,$J$5),$I$5)+$G$5*MAX(MIN(DK202,$J$5),$I$5)*(EE202*DX202/($K$5*1000))+$H$5*(EE202*DX202/($K$5*1000))*(EE202*DX202/($K$5*1000)))</f>
        <v>0</v>
      </c>
      <c r="R202">
        <f>I202*(1000-(1000*0.61365*exp(17.502*V202/(240.97+V202))/(DX202+DY202)+DS202)/2)/(1000*0.61365*exp(17.502*V202/(240.97+V202))/(DX202+DY202)-DS202)</f>
        <v>0</v>
      </c>
      <c r="S202">
        <f>1/((DL202+1)/(P202/1.6)+1/(Q202/1.37)) + DL202/((DL202+1)/(P202/1.6) + DL202/(Q202/1.37))</f>
        <v>0</v>
      </c>
      <c r="T202">
        <f>(DG202*DJ202)</f>
        <v>0</v>
      </c>
      <c r="U202">
        <f>(DZ202+(T202+2*0.95*5.67E-8*(((DZ202+$B$9)+273)^4-(DZ202+273)^4)-44100*I202)/(1.84*29.3*Q202+8*0.95*5.67E-8*(DZ202+273)^3))</f>
        <v>0</v>
      </c>
      <c r="V202">
        <f>($C$9*EA202+$D$9*EB202+$E$9*U202)</f>
        <v>0</v>
      </c>
      <c r="W202">
        <f>0.61365*exp(17.502*V202/(240.97+V202))</f>
        <v>0</v>
      </c>
      <c r="X202">
        <f>(Y202/Z202*100)</f>
        <v>0</v>
      </c>
      <c r="Y202">
        <f>DS202*(DX202+DY202)/1000</f>
        <v>0</v>
      </c>
      <c r="Z202">
        <f>0.61365*exp(17.502*DZ202/(240.97+DZ202))</f>
        <v>0</v>
      </c>
      <c r="AA202">
        <f>(W202-DS202*(DX202+DY202)/1000)</f>
        <v>0</v>
      </c>
      <c r="AB202">
        <f>(-I202*44100)</f>
        <v>0</v>
      </c>
      <c r="AC202">
        <f>2*29.3*Q202*0.92*(DZ202-V202)</f>
        <v>0</v>
      </c>
      <c r="AD202">
        <f>2*0.95*5.67E-8*(((DZ202+$B$9)+273)^4-(V202+273)^4)</f>
        <v>0</v>
      </c>
      <c r="AE202">
        <f>T202+AD202+AB202+AC202</f>
        <v>0</v>
      </c>
      <c r="AF202">
        <f>DW202*AT202*(DR202-DQ202*(1000-AT202*DT202)/(1000-AT202*DS202))/(100*DK202)</f>
        <v>0</v>
      </c>
      <c r="AG202">
        <f>1000*DW202*AT202*(DS202-DT202)/(100*DK202*(1000-AT202*DS202))</f>
        <v>0</v>
      </c>
      <c r="AH202">
        <f>(AI202 - AJ202 - DX202*1E3/(8.314*(DZ202+273.15)) * AL202/DW202 * AK202) * DW202/(100*DK202) * (1000 - DT202)/1000</f>
        <v>0</v>
      </c>
      <c r="AI202">
        <v>1471.49465088655</v>
      </c>
      <c r="AJ202">
        <v>1437.541333333333</v>
      </c>
      <c r="AK202">
        <v>3.405029318551926</v>
      </c>
      <c r="AL202">
        <v>65.04949438448051</v>
      </c>
      <c r="AM202">
        <f>(AO202 - AN202 + DX202*1E3/(8.314*(DZ202+273.15)) * AQ202/DW202 * AP202) * DW202/(100*DK202) * 1000/(1000 - AO202)</f>
        <v>0</v>
      </c>
      <c r="AN202">
        <v>19.48079067851379</v>
      </c>
      <c r="AO202">
        <v>22.19149939393938</v>
      </c>
      <c r="AP202">
        <v>-9.653631575978988E-05</v>
      </c>
      <c r="AQ202">
        <v>105.0563432772272</v>
      </c>
      <c r="AR202">
        <v>0</v>
      </c>
      <c r="AS202">
        <v>0</v>
      </c>
      <c r="AT202">
        <f>IF(AR202*$H$15&gt;=AV202,1.0,(AV202/(AV202-AR202*$H$15)))</f>
        <v>0</v>
      </c>
      <c r="AU202">
        <f>(AT202-1)*100</f>
        <v>0</v>
      </c>
      <c r="AV202">
        <f>MAX(0,($B$15+$C$15*EE202)/(1+$D$15*EE202)*DX202/(DZ202+273)*$E$15)</f>
        <v>0</v>
      </c>
      <c r="AW202" t="s">
        <v>437</v>
      </c>
      <c r="AX202" t="s">
        <v>437</v>
      </c>
      <c r="AY202">
        <v>0</v>
      </c>
      <c r="AZ202">
        <v>0</v>
      </c>
      <c r="BA202">
        <f>1-AY202/AZ202</f>
        <v>0</v>
      </c>
      <c r="BB202">
        <v>0</v>
      </c>
      <c r="BC202" t="s">
        <v>437</v>
      </c>
      <c r="BD202" t="s">
        <v>437</v>
      </c>
      <c r="BE202">
        <v>0</v>
      </c>
      <c r="BF202">
        <v>0</v>
      </c>
      <c r="BG202">
        <f>1-BE202/BF202</f>
        <v>0</v>
      </c>
      <c r="BH202">
        <v>0.5</v>
      </c>
      <c r="BI202">
        <f>DH202</f>
        <v>0</v>
      </c>
      <c r="BJ202">
        <f>K202</f>
        <v>0</v>
      </c>
      <c r="BK202">
        <f>BG202*BH202*BI202</f>
        <v>0</v>
      </c>
      <c r="BL202">
        <f>(BJ202-BB202)/BI202</f>
        <v>0</v>
      </c>
      <c r="BM202">
        <f>(AZ202-BF202)/BF202</f>
        <v>0</v>
      </c>
      <c r="BN202">
        <f>AY202/(BA202+AY202/BF202)</f>
        <v>0</v>
      </c>
      <c r="BO202" t="s">
        <v>437</v>
      </c>
      <c r="BP202">
        <v>0</v>
      </c>
      <c r="BQ202">
        <f>IF(BP202&lt;&gt;0, BP202, BN202)</f>
        <v>0</v>
      </c>
      <c r="BR202">
        <f>1-BQ202/BF202</f>
        <v>0</v>
      </c>
      <c r="BS202">
        <f>(BF202-BE202)/(BF202-BQ202)</f>
        <v>0</v>
      </c>
      <c r="BT202">
        <f>(AZ202-BF202)/(AZ202-BQ202)</f>
        <v>0</v>
      </c>
      <c r="BU202">
        <f>(BF202-BE202)/(BF202-AY202)</f>
        <v>0</v>
      </c>
      <c r="BV202">
        <f>(AZ202-BF202)/(AZ202-AY202)</f>
        <v>0</v>
      </c>
      <c r="BW202">
        <f>(BS202*BQ202/BE202)</f>
        <v>0</v>
      </c>
      <c r="BX202">
        <f>(1-BW202)</f>
        <v>0</v>
      </c>
      <c r="DG202">
        <f>$B$13*EF202+$C$13*EG202+$F$13*ER202*(1-EU202)</f>
        <v>0</v>
      </c>
      <c r="DH202">
        <f>DG202*DI202</f>
        <v>0</v>
      </c>
      <c r="DI202">
        <f>($B$13*$D$11+$C$13*$D$11+$F$13*((FE202+EW202)/MAX(FE202+EW202+FF202, 0.1)*$I$11+FF202/MAX(FE202+EW202+FF202, 0.1)*$J$11))/($B$13+$C$13+$F$13)</f>
        <v>0</v>
      </c>
      <c r="DJ202">
        <f>($B$13*$K$11+$C$13*$K$11+$F$13*((FE202+EW202)/MAX(FE202+EW202+FF202, 0.1)*$P$11+FF202/MAX(FE202+EW202+FF202, 0.1)*$Q$11))/($B$13+$C$13+$F$13)</f>
        <v>0</v>
      </c>
      <c r="DK202">
        <v>5</v>
      </c>
      <c r="DL202">
        <v>0.5</v>
      </c>
      <c r="DM202" t="s">
        <v>438</v>
      </c>
      <c r="DN202">
        <v>2</v>
      </c>
      <c r="DO202" t="b">
        <v>1</v>
      </c>
      <c r="DP202">
        <v>1759164589.714286</v>
      </c>
      <c r="DQ202">
        <v>1381.274285714286</v>
      </c>
      <c r="DR202">
        <v>1426.965357142857</v>
      </c>
      <c r="DS202">
        <v>22.1944</v>
      </c>
      <c r="DT202">
        <v>19.43689285714286</v>
      </c>
      <c r="DU202">
        <v>1381.574285714286</v>
      </c>
      <c r="DV202">
        <v>21.904825</v>
      </c>
      <c r="DW202">
        <v>500.0064642857143</v>
      </c>
      <c r="DX202">
        <v>90.88166785714289</v>
      </c>
      <c r="DY202">
        <v>0.06787606428571429</v>
      </c>
      <c r="DZ202">
        <v>29.198725</v>
      </c>
      <c r="EA202">
        <v>30.01522499999999</v>
      </c>
      <c r="EB202">
        <v>999.9000000000002</v>
      </c>
      <c r="EC202">
        <v>0</v>
      </c>
      <c r="ED202">
        <v>0</v>
      </c>
      <c r="EE202">
        <v>9997.089642857143</v>
      </c>
      <c r="EF202">
        <v>0</v>
      </c>
      <c r="EG202">
        <v>10.74097142857143</v>
      </c>
      <c r="EH202">
        <v>-45.69144642857144</v>
      </c>
      <c r="EI202">
        <v>1412.625714285714</v>
      </c>
      <c r="EJ202">
        <v>1455.251428571429</v>
      </c>
      <c r="EK202">
        <v>2.757503928571428</v>
      </c>
      <c r="EL202">
        <v>1426.965357142857</v>
      </c>
      <c r="EM202">
        <v>19.43689285714286</v>
      </c>
      <c r="EN202">
        <v>2.017063571428571</v>
      </c>
      <c r="EO202">
        <v>1.766457857142857</v>
      </c>
      <c r="EP202">
        <v>17.57892142857143</v>
      </c>
      <c r="EQ202">
        <v>15.49307142857143</v>
      </c>
      <c r="ER202">
        <v>2000.035</v>
      </c>
      <c r="ES202">
        <v>0.9799960357142855</v>
      </c>
      <c r="ET202">
        <v>0.020003725</v>
      </c>
      <c r="EU202">
        <v>0</v>
      </c>
      <c r="EV202">
        <v>1032.092142857143</v>
      </c>
      <c r="EW202">
        <v>5.00078</v>
      </c>
      <c r="EX202">
        <v>20056.30357142857</v>
      </c>
      <c r="EY202">
        <v>16379.91071428571</v>
      </c>
      <c r="EZ202">
        <v>39.47082142857142</v>
      </c>
      <c r="FA202">
        <v>40.24739285714285</v>
      </c>
      <c r="FB202">
        <v>39.46189285714285</v>
      </c>
      <c r="FC202">
        <v>40.05092857142856</v>
      </c>
      <c r="FD202">
        <v>40.18725</v>
      </c>
      <c r="FE202">
        <v>1955.125</v>
      </c>
      <c r="FF202">
        <v>39.91</v>
      </c>
      <c r="FG202">
        <v>0</v>
      </c>
      <c r="FH202">
        <v>1759164589.4</v>
      </c>
      <c r="FI202">
        <v>0</v>
      </c>
      <c r="FJ202">
        <v>1032.0212</v>
      </c>
      <c r="FK202">
        <v>-8.164615379461296</v>
      </c>
      <c r="FL202">
        <v>-167.1153843533404</v>
      </c>
      <c r="FM202">
        <v>20054.392</v>
      </c>
      <c r="FN202">
        <v>15</v>
      </c>
      <c r="FO202">
        <v>0</v>
      </c>
      <c r="FP202" t="s">
        <v>439</v>
      </c>
      <c r="FQ202">
        <v>1746989605.5</v>
      </c>
      <c r="FR202">
        <v>1746989593.5</v>
      </c>
      <c r="FS202">
        <v>0</v>
      </c>
      <c r="FT202">
        <v>-0.274</v>
      </c>
      <c r="FU202">
        <v>-0.002</v>
      </c>
      <c r="FV202">
        <v>2.549</v>
      </c>
      <c r="FW202">
        <v>0.129</v>
      </c>
      <c r="FX202">
        <v>420</v>
      </c>
      <c r="FY202">
        <v>17</v>
      </c>
      <c r="FZ202">
        <v>0.02</v>
      </c>
      <c r="GA202">
        <v>0.04</v>
      </c>
      <c r="GB202">
        <v>-45.66423500000001</v>
      </c>
      <c r="GC202">
        <v>0.335187242026407</v>
      </c>
      <c r="GD202">
        <v>0.2023785580910195</v>
      </c>
      <c r="GE202">
        <v>1</v>
      </c>
      <c r="GF202">
        <v>1032.580294117647</v>
      </c>
      <c r="GG202">
        <v>-9.27440794953799</v>
      </c>
      <c r="GH202">
        <v>0.948765406118804</v>
      </c>
      <c r="GI202">
        <v>0</v>
      </c>
      <c r="GJ202">
        <v>2.7789065</v>
      </c>
      <c r="GK202">
        <v>-0.4602468292682994</v>
      </c>
      <c r="GL202">
        <v>0.04515912330581717</v>
      </c>
      <c r="GM202">
        <v>0</v>
      </c>
      <c r="GN202">
        <v>1</v>
      </c>
      <c r="GO202">
        <v>3</v>
      </c>
      <c r="GP202" t="s">
        <v>459</v>
      </c>
      <c r="GQ202">
        <v>3.10204</v>
      </c>
      <c r="GR202">
        <v>2.7261</v>
      </c>
      <c r="GS202">
        <v>0.199437</v>
      </c>
      <c r="GT202">
        <v>0.203329</v>
      </c>
      <c r="GU202">
        <v>0.102475</v>
      </c>
      <c r="GV202">
        <v>0.0948591</v>
      </c>
      <c r="GW202">
        <v>20929.2</v>
      </c>
      <c r="GX202">
        <v>18928.3</v>
      </c>
      <c r="GY202">
        <v>26706.4</v>
      </c>
      <c r="GZ202">
        <v>23980.6</v>
      </c>
      <c r="HA202">
        <v>38363.4</v>
      </c>
      <c r="HB202">
        <v>32104.3</v>
      </c>
      <c r="HC202">
        <v>46630.7</v>
      </c>
      <c r="HD202">
        <v>37944.7</v>
      </c>
      <c r="HE202">
        <v>1.8721</v>
      </c>
      <c r="HF202">
        <v>1.8676</v>
      </c>
      <c r="HG202">
        <v>0.120595</v>
      </c>
      <c r="HH202">
        <v>0</v>
      </c>
      <c r="HI202">
        <v>28.0072</v>
      </c>
      <c r="HJ202">
        <v>999.9</v>
      </c>
      <c r="HK202">
        <v>43.7</v>
      </c>
      <c r="HL202">
        <v>31.5</v>
      </c>
      <c r="HM202">
        <v>22.317</v>
      </c>
      <c r="HN202">
        <v>61.1139</v>
      </c>
      <c r="HO202">
        <v>22.3878</v>
      </c>
      <c r="HP202">
        <v>1</v>
      </c>
      <c r="HQ202">
        <v>0.120417</v>
      </c>
      <c r="HR202">
        <v>0.0394499</v>
      </c>
      <c r="HS202">
        <v>20.2802</v>
      </c>
      <c r="HT202">
        <v>5.21235</v>
      </c>
      <c r="HU202">
        <v>11.98</v>
      </c>
      <c r="HV202">
        <v>4.9634</v>
      </c>
      <c r="HW202">
        <v>3.2744</v>
      </c>
      <c r="HX202">
        <v>9999</v>
      </c>
      <c r="HY202">
        <v>9999</v>
      </c>
      <c r="HZ202">
        <v>9999</v>
      </c>
      <c r="IA202">
        <v>41.3</v>
      </c>
      <c r="IB202">
        <v>1.86401</v>
      </c>
      <c r="IC202">
        <v>1.86015</v>
      </c>
      <c r="ID202">
        <v>1.85843</v>
      </c>
      <c r="IE202">
        <v>1.85977</v>
      </c>
      <c r="IF202">
        <v>1.85989</v>
      </c>
      <c r="IG202">
        <v>1.85842</v>
      </c>
      <c r="IH202">
        <v>1.85745</v>
      </c>
      <c r="II202">
        <v>1.85242</v>
      </c>
      <c r="IJ202">
        <v>0</v>
      </c>
      <c r="IK202">
        <v>0</v>
      </c>
      <c r="IL202">
        <v>0</v>
      </c>
      <c r="IM202">
        <v>0</v>
      </c>
      <c r="IN202" t="s">
        <v>441</v>
      </c>
      <c r="IO202" t="s">
        <v>442</v>
      </c>
      <c r="IP202" t="s">
        <v>443</v>
      </c>
      <c r="IQ202" t="s">
        <v>443</v>
      </c>
      <c r="IR202" t="s">
        <v>443</v>
      </c>
      <c r="IS202" t="s">
        <v>443</v>
      </c>
      <c r="IT202">
        <v>0</v>
      </c>
      <c r="IU202">
        <v>100</v>
      </c>
      <c r="IV202">
        <v>100</v>
      </c>
      <c r="IW202">
        <v>-0.27</v>
      </c>
      <c r="IX202">
        <v>0.2895</v>
      </c>
      <c r="IY202">
        <v>-0.9039269621244732</v>
      </c>
      <c r="IZ202">
        <v>-0.001239420960351069</v>
      </c>
      <c r="JA202">
        <v>2.054680153414315E-06</v>
      </c>
      <c r="JB202">
        <v>-6.090169633737798E-10</v>
      </c>
      <c r="JC202">
        <v>0.01286883109493677</v>
      </c>
      <c r="JD202">
        <v>0.003674261220633967</v>
      </c>
      <c r="JE202">
        <v>0.0003746991724086452</v>
      </c>
      <c r="JF202">
        <v>1.563836292469968E-06</v>
      </c>
      <c r="JG202">
        <v>1</v>
      </c>
      <c r="JH202">
        <v>2003</v>
      </c>
      <c r="JI202">
        <v>1</v>
      </c>
      <c r="JJ202">
        <v>24</v>
      </c>
      <c r="JK202">
        <v>202916.5</v>
      </c>
      <c r="JL202">
        <v>202916.7</v>
      </c>
      <c r="JM202">
        <v>3.11157</v>
      </c>
      <c r="JN202">
        <v>2.59888</v>
      </c>
      <c r="JO202">
        <v>1.49658</v>
      </c>
      <c r="JP202">
        <v>2.34253</v>
      </c>
      <c r="JQ202">
        <v>1.54907</v>
      </c>
      <c r="JR202">
        <v>2.4585</v>
      </c>
      <c r="JS202">
        <v>35.9879</v>
      </c>
      <c r="JT202">
        <v>24.1751</v>
      </c>
      <c r="JU202">
        <v>18</v>
      </c>
      <c r="JV202">
        <v>483.03</v>
      </c>
      <c r="JW202">
        <v>494.901</v>
      </c>
      <c r="JX202">
        <v>27.6784</v>
      </c>
      <c r="JY202">
        <v>28.8274</v>
      </c>
      <c r="JZ202">
        <v>30.0003</v>
      </c>
      <c r="KA202">
        <v>28.9793</v>
      </c>
      <c r="KB202">
        <v>28.9626</v>
      </c>
      <c r="KC202">
        <v>62.4627</v>
      </c>
      <c r="KD202">
        <v>14.2613</v>
      </c>
      <c r="KE202">
        <v>68.4862</v>
      </c>
      <c r="KF202">
        <v>27.666</v>
      </c>
      <c r="KG202">
        <v>1470.39</v>
      </c>
      <c r="KH202">
        <v>19.606</v>
      </c>
      <c r="KI202">
        <v>101.958</v>
      </c>
      <c r="KJ202">
        <v>91.504</v>
      </c>
    </row>
    <row r="203" spans="1:296">
      <c r="A203">
        <v>185</v>
      </c>
      <c r="B203">
        <v>1759164602.5</v>
      </c>
      <c r="C203">
        <v>3229.400000095367</v>
      </c>
      <c r="D203" t="s">
        <v>814</v>
      </c>
      <c r="E203" t="s">
        <v>815</v>
      </c>
      <c r="F203">
        <v>5</v>
      </c>
      <c r="G203" t="s">
        <v>639</v>
      </c>
      <c r="H203">
        <v>1759164595</v>
      </c>
      <c r="I203">
        <f>(J203)/1000</f>
        <v>0</v>
      </c>
      <c r="J203">
        <f>IF(DO203, AM203, AG203)</f>
        <v>0</v>
      </c>
      <c r="K203">
        <f>IF(DO203, AH203, AF203)</f>
        <v>0</v>
      </c>
      <c r="L203">
        <f>DQ203 - IF(AT203&gt;1, K203*DK203*100.0/(AV203), 0)</f>
        <v>0</v>
      </c>
      <c r="M203">
        <f>((S203-I203/2)*L203-K203)/(S203+I203/2)</f>
        <v>0</v>
      </c>
      <c r="N203">
        <f>M203*(DX203+DY203)/1000.0</f>
        <v>0</v>
      </c>
      <c r="O203">
        <f>(DQ203 - IF(AT203&gt;1, K203*DK203*100.0/(AV203), 0))*(DX203+DY203)/1000.0</f>
        <v>0</v>
      </c>
      <c r="P203">
        <f>2.0/((1/R203-1/Q203)+SIGN(R203)*SQRT((1/R203-1/Q203)*(1/R203-1/Q203) + 4*DL203/((DL203+1)*(DL203+1))*(2*1/R203*1/Q203-1/Q203*1/Q203)))</f>
        <v>0</v>
      </c>
      <c r="Q203">
        <f>IF(LEFT(DM203,1)&lt;&gt;"0",IF(LEFT(DM203,1)="1",3.0,DN203),$D$5+$E$5*(EE203*DX203/($K$5*1000))+$F$5*(EE203*DX203/($K$5*1000))*MAX(MIN(DK203,$J$5),$I$5)*MAX(MIN(DK203,$J$5),$I$5)+$G$5*MAX(MIN(DK203,$J$5),$I$5)*(EE203*DX203/($K$5*1000))+$H$5*(EE203*DX203/($K$5*1000))*(EE203*DX203/($K$5*1000)))</f>
        <v>0</v>
      </c>
      <c r="R203">
        <f>I203*(1000-(1000*0.61365*exp(17.502*V203/(240.97+V203))/(DX203+DY203)+DS203)/2)/(1000*0.61365*exp(17.502*V203/(240.97+V203))/(DX203+DY203)-DS203)</f>
        <v>0</v>
      </c>
      <c r="S203">
        <f>1/((DL203+1)/(P203/1.6)+1/(Q203/1.37)) + DL203/((DL203+1)/(P203/1.6) + DL203/(Q203/1.37))</f>
        <v>0</v>
      </c>
      <c r="T203">
        <f>(DG203*DJ203)</f>
        <v>0</v>
      </c>
      <c r="U203">
        <f>(DZ203+(T203+2*0.95*5.67E-8*(((DZ203+$B$9)+273)^4-(DZ203+273)^4)-44100*I203)/(1.84*29.3*Q203+8*0.95*5.67E-8*(DZ203+273)^3))</f>
        <v>0</v>
      </c>
      <c r="V203">
        <f>($C$9*EA203+$D$9*EB203+$E$9*U203)</f>
        <v>0</v>
      </c>
      <c r="W203">
        <f>0.61365*exp(17.502*V203/(240.97+V203))</f>
        <v>0</v>
      </c>
      <c r="X203">
        <f>(Y203/Z203*100)</f>
        <v>0</v>
      </c>
      <c r="Y203">
        <f>DS203*(DX203+DY203)/1000</f>
        <v>0</v>
      </c>
      <c r="Z203">
        <f>0.61365*exp(17.502*DZ203/(240.97+DZ203))</f>
        <v>0</v>
      </c>
      <c r="AA203">
        <f>(W203-DS203*(DX203+DY203)/1000)</f>
        <v>0</v>
      </c>
      <c r="AB203">
        <f>(-I203*44100)</f>
        <v>0</v>
      </c>
      <c r="AC203">
        <f>2*29.3*Q203*0.92*(DZ203-V203)</f>
        <v>0</v>
      </c>
      <c r="AD203">
        <f>2*0.95*5.67E-8*(((DZ203+$B$9)+273)^4-(V203+273)^4)</f>
        <v>0</v>
      </c>
      <c r="AE203">
        <f>T203+AD203+AB203+AC203</f>
        <v>0</v>
      </c>
      <c r="AF203">
        <f>DW203*AT203*(DR203-DQ203*(1000-AT203*DT203)/(1000-AT203*DS203))/(100*DK203)</f>
        <v>0</v>
      </c>
      <c r="AG203">
        <f>1000*DW203*AT203*(DS203-DT203)/(100*DK203*(1000-AT203*DS203))</f>
        <v>0</v>
      </c>
      <c r="AH203">
        <f>(AI203 - AJ203 - DX203*1E3/(8.314*(DZ203+273.15)) * AL203/DW203 * AK203) * DW203/(100*DK203) * (1000 - DT203)/1000</f>
        <v>0</v>
      </c>
      <c r="AI203">
        <v>1488.697785359594</v>
      </c>
      <c r="AJ203">
        <v>1454.712424242424</v>
      </c>
      <c r="AK203">
        <v>3.414280519114368</v>
      </c>
      <c r="AL203">
        <v>65.04949438448051</v>
      </c>
      <c r="AM203">
        <f>(AO203 - AN203 + DX203*1E3/(8.314*(DZ203+273.15)) * AQ203/DW203 * AP203) * DW203/(100*DK203) * 1000/(1000 - AO203)</f>
        <v>0</v>
      </c>
      <c r="AN203">
        <v>19.570658100845</v>
      </c>
      <c r="AO203">
        <v>22.19807393939395</v>
      </c>
      <c r="AP203">
        <v>0.0001454914204320545</v>
      </c>
      <c r="AQ203">
        <v>105.0563432772272</v>
      </c>
      <c r="AR203">
        <v>0</v>
      </c>
      <c r="AS203">
        <v>0</v>
      </c>
      <c r="AT203">
        <f>IF(AR203*$H$15&gt;=AV203,1.0,(AV203/(AV203-AR203*$H$15)))</f>
        <v>0</v>
      </c>
      <c r="AU203">
        <f>(AT203-1)*100</f>
        <v>0</v>
      </c>
      <c r="AV203">
        <f>MAX(0,($B$15+$C$15*EE203)/(1+$D$15*EE203)*DX203/(DZ203+273)*$E$15)</f>
        <v>0</v>
      </c>
      <c r="AW203" t="s">
        <v>437</v>
      </c>
      <c r="AX203" t="s">
        <v>437</v>
      </c>
      <c r="AY203">
        <v>0</v>
      </c>
      <c r="AZ203">
        <v>0</v>
      </c>
      <c r="BA203">
        <f>1-AY203/AZ203</f>
        <v>0</v>
      </c>
      <c r="BB203">
        <v>0</v>
      </c>
      <c r="BC203" t="s">
        <v>437</v>
      </c>
      <c r="BD203" t="s">
        <v>437</v>
      </c>
      <c r="BE203">
        <v>0</v>
      </c>
      <c r="BF203">
        <v>0</v>
      </c>
      <c r="BG203">
        <f>1-BE203/BF203</f>
        <v>0</v>
      </c>
      <c r="BH203">
        <v>0.5</v>
      </c>
      <c r="BI203">
        <f>DH203</f>
        <v>0</v>
      </c>
      <c r="BJ203">
        <f>K203</f>
        <v>0</v>
      </c>
      <c r="BK203">
        <f>BG203*BH203*BI203</f>
        <v>0</v>
      </c>
      <c r="BL203">
        <f>(BJ203-BB203)/BI203</f>
        <v>0</v>
      </c>
      <c r="BM203">
        <f>(AZ203-BF203)/BF203</f>
        <v>0</v>
      </c>
      <c r="BN203">
        <f>AY203/(BA203+AY203/BF203)</f>
        <v>0</v>
      </c>
      <c r="BO203" t="s">
        <v>437</v>
      </c>
      <c r="BP203">
        <v>0</v>
      </c>
      <c r="BQ203">
        <f>IF(BP203&lt;&gt;0, BP203, BN203)</f>
        <v>0</v>
      </c>
      <c r="BR203">
        <f>1-BQ203/BF203</f>
        <v>0</v>
      </c>
      <c r="BS203">
        <f>(BF203-BE203)/(BF203-BQ203)</f>
        <v>0</v>
      </c>
      <c r="BT203">
        <f>(AZ203-BF203)/(AZ203-BQ203)</f>
        <v>0</v>
      </c>
      <c r="BU203">
        <f>(BF203-BE203)/(BF203-AY203)</f>
        <v>0</v>
      </c>
      <c r="BV203">
        <f>(AZ203-BF203)/(AZ203-AY203)</f>
        <v>0</v>
      </c>
      <c r="BW203">
        <f>(BS203*BQ203/BE203)</f>
        <v>0</v>
      </c>
      <c r="BX203">
        <f>(1-BW203)</f>
        <v>0</v>
      </c>
      <c r="DG203">
        <f>$B$13*EF203+$C$13*EG203+$F$13*ER203*(1-EU203)</f>
        <v>0</v>
      </c>
      <c r="DH203">
        <f>DG203*DI203</f>
        <v>0</v>
      </c>
      <c r="DI203">
        <f>($B$13*$D$11+$C$13*$D$11+$F$13*((FE203+EW203)/MAX(FE203+EW203+FF203, 0.1)*$I$11+FF203/MAX(FE203+EW203+FF203, 0.1)*$J$11))/($B$13+$C$13+$F$13)</f>
        <v>0</v>
      </c>
      <c r="DJ203">
        <f>($B$13*$K$11+$C$13*$K$11+$F$13*((FE203+EW203)/MAX(FE203+EW203+FF203, 0.1)*$P$11+FF203/MAX(FE203+EW203+FF203, 0.1)*$Q$11))/($B$13+$C$13+$F$13)</f>
        <v>0</v>
      </c>
      <c r="DK203">
        <v>5</v>
      </c>
      <c r="DL203">
        <v>0.5</v>
      </c>
      <c r="DM203" t="s">
        <v>438</v>
      </c>
      <c r="DN203">
        <v>2</v>
      </c>
      <c r="DO203" t="b">
        <v>1</v>
      </c>
      <c r="DP203">
        <v>1759164595</v>
      </c>
      <c r="DQ203">
        <v>1399.020740740741</v>
      </c>
      <c r="DR203">
        <v>1444.628518518519</v>
      </c>
      <c r="DS203">
        <v>22.1925962962963</v>
      </c>
      <c r="DT203">
        <v>19.4926</v>
      </c>
      <c r="DU203">
        <v>1399.304444444444</v>
      </c>
      <c r="DV203">
        <v>21.90306296296297</v>
      </c>
      <c r="DW203">
        <v>499.9862962962962</v>
      </c>
      <c r="DX203">
        <v>90.88282592592593</v>
      </c>
      <c r="DY203">
        <v>0.06789363333333333</v>
      </c>
      <c r="DZ203">
        <v>29.19493703703704</v>
      </c>
      <c r="EA203">
        <v>30.00602592592593</v>
      </c>
      <c r="EB203">
        <v>999.9000000000001</v>
      </c>
      <c r="EC203">
        <v>0</v>
      </c>
      <c r="ED203">
        <v>0</v>
      </c>
      <c r="EE203">
        <v>9995.296296296296</v>
      </c>
      <c r="EF203">
        <v>0</v>
      </c>
      <c r="EG203">
        <v>10.74245925925926</v>
      </c>
      <c r="EH203">
        <v>-45.60826296296296</v>
      </c>
      <c r="EI203">
        <v>1430.771481481481</v>
      </c>
      <c r="EJ203">
        <v>1473.347407407407</v>
      </c>
      <c r="EK203">
        <v>2.699997037037037</v>
      </c>
      <c r="EL203">
        <v>1444.628518518519</v>
      </c>
      <c r="EM203">
        <v>19.4926</v>
      </c>
      <c r="EN203">
        <v>2.016926296296296</v>
      </c>
      <c r="EO203">
        <v>1.771544074074074</v>
      </c>
      <c r="EP203">
        <v>17.57783703703704</v>
      </c>
      <c r="EQ203">
        <v>15.53788518518519</v>
      </c>
      <c r="ER203">
        <v>2000.043703703704</v>
      </c>
      <c r="ES203">
        <v>0.9799963333333331</v>
      </c>
      <c r="ET203">
        <v>0.02000346666666667</v>
      </c>
      <c r="EU203">
        <v>0</v>
      </c>
      <c r="EV203">
        <v>1031.327407407407</v>
      </c>
      <c r="EW203">
        <v>5.00078</v>
      </c>
      <c r="EX203">
        <v>20040.24074074074</v>
      </c>
      <c r="EY203">
        <v>16379.99259259259</v>
      </c>
      <c r="EZ203">
        <v>39.46044444444443</v>
      </c>
      <c r="FA203">
        <v>40.24733333333333</v>
      </c>
      <c r="FB203">
        <v>39.45577777777777</v>
      </c>
      <c r="FC203">
        <v>40.04825925925925</v>
      </c>
      <c r="FD203">
        <v>40.20577777777777</v>
      </c>
      <c r="FE203">
        <v>1955.133703703704</v>
      </c>
      <c r="FF203">
        <v>39.91</v>
      </c>
      <c r="FG203">
        <v>0</v>
      </c>
      <c r="FH203">
        <v>1759164594.8</v>
      </c>
      <c r="FI203">
        <v>0</v>
      </c>
      <c r="FJ203">
        <v>1031.281153846154</v>
      </c>
      <c r="FK203">
        <v>-9.570256425428495</v>
      </c>
      <c r="FL203">
        <v>-205.350427403213</v>
      </c>
      <c r="FM203">
        <v>20038.93461538462</v>
      </c>
      <c r="FN203">
        <v>15</v>
      </c>
      <c r="FO203">
        <v>0</v>
      </c>
      <c r="FP203" t="s">
        <v>439</v>
      </c>
      <c r="FQ203">
        <v>1746989605.5</v>
      </c>
      <c r="FR203">
        <v>1746989593.5</v>
      </c>
      <c r="FS203">
        <v>0</v>
      </c>
      <c r="FT203">
        <v>-0.274</v>
      </c>
      <c r="FU203">
        <v>-0.002</v>
      </c>
      <c r="FV203">
        <v>2.549</v>
      </c>
      <c r="FW203">
        <v>0.129</v>
      </c>
      <c r="FX203">
        <v>420</v>
      </c>
      <c r="FY203">
        <v>17</v>
      </c>
      <c r="FZ203">
        <v>0.02</v>
      </c>
      <c r="GA203">
        <v>0.04</v>
      </c>
      <c r="GB203">
        <v>-45.66381219512195</v>
      </c>
      <c r="GC203">
        <v>0.3604599303136276</v>
      </c>
      <c r="GD203">
        <v>0.1974110632666257</v>
      </c>
      <c r="GE203">
        <v>1</v>
      </c>
      <c r="GF203">
        <v>1031.692647058824</v>
      </c>
      <c r="GG203">
        <v>-8.837127585698354</v>
      </c>
      <c r="GH203">
        <v>0.9015911060405069</v>
      </c>
      <c r="GI203">
        <v>0</v>
      </c>
      <c r="GJ203">
        <v>2.730401707317073</v>
      </c>
      <c r="GK203">
        <v>-0.6133904529616705</v>
      </c>
      <c r="GL203">
        <v>0.06176669802482523</v>
      </c>
      <c r="GM203">
        <v>0</v>
      </c>
      <c r="GN203">
        <v>1</v>
      </c>
      <c r="GO203">
        <v>3</v>
      </c>
      <c r="GP203" t="s">
        <v>459</v>
      </c>
      <c r="GQ203">
        <v>3.10188</v>
      </c>
      <c r="GR203">
        <v>2.72575</v>
      </c>
      <c r="GS203">
        <v>0.20085</v>
      </c>
      <c r="GT203">
        <v>0.204704</v>
      </c>
      <c r="GU203">
        <v>0.102501</v>
      </c>
      <c r="GV203">
        <v>0.09510730000000001</v>
      </c>
      <c r="GW203">
        <v>20892</v>
      </c>
      <c r="GX203">
        <v>18895.4</v>
      </c>
      <c r="GY203">
        <v>26706</v>
      </c>
      <c r="GZ203">
        <v>23980.3</v>
      </c>
      <c r="HA203">
        <v>38362</v>
      </c>
      <c r="HB203">
        <v>32095.2</v>
      </c>
      <c r="HC203">
        <v>46630.1</v>
      </c>
      <c r="HD203">
        <v>37944.2</v>
      </c>
      <c r="HE203">
        <v>1.87173</v>
      </c>
      <c r="HF203">
        <v>1.8679</v>
      </c>
      <c r="HG203">
        <v>0.11944</v>
      </c>
      <c r="HH203">
        <v>0</v>
      </c>
      <c r="HI203">
        <v>28.0063</v>
      </c>
      <c r="HJ203">
        <v>999.9</v>
      </c>
      <c r="HK203">
        <v>43.7</v>
      </c>
      <c r="HL203">
        <v>31.5</v>
      </c>
      <c r="HM203">
        <v>22.3175</v>
      </c>
      <c r="HN203">
        <v>61.5439</v>
      </c>
      <c r="HO203">
        <v>22.6202</v>
      </c>
      <c r="HP203">
        <v>1</v>
      </c>
      <c r="HQ203">
        <v>0.120716</v>
      </c>
      <c r="HR203">
        <v>0.0385022</v>
      </c>
      <c r="HS203">
        <v>20.2802</v>
      </c>
      <c r="HT203">
        <v>5.2119</v>
      </c>
      <c r="HU203">
        <v>11.98</v>
      </c>
      <c r="HV203">
        <v>4.9633</v>
      </c>
      <c r="HW203">
        <v>3.27443</v>
      </c>
      <c r="HX203">
        <v>9999</v>
      </c>
      <c r="HY203">
        <v>9999</v>
      </c>
      <c r="HZ203">
        <v>9999</v>
      </c>
      <c r="IA203">
        <v>41.3</v>
      </c>
      <c r="IB203">
        <v>1.86401</v>
      </c>
      <c r="IC203">
        <v>1.86016</v>
      </c>
      <c r="ID203">
        <v>1.85844</v>
      </c>
      <c r="IE203">
        <v>1.85977</v>
      </c>
      <c r="IF203">
        <v>1.85989</v>
      </c>
      <c r="IG203">
        <v>1.85838</v>
      </c>
      <c r="IH203">
        <v>1.85745</v>
      </c>
      <c r="II203">
        <v>1.85242</v>
      </c>
      <c r="IJ203">
        <v>0</v>
      </c>
      <c r="IK203">
        <v>0</v>
      </c>
      <c r="IL203">
        <v>0</v>
      </c>
      <c r="IM203">
        <v>0</v>
      </c>
      <c r="IN203" t="s">
        <v>441</v>
      </c>
      <c r="IO203" t="s">
        <v>442</v>
      </c>
      <c r="IP203" t="s">
        <v>443</v>
      </c>
      <c r="IQ203" t="s">
        <v>443</v>
      </c>
      <c r="IR203" t="s">
        <v>443</v>
      </c>
      <c r="IS203" t="s">
        <v>443</v>
      </c>
      <c r="IT203">
        <v>0</v>
      </c>
      <c r="IU203">
        <v>100</v>
      </c>
      <c r="IV203">
        <v>100</v>
      </c>
      <c r="IW203">
        <v>-0.26</v>
      </c>
      <c r="IX203">
        <v>0.2897</v>
      </c>
      <c r="IY203">
        <v>-0.9039269621244732</v>
      </c>
      <c r="IZ203">
        <v>-0.001239420960351069</v>
      </c>
      <c r="JA203">
        <v>2.054680153414315E-06</v>
      </c>
      <c r="JB203">
        <v>-6.090169633737798E-10</v>
      </c>
      <c r="JC203">
        <v>0.01286883109493677</v>
      </c>
      <c r="JD203">
        <v>0.003674261220633967</v>
      </c>
      <c r="JE203">
        <v>0.0003746991724086452</v>
      </c>
      <c r="JF203">
        <v>1.563836292469968E-06</v>
      </c>
      <c r="JG203">
        <v>1</v>
      </c>
      <c r="JH203">
        <v>2003</v>
      </c>
      <c r="JI203">
        <v>1</v>
      </c>
      <c r="JJ203">
        <v>24</v>
      </c>
      <c r="JK203">
        <v>202916.6</v>
      </c>
      <c r="JL203">
        <v>202916.8</v>
      </c>
      <c r="JM203">
        <v>3.14087</v>
      </c>
      <c r="JN203">
        <v>2.60376</v>
      </c>
      <c r="JO203">
        <v>1.49658</v>
      </c>
      <c r="JP203">
        <v>2.34253</v>
      </c>
      <c r="JQ203">
        <v>1.54907</v>
      </c>
      <c r="JR203">
        <v>2.39624</v>
      </c>
      <c r="JS203">
        <v>35.9879</v>
      </c>
      <c r="JT203">
        <v>24.1751</v>
      </c>
      <c r="JU203">
        <v>18</v>
      </c>
      <c r="JV203">
        <v>482.839</v>
      </c>
      <c r="JW203">
        <v>495.131</v>
      </c>
      <c r="JX203">
        <v>27.6694</v>
      </c>
      <c r="JY203">
        <v>28.8309</v>
      </c>
      <c r="JZ203">
        <v>30.0004</v>
      </c>
      <c r="KA203">
        <v>28.983</v>
      </c>
      <c r="KB203">
        <v>28.9663</v>
      </c>
      <c r="KC203">
        <v>63.0715</v>
      </c>
      <c r="KD203">
        <v>14.2613</v>
      </c>
      <c r="KE203">
        <v>68.8591</v>
      </c>
      <c r="KF203">
        <v>27.6731</v>
      </c>
      <c r="KG203">
        <v>1490.44</v>
      </c>
      <c r="KH203">
        <v>19.6311</v>
      </c>
      <c r="KI203">
        <v>101.956</v>
      </c>
      <c r="KJ203">
        <v>91.5029</v>
      </c>
    </row>
    <row r="204" spans="1:296">
      <c r="A204">
        <v>186</v>
      </c>
      <c r="B204">
        <v>1759164607.5</v>
      </c>
      <c r="C204">
        <v>3234.400000095367</v>
      </c>
      <c r="D204" t="s">
        <v>816</v>
      </c>
      <c r="E204" t="s">
        <v>817</v>
      </c>
      <c r="F204">
        <v>5</v>
      </c>
      <c r="G204" t="s">
        <v>639</v>
      </c>
      <c r="H204">
        <v>1759164599.714286</v>
      </c>
      <c r="I204">
        <f>(J204)/1000</f>
        <v>0</v>
      </c>
      <c r="J204">
        <f>IF(DO204, AM204, AG204)</f>
        <v>0</v>
      </c>
      <c r="K204">
        <f>IF(DO204, AH204, AF204)</f>
        <v>0</v>
      </c>
      <c r="L204">
        <f>DQ204 - IF(AT204&gt;1, K204*DK204*100.0/(AV204), 0)</f>
        <v>0</v>
      </c>
      <c r="M204">
        <f>((S204-I204/2)*L204-K204)/(S204+I204/2)</f>
        <v>0</v>
      </c>
      <c r="N204">
        <f>M204*(DX204+DY204)/1000.0</f>
        <v>0</v>
      </c>
      <c r="O204">
        <f>(DQ204 - IF(AT204&gt;1, K204*DK204*100.0/(AV204), 0))*(DX204+DY204)/1000.0</f>
        <v>0</v>
      </c>
      <c r="P204">
        <f>2.0/((1/R204-1/Q204)+SIGN(R204)*SQRT((1/R204-1/Q204)*(1/R204-1/Q204) + 4*DL204/((DL204+1)*(DL204+1))*(2*1/R204*1/Q204-1/Q204*1/Q204)))</f>
        <v>0</v>
      </c>
      <c r="Q204">
        <f>IF(LEFT(DM204,1)&lt;&gt;"0",IF(LEFT(DM204,1)="1",3.0,DN204),$D$5+$E$5*(EE204*DX204/($K$5*1000))+$F$5*(EE204*DX204/($K$5*1000))*MAX(MIN(DK204,$J$5),$I$5)*MAX(MIN(DK204,$J$5),$I$5)+$G$5*MAX(MIN(DK204,$J$5),$I$5)*(EE204*DX204/($K$5*1000))+$H$5*(EE204*DX204/($K$5*1000))*(EE204*DX204/($K$5*1000)))</f>
        <v>0</v>
      </c>
      <c r="R204">
        <f>I204*(1000-(1000*0.61365*exp(17.502*V204/(240.97+V204))/(DX204+DY204)+DS204)/2)/(1000*0.61365*exp(17.502*V204/(240.97+V204))/(DX204+DY204)-DS204)</f>
        <v>0</v>
      </c>
      <c r="S204">
        <f>1/((DL204+1)/(P204/1.6)+1/(Q204/1.37)) + DL204/((DL204+1)/(P204/1.6) + DL204/(Q204/1.37))</f>
        <v>0</v>
      </c>
      <c r="T204">
        <f>(DG204*DJ204)</f>
        <v>0</v>
      </c>
      <c r="U204">
        <f>(DZ204+(T204+2*0.95*5.67E-8*(((DZ204+$B$9)+273)^4-(DZ204+273)^4)-44100*I204)/(1.84*29.3*Q204+8*0.95*5.67E-8*(DZ204+273)^3))</f>
        <v>0</v>
      </c>
      <c r="V204">
        <f>($C$9*EA204+$D$9*EB204+$E$9*U204)</f>
        <v>0</v>
      </c>
      <c r="W204">
        <f>0.61365*exp(17.502*V204/(240.97+V204))</f>
        <v>0</v>
      </c>
      <c r="X204">
        <f>(Y204/Z204*100)</f>
        <v>0</v>
      </c>
      <c r="Y204">
        <f>DS204*(DX204+DY204)/1000</f>
        <v>0</v>
      </c>
      <c r="Z204">
        <f>0.61365*exp(17.502*DZ204/(240.97+DZ204))</f>
        <v>0</v>
      </c>
      <c r="AA204">
        <f>(W204-DS204*(DX204+DY204)/1000)</f>
        <v>0</v>
      </c>
      <c r="AB204">
        <f>(-I204*44100)</f>
        <v>0</v>
      </c>
      <c r="AC204">
        <f>2*29.3*Q204*0.92*(DZ204-V204)</f>
        <v>0</v>
      </c>
      <c r="AD204">
        <f>2*0.95*5.67E-8*(((DZ204+$B$9)+273)^4-(V204+273)^4)</f>
        <v>0</v>
      </c>
      <c r="AE204">
        <f>T204+AD204+AB204+AC204</f>
        <v>0</v>
      </c>
      <c r="AF204">
        <f>DW204*AT204*(DR204-DQ204*(1000-AT204*DT204)/(1000-AT204*DS204))/(100*DK204)</f>
        <v>0</v>
      </c>
      <c r="AG204">
        <f>1000*DW204*AT204*(DS204-DT204)/(100*DK204*(1000-AT204*DS204))</f>
        <v>0</v>
      </c>
      <c r="AH204">
        <f>(AI204 - AJ204 - DX204*1E3/(8.314*(DZ204+273.15)) * AL204/DW204 * AK204) * DW204/(100*DK204) * (1000 - DT204)/1000</f>
        <v>0</v>
      </c>
      <c r="AI204">
        <v>1505.991153891598</v>
      </c>
      <c r="AJ204">
        <v>1471.971575757575</v>
      </c>
      <c r="AK204">
        <v>3.463602206677734</v>
      </c>
      <c r="AL204">
        <v>65.04949438448051</v>
      </c>
      <c r="AM204">
        <f>(AO204 - AN204 + DX204*1E3/(8.314*(DZ204+273.15)) * AQ204/DW204 * AP204) * DW204/(100*DK204) * 1000/(1000 - AO204)</f>
        <v>0</v>
      </c>
      <c r="AN204">
        <v>19.60432621554141</v>
      </c>
      <c r="AO204">
        <v>22.2097806060606</v>
      </c>
      <c r="AP204">
        <v>9.323658033858079E-05</v>
      </c>
      <c r="AQ204">
        <v>105.0563432772272</v>
      </c>
      <c r="AR204">
        <v>0</v>
      </c>
      <c r="AS204">
        <v>0</v>
      </c>
      <c r="AT204">
        <f>IF(AR204*$H$15&gt;=AV204,1.0,(AV204/(AV204-AR204*$H$15)))</f>
        <v>0</v>
      </c>
      <c r="AU204">
        <f>(AT204-1)*100</f>
        <v>0</v>
      </c>
      <c r="AV204">
        <f>MAX(0,($B$15+$C$15*EE204)/(1+$D$15*EE204)*DX204/(DZ204+273)*$E$15)</f>
        <v>0</v>
      </c>
      <c r="AW204" t="s">
        <v>437</v>
      </c>
      <c r="AX204" t="s">
        <v>437</v>
      </c>
      <c r="AY204">
        <v>0</v>
      </c>
      <c r="AZ204">
        <v>0</v>
      </c>
      <c r="BA204">
        <f>1-AY204/AZ204</f>
        <v>0</v>
      </c>
      <c r="BB204">
        <v>0</v>
      </c>
      <c r="BC204" t="s">
        <v>437</v>
      </c>
      <c r="BD204" t="s">
        <v>437</v>
      </c>
      <c r="BE204">
        <v>0</v>
      </c>
      <c r="BF204">
        <v>0</v>
      </c>
      <c r="BG204">
        <f>1-BE204/BF204</f>
        <v>0</v>
      </c>
      <c r="BH204">
        <v>0.5</v>
      </c>
      <c r="BI204">
        <f>DH204</f>
        <v>0</v>
      </c>
      <c r="BJ204">
        <f>K204</f>
        <v>0</v>
      </c>
      <c r="BK204">
        <f>BG204*BH204*BI204</f>
        <v>0</v>
      </c>
      <c r="BL204">
        <f>(BJ204-BB204)/BI204</f>
        <v>0</v>
      </c>
      <c r="BM204">
        <f>(AZ204-BF204)/BF204</f>
        <v>0</v>
      </c>
      <c r="BN204">
        <f>AY204/(BA204+AY204/BF204)</f>
        <v>0</v>
      </c>
      <c r="BO204" t="s">
        <v>437</v>
      </c>
      <c r="BP204">
        <v>0</v>
      </c>
      <c r="BQ204">
        <f>IF(BP204&lt;&gt;0, BP204, BN204)</f>
        <v>0</v>
      </c>
      <c r="BR204">
        <f>1-BQ204/BF204</f>
        <v>0</v>
      </c>
      <c r="BS204">
        <f>(BF204-BE204)/(BF204-BQ204)</f>
        <v>0</v>
      </c>
      <c r="BT204">
        <f>(AZ204-BF204)/(AZ204-BQ204)</f>
        <v>0</v>
      </c>
      <c r="BU204">
        <f>(BF204-BE204)/(BF204-AY204)</f>
        <v>0</v>
      </c>
      <c r="BV204">
        <f>(AZ204-BF204)/(AZ204-AY204)</f>
        <v>0</v>
      </c>
      <c r="BW204">
        <f>(BS204*BQ204/BE204)</f>
        <v>0</v>
      </c>
      <c r="BX204">
        <f>(1-BW204)</f>
        <v>0</v>
      </c>
      <c r="DG204">
        <f>$B$13*EF204+$C$13*EG204+$F$13*ER204*(1-EU204)</f>
        <v>0</v>
      </c>
      <c r="DH204">
        <f>DG204*DI204</f>
        <v>0</v>
      </c>
      <c r="DI204">
        <f>($B$13*$D$11+$C$13*$D$11+$F$13*((FE204+EW204)/MAX(FE204+EW204+FF204, 0.1)*$I$11+FF204/MAX(FE204+EW204+FF204, 0.1)*$J$11))/($B$13+$C$13+$F$13)</f>
        <v>0</v>
      </c>
      <c r="DJ204">
        <f>($B$13*$K$11+$C$13*$K$11+$F$13*((FE204+EW204)/MAX(FE204+EW204+FF204, 0.1)*$P$11+FF204/MAX(FE204+EW204+FF204, 0.1)*$Q$11))/($B$13+$C$13+$F$13)</f>
        <v>0</v>
      </c>
      <c r="DK204">
        <v>5</v>
      </c>
      <c r="DL204">
        <v>0.5</v>
      </c>
      <c r="DM204" t="s">
        <v>438</v>
      </c>
      <c r="DN204">
        <v>2</v>
      </c>
      <c r="DO204" t="b">
        <v>1</v>
      </c>
      <c r="DP204">
        <v>1759164599.714286</v>
      </c>
      <c r="DQ204">
        <v>1414.802857142857</v>
      </c>
      <c r="DR204">
        <v>1460.481785714286</v>
      </c>
      <c r="DS204">
        <v>22.19729642857143</v>
      </c>
      <c r="DT204">
        <v>19.54146428571428</v>
      </c>
      <c r="DU204">
        <v>1415.072142857143</v>
      </c>
      <c r="DV204">
        <v>21.90766071428571</v>
      </c>
      <c r="DW204">
        <v>499.9784285714287</v>
      </c>
      <c r="DX204">
        <v>90.88383571428572</v>
      </c>
      <c r="DY204">
        <v>0.06797607857142858</v>
      </c>
      <c r="DZ204">
        <v>29.1894</v>
      </c>
      <c r="EA204">
        <v>29.97622857142857</v>
      </c>
      <c r="EB204">
        <v>999.9000000000002</v>
      </c>
      <c r="EC204">
        <v>0</v>
      </c>
      <c r="ED204">
        <v>0</v>
      </c>
      <c r="EE204">
        <v>9996.742857142857</v>
      </c>
      <c r="EF204">
        <v>0</v>
      </c>
      <c r="EG204">
        <v>10.73858571428571</v>
      </c>
      <c r="EH204">
        <v>-45.68</v>
      </c>
      <c r="EI204">
        <v>1446.919642857143</v>
      </c>
      <c r="EJ204">
        <v>1489.591071428571</v>
      </c>
      <c r="EK204">
        <v>2.655833928571429</v>
      </c>
      <c r="EL204">
        <v>1460.481785714286</v>
      </c>
      <c r="EM204">
        <v>19.54146428571428</v>
      </c>
      <c r="EN204">
        <v>2.017375714285714</v>
      </c>
      <c r="EO204">
        <v>1.776004285714286</v>
      </c>
      <c r="EP204">
        <v>17.581375</v>
      </c>
      <c r="EQ204">
        <v>15.577125</v>
      </c>
      <c r="ER204">
        <v>2000.023571428572</v>
      </c>
      <c r="ES204">
        <v>0.9799962142857142</v>
      </c>
      <c r="ET204">
        <v>0.02000361071428572</v>
      </c>
      <c r="EU204">
        <v>0</v>
      </c>
      <c r="EV204">
        <v>1030.4825</v>
      </c>
      <c r="EW204">
        <v>5.00078</v>
      </c>
      <c r="EX204">
        <v>20023.61785714286</v>
      </c>
      <c r="EY204">
        <v>16379.82857142857</v>
      </c>
      <c r="EZ204">
        <v>39.46628571428572</v>
      </c>
      <c r="FA204">
        <v>40.25642857142856</v>
      </c>
      <c r="FB204">
        <v>39.45499999999999</v>
      </c>
      <c r="FC204">
        <v>40.05099999999999</v>
      </c>
      <c r="FD204">
        <v>40.22292857142856</v>
      </c>
      <c r="FE204">
        <v>1955.113571428571</v>
      </c>
      <c r="FF204">
        <v>39.91</v>
      </c>
      <c r="FG204">
        <v>0</v>
      </c>
      <c r="FH204">
        <v>1759164599.6</v>
      </c>
      <c r="FI204">
        <v>0</v>
      </c>
      <c r="FJ204">
        <v>1030.421538461539</v>
      </c>
      <c r="FK204">
        <v>-12.11965813094679</v>
      </c>
      <c r="FL204">
        <v>-214.7794871235944</v>
      </c>
      <c r="FM204">
        <v>20022.25</v>
      </c>
      <c r="FN204">
        <v>15</v>
      </c>
      <c r="FO204">
        <v>0</v>
      </c>
      <c r="FP204" t="s">
        <v>439</v>
      </c>
      <c r="FQ204">
        <v>1746989605.5</v>
      </c>
      <c r="FR204">
        <v>1746989593.5</v>
      </c>
      <c r="FS204">
        <v>0</v>
      </c>
      <c r="FT204">
        <v>-0.274</v>
      </c>
      <c r="FU204">
        <v>-0.002</v>
      </c>
      <c r="FV204">
        <v>2.549</v>
      </c>
      <c r="FW204">
        <v>0.129</v>
      </c>
      <c r="FX204">
        <v>420</v>
      </c>
      <c r="FY204">
        <v>17</v>
      </c>
      <c r="FZ204">
        <v>0.02</v>
      </c>
      <c r="GA204">
        <v>0.04</v>
      </c>
      <c r="GB204">
        <v>-45.65036341463414</v>
      </c>
      <c r="GC204">
        <v>-0.3806404181185755</v>
      </c>
      <c r="GD204">
        <v>0.1674077900627873</v>
      </c>
      <c r="GE204">
        <v>1</v>
      </c>
      <c r="GF204">
        <v>1031.108235294118</v>
      </c>
      <c r="GG204">
        <v>-9.618945765982296</v>
      </c>
      <c r="GH204">
        <v>0.9795751497707728</v>
      </c>
      <c r="GI204">
        <v>0</v>
      </c>
      <c r="GJ204">
        <v>2.692194146341464</v>
      </c>
      <c r="GK204">
        <v>-0.6280214634146428</v>
      </c>
      <c r="GL204">
        <v>0.06298994096913937</v>
      </c>
      <c r="GM204">
        <v>0</v>
      </c>
      <c r="GN204">
        <v>1</v>
      </c>
      <c r="GO204">
        <v>3</v>
      </c>
      <c r="GP204" t="s">
        <v>459</v>
      </c>
      <c r="GQ204">
        <v>3.10201</v>
      </c>
      <c r="GR204">
        <v>2.72641</v>
      </c>
      <c r="GS204">
        <v>0.202268</v>
      </c>
      <c r="GT204">
        <v>0.206094</v>
      </c>
      <c r="GU204">
        <v>0.102538</v>
      </c>
      <c r="GV204">
        <v>0.0952394</v>
      </c>
      <c r="GW204">
        <v>20854.9</v>
      </c>
      <c r="GX204">
        <v>18862.2</v>
      </c>
      <c r="GY204">
        <v>26705.9</v>
      </c>
      <c r="GZ204">
        <v>23980.1</v>
      </c>
      <c r="HA204">
        <v>38360.4</v>
      </c>
      <c r="HB204">
        <v>32090</v>
      </c>
      <c r="HC204">
        <v>46629.9</v>
      </c>
      <c r="HD204">
        <v>37943.6</v>
      </c>
      <c r="HE204">
        <v>1.87153</v>
      </c>
      <c r="HF204">
        <v>1.86805</v>
      </c>
      <c r="HG204">
        <v>0.121832</v>
      </c>
      <c r="HH204">
        <v>0</v>
      </c>
      <c r="HI204">
        <v>28.0049</v>
      </c>
      <c r="HJ204">
        <v>999.9</v>
      </c>
      <c r="HK204">
        <v>43.8</v>
      </c>
      <c r="HL204">
        <v>31.5</v>
      </c>
      <c r="HM204">
        <v>22.3693</v>
      </c>
      <c r="HN204">
        <v>61.4339</v>
      </c>
      <c r="HO204">
        <v>22.48</v>
      </c>
      <c r="HP204">
        <v>1</v>
      </c>
      <c r="HQ204">
        <v>0.121029</v>
      </c>
      <c r="HR204">
        <v>-0.0271078</v>
      </c>
      <c r="HS204">
        <v>20.2801</v>
      </c>
      <c r="HT204">
        <v>5.2131</v>
      </c>
      <c r="HU204">
        <v>11.98</v>
      </c>
      <c r="HV204">
        <v>4.9636</v>
      </c>
      <c r="HW204">
        <v>3.27443</v>
      </c>
      <c r="HX204">
        <v>9999</v>
      </c>
      <c r="HY204">
        <v>9999</v>
      </c>
      <c r="HZ204">
        <v>9999</v>
      </c>
      <c r="IA204">
        <v>41.3</v>
      </c>
      <c r="IB204">
        <v>1.864</v>
      </c>
      <c r="IC204">
        <v>1.86017</v>
      </c>
      <c r="ID204">
        <v>1.85844</v>
      </c>
      <c r="IE204">
        <v>1.85976</v>
      </c>
      <c r="IF204">
        <v>1.85989</v>
      </c>
      <c r="IG204">
        <v>1.85839</v>
      </c>
      <c r="IH204">
        <v>1.85745</v>
      </c>
      <c r="II204">
        <v>1.85242</v>
      </c>
      <c r="IJ204">
        <v>0</v>
      </c>
      <c r="IK204">
        <v>0</v>
      </c>
      <c r="IL204">
        <v>0</v>
      </c>
      <c r="IM204">
        <v>0</v>
      </c>
      <c r="IN204" t="s">
        <v>441</v>
      </c>
      <c r="IO204" t="s">
        <v>442</v>
      </c>
      <c r="IP204" t="s">
        <v>443</v>
      </c>
      <c r="IQ204" t="s">
        <v>443</v>
      </c>
      <c r="IR204" t="s">
        <v>443</v>
      </c>
      <c r="IS204" t="s">
        <v>443</v>
      </c>
      <c r="IT204">
        <v>0</v>
      </c>
      <c r="IU204">
        <v>100</v>
      </c>
      <c r="IV204">
        <v>100</v>
      </c>
      <c r="IW204">
        <v>-0.24</v>
      </c>
      <c r="IX204">
        <v>0.2899</v>
      </c>
      <c r="IY204">
        <v>-0.9039269621244732</v>
      </c>
      <c r="IZ204">
        <v>-0.001239420960351069</v>
      </c>
      <c r="JA204">
        <v>2.054680153414315E-06</v>
      </c>
      <c r="JB204">
        <v>-6.090169633737798E-10</v>
      </c>
      <c r="JC204">
        <v>0.01286883109493677</v>
      </c>
      <c r="JD204">
        <v>0.003674261220633967</v>
      </c>
      <c r="JE204">
        <v>0.0003746991724086452</v>
      </c>
      <c r="JF204">
        <v>1.563836292469968E-06</v>
      </c>
      <c r="JG204">
        <v>1</v>
      </c>
      <c r="JH204">
        <v>2003</v>
      </c>
      <c r="JI204">
        <v>1</v>
      </c>
      <c r="JJ204">
        <v>24</v>
      </c>
      <c r="JK204">
        <v>202916.7</v>
      </c>
      <c r="JL204">
        <v>202916.9</v>
      </c>
      <c r="JM204">
        <v>3.16895</v>
      </c>
      <c r="JN204">
        <v>2.60742</v>
      </c>
      <c r="JO204">
        <v>1.49658</v>
      </c>
      <c r="JP204">
        <v>2.34253</v>
      </c>
      <c r="JQ204">
        <v>1.54907</v>
      </c>
      <c r="JR204">
        <v>2.38403</v>
      </c>
      <c r="JS204">
        <v>35.9879</v>
      </c>
      <c r="JT204">
        <v>24.1663</v>
      </c>
      <c r="JU204">
        <v>18</v>
      </c>
      <c r="JV204">
        <v>482.746</v>
      </c>
      <c r="JW204">
        <v>495.255</v>
      </c>
      <c r="JX204">
        <v>27.6732</v>
      </c>
      <c r="JY204">
        <v>28.8341</v>
      </c>
      <c r="JZ204">
        <v>30.0003</v>
      </c>
      <c r="KA204">
        <v>28.9861</v>
      </c>
      <c r="KB204">
        <v>28.9693</v>
      </c>
      <c r="KC204">
        <v>63.6071</v>
      </c>
      <c r="KD204">
        <v>14.2613</v>
      </c>
      <c r="KE204">
        <v>68.8591</v>
      </c>
      <c r="KF204">
        <v>27.7011</v>
      </c>
      <c r="KG204">
        <v>1503.84</v>
      </c>
      <c r="KH204">
        <v>19.6642</v>
      </c>
      <c r="KI204">
        <v>101.956</v>
      </c>
      <c r="KJ204">
        <v>91.5016</v>
      </c>
    </row>
    <row r="205" spans="1:296">
      <c r="A205">
        <v>187</v>
      </c>
      <c r="B205">
        <v>1759164612.6</v>
      </c>
      <c r="C205">
        <v>3239.5</v>
      </c>
      <c r="D205" t="s">
        <v>818</v>
      </c>
      <c r="E205" t="s">
        <v>819</v>
      </c>
      <c r="F205">
        <v>5</v>
      </c>
      <c r="G205" t="s">
        <v>639</v>
      </c>
      <c r="H205">
        <v>1759164605.196428</v>
      </c>
      <c r="I205">
        <f>(J205)/1000</f>
        <v>0</v>
      </c>
      <c r="J205">
        <f>IF(DO205, AM205, AG205)</f>
        <v>0</v>
      </c>
      <c r="K205">
        <f>IF(DO205, AH205, AF205)</f>
        <v>0</v>
      </c>
      <c r="L205">
        <f>DQ205 - IF(AT205&gt;1, K205*DK205*100.0/(AV205), 0)</f>
        <v>0</v>
      </c>
      <c r="M205">
        <f>((S205-I205/2)*L205-K205)/(S205+I205/2)</f>
        <v>0</v>
      </c>
      <c r="N205">
        <f>M205*(DX205+DY205)/1000.0</f>
        <v>0</v>
      </c>
      <c r="O205">
        <f>(DQ205 - IF(AT205&gt;1, K205*DK205*100.0/(AV205), 0))*(DX205+DY205)/1000.0</f>
        <v>0</v>
      </c>
      <c r="P205">
        <f>2.0/((1/R205-1/Q205)+SIGN(R205)*SQRT((1/R205-1/Q205)*(1/R205-1/Q205) + 4*DL205/((DL205+1)*(DL205+1))*(2*1/R205*1/Q205-1/Q205*1/Q205)))</f>
        <v>0</v>
      </c>
      <c r="Q205">
        <f>IF(LEFT(DM205,1)&lt;&gt;"0",IF(LEFT(DM205,1)="1",3.0,DN205),$D$5+$E$5*(EE205*DX205/($K$5*1000))+$F$5*(EE205*DX205/($K$5*1000))*MAX(MIN(DK205,$J$5),$I$5)*MAX(MIN(DK205,$J$5),$I$5)+$G$5*MAX(MIN(DK205,$J$5),$I$5)*(EE205*DX205/($K$5*1000))+$H$5*(EE205*DX205/($K$5*1000))*(EE205*DX205/($K$5*1000)))</f>
        <v>0</v>
      </c>
      <c r="R205">
        <f>I205*(1000-(1000*0.61365*exp(17.502*V205/(240.97+V205))/(DX205+DY205)+DS205)/2)/(1000*0.61365*exp(17.502*V205/(240.97+V205))/(DX205+DY205)-DS205)</f>
        <v>0</v>
      </c>
      <c r="S205">
        <f>1/((DL205+1)/(P205/1.6)+1/(Q205/1.37)) + DL205/((DL205+1)/(P205/1.6) + DL205/(Q205/1.37))</f>
        <v>0</v>
      </c>
      <c r="T205">
        <f>(DG205*DJ205)</f>
        <v>0</v>
      </c>
      <c r="U205">
        <f>(DZ205+(T205+2*0.95*5.67E-8*(((DZ205+$B$9)+273)^4-(DZ205+273)^4)-44100*I205)/(1.84*29.3*Q205+8*0.95*5.67E-8*(DZ205+273)^3))</f>
        <v>0</v>
      </c>
      <c r="V205">
        <f>($C$9*EA205+$D$9*EB205+$E$9*U205)</f>
        <v>0</v>
      </c>
      <c r="W205">
        <f>0.61365*exp(17.502*V205/(240.97+V205))</f>
        <v>0</v>
      </c>
      <c r="X205">
        <f>(Y205/Z205*100)</f>
        <v>0</v>
      </c>
      <c r="Y205">
        <f>DS205*(DX205+DY205)/1000</f>
        <v>0</v>
      </c>
      <c r="Z205">
        <f>0.61365*exp(17.502*DZ205/(240.97+DZ205))</f>
        <v>0</v>
      </c>
      <c r="AA205">
        <f>(W205-DS205*(DX205+DY205)/1000)</f>
        <v>0</v>
      </c>
      <c r="AB205">
        <f>(-I205*44100)</f>
        <v>0</v>
      </c>
      <c r="AC205">
        <f>2*29.3*Q205*0.92*(DZ205-V205)</f>
        <v>0</v>
      </c>
      <c r="AD205">
        <f>2*0.95*5.67E-8*(((DZ205+$B$9)+273)^4-(V205+273)^4)</f>
        <v>0</v>
      </c>
      <c r="AE205">
        <f>T205+AD205+AB205+AC205</f>
        <v>0</v>
      </c>
      <c r="AF205">
        <f>DW205*AT205*(DR205-DQ205*(1000-AT205*DT205)/(1000-AT205*DS205))/(100*DK205)</f>
        <v>0</v>
      </c>
      <c r="AG205">
        <f>1000*DW205*AT205*(DS205-DT205)/(100*DK205*(1000-AT205*DS205))</f>
        <v>0</v>
      </c>
      <c r="AH205">
        <f>(AI205 - AJ205 - DX205*1E3/(8.314*(DZ205+273.15)) * AL205/DW205 * AK205) * DW205/(100*DK205) * (1000 - DT205)/1000</f>
        <v>0</v>
      </c>
      <c r="AI205">
        <v>1523.211530522903</v>
      </c>
      <c r="AJ205">
        <v>1489.456099349418</v>
      </c>
      <c r="AK205">
        <v>3.427216988079272</v>
      </c>
      <c r="AL205">
        <v>65.04949438448051</v>
      </c>
      <c r="AM205">
        <f>(AO205 - AN205 + DX205*1E3/(8.314*(DZ205+273.15)) * AQ205/DW205 * AP205) * DW205/(100*DK205) * 1000/(1000 - AO205)</f>
        <v>0</v>
      </c>
      <c r="AN205">
        <v>19.62307167088967</v>
      </c>
      <c r="AO205">
        <v>22.2085550365684</v>
      </c>
      <c r="AP205">
        <v>-5.301819200809151E-05</v>
      </c>
      <c r="AQ205">
        <v>105.0563432772272</v>
      </c>
      <c r="AR205">
        <v>0</v>
      </c>
      <c r="AS205">
        <v>0</v>
      </c>
      <c r="AT205">
        <f>IF(AR205*$H$15&gt;=AV205,1.0,(AV205/(AV205-AR205*$H$15)))</f>
        <v>0</v>
      </c>
      <c r="AU205">
        <f>(AT205-1)*100</f>
        <v>0</v>
      </c>
      <c r="AV205">
        <f>MAX(0,($B$15+$C$15*EE205)/(1+$D$15*EE205)*DX205/(DZ205+273)*$E$15)</f>
        <v>0</v>
      </c>
      <c r="AW205" t="s">
        <v>437</v>
      </c>
      <c r="AX205" t="s">
        <v>437</v>
      </c>
      <c r="AY205">
        <v>0</v>
      </c>
      <c r="AZ205">
        <v>0</v>
      </c>
      <c r="BA205">
        <f>1-AY205/AZ205</f>
        <v>0</v>
      </c>
      <c r="BB205">
        <v>0</v>
      </c>
      <c r="BC205" t="s">
        <v>437</v>
      </c>
      <c r="BD205" t="s">
        <v>437</v>
      </c>
      <c r="BE205">
        <v>0</v>
      </c>
      <c r="BF205">
        <v>0</v>
      </c>
      <c r="BG205">
        <f>1-BE205/BF205</f>
        <v>0</v>
      </c>
      <c r="BH205">
        <v>0.5</v>
      </c>
      <c r="BI205">
        <f>DH205</f>
        <v>0</v>
      </c>
      <c r="BJ205">
        <f>K205</f>
        <v>0</v>
      </c>
      <c r="BK205">
        <f>BG205*BH205*BI205</f>
        <v>0</v>
      </c>
      <c r="BL205">
        <f>(BJ205-BB205)/BI205</f>
        <v>0</v>
      </c>
      <c r="BM205">
        <f>(AZ205-BF205)/BF205</f>
        <v>0</v>
      </c>
      <c r="BN205">
        <f>AY205/(BA205+AY205/BF205)</f>
        <v>0</v>
      </c>
      <c r="BO205" t="s">
        <v>437</v>
      </c>
      <c r="BP205">
        <v>0</v>
      </c>
      <c r="BQ205">
        <f>IF(BP205&lt;&gt;0, BP205, BN205)</f>
        <v>0</v>
      </c>
      <c r="BR205">
        <f>1-BQ205/BF205</f>
        <v>0</v>
      </c>
      <c r="BS205">
        <f>(BF205-BE205)/(BF205-BQ205)</f>
        <v>0</v>
      </c>
      <c r="BT205">
        <f>(AZ205-BF205)/(AZ205-BQ205)</f>
        <v>0</v>
      </c>
      <c r="BU205">
        <f>(BF205-BE205)/(BF205-AY205)</f>
        <v>0</v>
      </c>
      <c r="BV205">
        <f>(AZ205-BF205)/(AZ205-AY205)</f>
        <v>0</v>
      </c>
      <c r="BW205">
        <f>(BS205*BQ205/BE205)</f>
        <v>0</v>
      </c>
      <c r="BX205">
        <f>(1-BW205)</f>
        <v>0</v>
      </c>
      <c r="DG205">
        <f>$B$13*EF205+$C$13*EG205+$F$13*ER205*(1-EU205)</f>
        <v>0</v>
      </c>
      <c r="DH205">
        <f>DG205*DI205</f>
        <v>0</v>
      </c>
      <c r="DI205">
        <f>($B$13*$D$11+$C$13*$D$11+$F$13*((FE205+EW205)/MAX(FE205+EW205+FF205, 0.1)*$I$11+FF205/MAX(FE205+EW205+FF205, 0.1)*$J$11))/($B$13+$C$13+$F$13)</f>
        <v>0</v>
      </c>
      <c r="DJ205">
        <f>($B$13*$K$11+$C$13*$K$11+$F$13*((FE205+EW205)/MAX(FE205+EW205+FF205, 0.1)*$P$11+FF205/MAX(FE205+EW205+FF205, 0.1)*$Q$11))/($B$13+$C$13+$F$13)</f>
        <v>0</v>
      </c>
      <c r="DK205">
        <v>5</v>
      </c>
      <c r="DL205">
        <v>0.5</v>
      </c>
      <c r="DM205" t="s">
        <v>438</v>
      </c>
      <c r="DN205">
        <v>2</v>
      </c>
      <c r="DO205" t="b">
        <v>1</v>
      </c>
      <c r="DP205">
        <v>1759164605.196428</v>
      </c>
      <c r="DQ205">
        <v>1433.2125</v>
      </c>
      <c r="DR205">
        <v>1478.819285714286</v>
      </c>
      <c r="DS205">
        <v>22.20319285714286</v>
      </c>
      <c r="DT205">
        <v>19.59303571428572</v>
      </c>
      <c r="DU205">
        <v>1433.465</v>
      </c>
      <c r="DV205">
        <v>21.913425</v>
      </c>
      <c r="DW205">
        <v>500.0263928571429</v>
      </c>
      <c r="DX205">
        <v>90.88520714285714</v>
      </c>
      <c r="DY205">
        <v>0.06791131071428572</v>
      </c>
      <c r="DZ205">
        <v>29.19082857142857</v>
      </c>
      <c r="EA205">
        <v>29.97524642857143</v>
      </c>
      <c r="EB205">
        <v>999.9000000000002</v>
      </c>
      <c r="EC205">
        <v>0</v>
      </c>
      <c r="ED205">
        <v>0</v>
      </c>
      <c r="EE205">
        <v>10006.63571428571</v>
      </c>
      <c r="EF205">
        <v>0</v>
      </c>
      <c r="EG205">
        <v>10.72075357142857</v>
      </c>
      <c r="EH205">
        <v>-45.60748571428572</v>
      </c>
      <c r="EI205">
        <v>1465.757857142857</v>
      </c>
      <c r="EJ205">
        <v>1508.373571428571</v>
      </c>
      <c r="EK205">
        <v>2.610155714285714</v>
      </c>
      <c r="EL205">
        <v>1478.819285714286</v>
      </c>
      <c r="EM205">
        <v>19.59303571428572</v>
      </c>
      <c r="EN205">
        <v>2.017941428571429</v>
      </c>
      <c r="EO205">
        <v>1.780717857142857</v>
      </c>
      <c r="EP205">
        <v>17.58582142857143</v>
      </c>
      <c r="EQ205">
        <v>15.61853214285714</v>
      </c>
      <c r="ER205">
        <v>1999.999642857143</v>
      </c>
      <c r="ES205">
        <v>0.9799958928571426</v>
      </c>
      <c r="ET205">
        <v>0.02000383571428572</v>
      </c>
      <c r="EU205">
        <v>0</v>
      </c>
      <c r="EV205">
        <v>1029.463928571429</v>
      </c>
      <c r="EW205">
        <v>5.00078</v>
      </c>
      <c r="EX205">
        <v>20003.85</v>
      </c>
      <c r="EY205">
        <v>16379.61785714286</v>
      </c>
      <c r="EZ205">
        <v>39.45960714285714</v>
      </c>
      <c r="FA205">
        <v>40.25210714285714</v>
      </c>
      <c r="FB205">
        <v>39.44828571428571</v>
      </c>
      <c r="FC205">
        <v>40.02421428571428</v>
      </c>
      <c r="FD205">
        <v>40.2765</v>
      </c>
      <c r="FE205">
        <v>1955.089642857143</v>
      </c>
      <c r="FF205">
        <v>39.91</v>
      </c>
      <c r="FG205">
        <v>0</v>
      </c>
      <c r="FH205">
        <v>1759164604.4</v>
      </c>
      <c r="FI205">
        <v>0</v>
      </c>
      <c r="FJ205">
        <v>1029.500384615385</v>
      </c>
      <c r="FK205">
        <v>-11.84376069979694</v>
      </c>
      <c r="FL205">
        <v>-216.8239316306978</v>
      </c>
      <c r="FM205">
        <v>20004.97307692308</v>
      </c>
      <c r="FN205">
        <v>15</v>
      </c>
      <c r="FO205">
        <v>0</v>
      </c>
      <c r="FP205" t="s">
        <v>439</v>
      </c>
      <c r="FQ205">
        <v>1746989605.5</v>
      </c>
      <c r="FR205">
        <v>1746989593.5</v>
      </c>
      <c r="FS205">
        <v>0</v>
      </c>
      <c r="FT205">
        <v>-0.274</v>
      </c>
      <c r="FU205">
        <v>-0.002</v>
      </c>
      <c r="FV205">
        <v>2.549</v>
      </c>
      <c r="FW205">
        <v>0.129</v>
      </c>
      <c r="FX205">
        <v>420</v>
      </c>
      <c r="FY205">
        <v>17</v>
      </c>
      <c r="FZ205">
        <v>0.02</v>
      </c>
      <c r="GA205">
        <v>0.04</v>
      </c>
      <c r="GB205">
        <v>-45.62575609756098</v>
      </c>
      <c r="GC205">
        <v>0.3323583717741985</v>
      </c>
      <c r="GD205">
        <v>0.158822545626889</v>
      </c>
      <c r="GE205">
        <v>1</v>
      </c>
      <c r="GF205">
        <v>1030.095</v>
      </c>
      <c r="GG205">
        <v>-11.27868602413673</v>
      </c>
      <c r="GH205">
        <v>1.128591652302569</v>
      </c>
      <c r="GI205">
        <v>0</v>
      </c>
      <c r="GJ205">
        <v>2.641137804878049</v>
      </c>
      <c r="GK205">
        <v>-0.4987331891733105</v>
      </c>
      <c r="GL205">
        <v>0.05122444521773143</v>
      </c>
      <c r="GM205">
        <v>0</v>
      </c>
      <c r="GN205">
        <v>1</v>
      </c>
      <c r="GO205">
        <v>3</v>
      </c>
      <c r="GP205" t="s">
        <v>459</v>
      </c>
      <c r="GQ205">
        <v>3.10211</v>
      </c>
      <c r="GR205">
        <v>2.72592</v>
      </c>
      <c r="GS205">
        <v>0.203693</v>
      </c>
      <c r="GT205">
        <v>0.207492</v>
      </c>
      <c r="GU205">
        <v>0.102532</v>
      </c>
      <c r="GV205">
        <v>0.09527679999999999</v>
      </c>
      <c r="GW205">
        <v>20817.6</v>
      </c>
      <c r="GX205">
        <v>18828.7</v>
      </c>
      <c r="GY205">
        <v>26705.8</v>
      </c>
      <c r="GZ205">
        <v>23979.7</v>
      </c>
      <c r="HA205">
        <v>38360.8</v>
      </c>
      <c r="HB205">
        <v>32088.6</v>
      </c>
      <c r="HC205">
        <v>46629.8</v>
      </c>
      <c r="HD205">
        <v>37943.3</v>
      </c>
      <c r="HE205">
        <v>1.87182</v>
      </c>
      <c r="HF205">
        <v>1.86768</v>
      </c>
      <c r="HG205">
        <v>0.122275</v>
      </c>
      <c r="HH205">
        <v>0</v>
      </c>
      <c r="HI205">
        <v>28.0049</v>
      </c>
      <c r="HJ205">
        <v>999.9</v>
      </c>
      <c r="HK205">
        <v>43.8</v>
      </c>
      <c r="HL205">
        <v>31.5</v>
      </c>
      <c r="HM205">
        <v>22.369</v>
      </c>
      <c r="HN205">
        <v>61.2912</v>
      </c>
      <c r="HO205">
        <v>22.508</v>
      </c>
      <c r="HP205">
        <v>1</v>
      </c>
      <c r="HQ205">
        <v>0.12138</v>
      </c>
      <c r="HR205">
        <v>-0.0581481</v>
      </c>
      <c r="HS205">
        <v>20.2802</v>
      </c>
      <c r="HT205">
        <v>5.21175</v>
      </c>
      <c r="HU205">
        <v>11.98</v>
      </c>
      <c r="HV205">
        <v>4.96345</v>
      </c>
      <c r="HW205">
        <v>3.27448</v>
      </c>
      <c r="HX205">
        <v>9999</v>
      </c>
      <c r="HY205">
        <v>9999</v>
      </c>
      <c r="HZ205">
        <v>9999</v>
      </c>
      <c r="IA205">
        <v>41.3</v>
      </c>
      <c r="IB205">
        <v>1.86401</v>
      </c>
      <c r="IC205">
        <v>1.86016</v>
      </c>
      <c r="ID205">
        <v>1.85845</v>
      </c>
      <c r="IE205">
        <v>1.85976</v>
      </c>
      <c r="IF205">
        <v>1.85989</v>
      </c>
      <c r="IG205">
        <v>1.85838</v>
      </c>
      <c r="IH205">
        <v>1.85745</v>
      </c>
      <c r="II205">
        <v>1.85242</v>
      </c>
      <c r="IJ205">
        <v>0</v>
      </c>
      <c r="IK205">
        <v>0</v>
      </c>
      <c r="IL205">
        <v>0</v>
      </c>
      <c r="IM205">
        <v>0</v>
      </c>
      <c r="IN205" t="s">
        <v>441</v>
      </c>
      <c r="IO205" t="s">
        <v>442</v>
      </c>
      <c r="IP205" t="s">
        <v>443</v>
      </c>
      <c r="IQ205" t="s">
        <v>443</v>
      </c>
      <c r="IR205" t="s">
        <v>443</v>
      </c>
      <c r="IS205" t="s">
        <v>443</v>
      </c>
      <c r="IT205">
        <v>0</v>
      </c>
      <c r="IU205">
        <v>100</v>
      </c>
      <c r="IV205">
        <v>100</v>
      </c>
      <c r="IW205">
        <v>-0.23</v>
      </c>
      <c r="IX205">
        <v>0.2898</v>
      </c>
      <c r="IY205">
        <v>-0.9039269621244732</v>
      </c>
      <c r="IZ205">
        <v>-0.001239420960351069</v>
      </c>
      <c r="JA205">
        <v>2.054680153414315E-06</v>
      </c>
      <c r="JB205">
        <v>-6.090169633737798E-10</v>
      </c>
      <c r="JC205">
        <v>0.01286883109493677</v>
      </c>
      <c r="JD205">
        <v>0.003674261220633967</v>
      </c>
      <c r="JE205">
        <v>0.0003746991724086452</v>
      </c>
      <c r="JF205">
        <v>1.563836292469968E-06</v>
      </c>
      <c r="JG205">
        <v>1</v>
      </c>
      <c r="JH205">
        <v>2003</v>
      </c>
      <c r="JI205">
        <v>1</v>
      </c>
      <c r="JJ205">
        <v>24</v>
      </c>
      <c r="JK205">
        <v>202916.8</v>
      </c>
      <c r="JL205">
        <v>202917</v>
      </c>
      <c r="JM205">
        <v>3.19824</v>
      </c>
      <c r="JN205">
        <v>2.60132</v>
      </c>
      <c r="JO205">
        <v>1.49658</v>
      </c>
      <c r="JP205">
        <v>2.34253</v>
      </c>
      <c r="JQ205">
        <v>1.54907</v>
      </c>
      <c r="JR205">
        <v>2.47437</v>
      </c>
      <c r="JS205">
        <v>35.9879</v>
      </c>
      <c r="JT205">
        <v>24.1751</v>
      </c>
      <c r="JU205">
        <v>18</v>
      </c>
      <c r="JV205">
        <v>482.945</v>
      </c>
      <c r="JW205">
        <v>495.034</v>
      </c>
      <c r="JX205">
        <v>27.698</v>
      </c>
      <c r="JY205">
        <v>28.8373</v>
      </c>
      <c r="JZ205">
        <v>30.0005</v>
      </c>
      <c r="KA205">
        <v>28.9892</v>
      </c>
      <c r="KB205">
        <v>28.9725</v>
      </c>
      <c r="KC205">
        <v>64.2165</v>
      </c>
      <c r="KD205">
        <v>14.2613</v>
      </c>
      <c r="KE205">
        <v>69.24460000000001</v>
      </c>
      <c r="KF205">
        <v>27.707</v>
      </c>
      <c r="KG205">
        <v>1523.91</v>
      </c>
      <c r="KH205">
        <v>19.7001</v>
      </c>
      <c r="KI205">
        <v>101.956</v>
      </c>
      <c r="KJ205">
        <v>91.5005</v>
      </c>
    </row>
    <row r="206" spans="1:296">
      <c r="A206">
        <v>188</v>
      </c>
      <c r="B206">
        <v>1759164617.6</v>
      </c>
      <c r="C206">
        <v>3244.5</v>
      </c>
      <c r="D206" t="s">
        <v>820</v>
      </c>
      <c r="E206" t="s">
        <v>821</v>
      </c>
      <c r="F206">
        <v>5</v>
      </c>
      <c r="G206" t="s">
        <v>639</v>
      </c>
      <c r="H206">
        <v>1759164610.05</v>
      </c>
      <c r="I206">
        <f>(J206)/1000</f>
        <v>0</v>
      </c>
      <c r="J206">
        <f>IF(DO206, AM206, AG206)</f>
        <v>0</v>
      </c>
      <c r="K206">
        <f>IF(DO206, AH206, AF206)</f>
        <v>0</v>
      </c>
      <c r="L206">
        <f>DQ206 - IF(AT206&gt;1, K206*DK206*100.0/(AV206), 0)</f>
        <v>0</v>
      </c>
      <c r="M206">
        <f>((S206-I206/2)*L206-K206)/(S206+I206/2)</f>
        <v>0</v>
      </c>
      <c r="N206">
        <f>M206*(DX206+DY206)/1000.0</f>
        <v>0</v>
      </c>
      <c r="O206">
        <f>(DQ206 - IF(AT206&gt;1, K206*DK206*100.0/(AV206), 0))*(DX206+DY206)/1000.0</f>
        <v>0</v>
      </c>
      <c r="P206">
        <f>2.0/((1/R206-1/Q206)+SIGN(R206)*SQRT((1/R206-1/Q206)*(1/R206-1/Q206) + 4*DL206/((DL206+1)*(DL206+1))*(2*1/R206*1/Q206-1/Q206*1/Q206)))</f>
        <v>0</v>
      </c>
      <c r="Q206">
        <f>IF(LEFT(DM206,1)&lt;&gt;"0",IF(LEFT(DM206,1)="1",3.0,DN206),$D$5+$E$5*(EE206*DX206/($K$5*1000))+$F$5*(EE206*DX206/($K$5*1000))*MAX(MIN(DK206,$J$5),$I$5)*MAX(MIN(DK206,$J$5),$I$5)+$G$5*MAX(MIN(DK206,$J$5),$I$5)*(EE206*DX206/($K$5*1000))+$H$5*(EE206*DX206/($K$5*1000))*(EE206*DX206/($K$5*1000)))</f>
        <v>0</v>
      </c>
      <c r="R206">
        <f>I206*(1000-(1000*0.61365*exp(17.502*V206/(240.97+V206))/(DX206+DY206)+DS206)/2)/(1000*0.61365*exp(17.502*V206/(240.97+V206))/(DX206+DY206)-DS206)</f>
        <v>0</v>
      </c>
      <c r="S206">
        <f>1/((DL206+1)/(P206/1.6)+1/(Q206/1.37)) + DL206/((DL206+1)/(P206/1.6) + DL206/(Q206/1.37))</f>
        <v>0</v>
      </c>
      <c r="T206">
        <f>(DG206*DJ206)</f>
        <v>0</v>
      </c>
      <c r="U206">
        <f>(DZ206+(T206+2*0.95*5.67E-8*(((DZ206+$B$9)+273)^4-(DZ206+273)^4)-44100*I206)/(1.84*29.3*Q206+8*0.95*5.67E-8*(DZ206+273)^3))</f>
        <v>0</v>
      </c>
      <c r="V206">
        <f>($C$9*EA206+$D$9*EB206+$E$9*U206)</f>
        <v>0</v>
      </c>
      <c r="W206">
        <f>0.61365*exp(17.502*V206/(240.97+V206))</f>
        <v>0</v>
      </c>
      <c r="X206">
        <f>(Y206/Z206*100)</f>
        <v>0</v>
      </c>
      <c r="Y206">
        <f>DS206*(DX206+DY206)/1000</f>
        <v>0</v>
      </c>
      <c r="Z206">
        <f>0.61365*exp(17.502*DZ206/(240.97+DZ206))</f>
        <v>0</v>
      </c>
      <c r="AA206">
        <f>(W206-DS206*(DX206+DY206)/1000)</f>
        <v>0</v>
      </c>
      <c r="AB206">
        <f>(-I206*44100)</f>
        <v>0</v>
      </c>
      <c r="AC206">
        <f>2*29.3*Q206*0.92*(DZ206-V206)</f>
        <v>0</v>
      </c>
      <c r="AD206">
        <f>2*0.95*5.67E-8*(((DZ206+$B$9)+273)^4-(V206+273)^4)</f>
        <v>0</v>
      </c>
      <c r="AE206">
        <f>T206+AD206+AB206+AC206</f>
        <v>0</v>
      </c>
      <c r="AF206">
        <f>DW206*AT206*(DR206-DQ206*(1000-AT206*DT206)/(1000-AT206*DS206))/(100*DK206)</f>
        <v>0</v>
      </c>
      <c r="AG206">
        <f>1000*DW206*AT206*(DS206-DT206)/(100*DK206*(1000-AT206*DS206))</f>
        <v>0</v>
      </c>
      <c r="AH206">
        <f>(AI206 - AJ206 - DX206*1E3/(8.314*(DZ206+273.15)) * AL206/DW206 * AK206) * DW206/(100*DK206) * (1000 - DT206)/1000</f>
        <v>0</v>
      </c>
      <c r="AI206">
        <v>1540.523241013217</v>
      </c>
      <c r="AJ206">
        <v>1506.758121212121</v>
      </c>
      <c r="AK206">
        <v>3.463163755224324</v>
      </c>
      <c r="AL206">
        <v>65.04949438448051</v>
      </c>
      <c r="AM206">
        <f>(AO206 - AN206 + DX206*1E3/(8.314*(DZ206+273.15)) * AQ206/DW206 * AP206) * DW206/(100*DK206) * 1000/(1000 - AO206)</f>
        <v>0</v>
      </c>
      <c r="AN206">
        <v>19.65619710272489</v>
      </c>
      <c r="AO206">
        <v>22.20304121212121</v>
      </c>
      <c r="AP206">
        <v>-3.381901592479435E-05</v>
      </c>
      <c r="AQ206">
        <v>105.0563432772272</v>
      </c>
      <c r="AR206">
        <v>0</v>
      </c>
      <c r="AS206">
        <v>0</v>
      </c>
      <c r="AT206">
        <f>IF(AR206*$H$15&gt;=AV206,1.0,(AV206/(AV206-AR206*$H$15)))</f>
        <v>0</v>
      </c>
      <c r="AU206">
        <f>(AT206-1)*100</f>
        <v>0</v>
      </c>
      <c r="AV206">
        <f>MAX(0,($B$15+$C$15*EE206)/(1+$D$15*EE206)*DX206/(DZ206+273)*$E$15)</f>
        <v>0</v>
      </c>
      <c r="AW206" t="s">
        <v>437</v>
      </c>
      <c r="AX206" t="s">
        <v>437</v>
      </c>
      <c r="AY206">
        <v>0</v>
      </c>
      <c r="AZ206">
        <v>0</v>
      </c>
      <c r="BA206">
        <f>1-AY206/AZ206</f>
        <v>0</v>
      </c>
      <c r="BB206">
        <v>0</v>
      </c>
      <c r="BC206" t="s">
        <v>437</v>
      </c>
      <c r="BD206" t="s">
        <v>437</v>
      </c>
      <c r="BE206">
        <v>0</v>
      </c>
      <c r="BF206">
        <v>0</v>
      </c>
      <c r="BG206">
        <f>1-BE206/BF206</f>
        <v>0</v>
      </c>
      <c r="BH206">
        <v>0.5</v>
      </c>
      <c r="BI206">
        <f>DH206</f>
        <v>0</v>
      </c>
      <c r="BJ206">
        <f>K206</f>
        <v>0</v>
      </c>
      <c r="BK206">
        <f>BG206*BH206*BI206</f>
        <v>0</v>
      </c>
      <c r="BL206">
        <f>(BJ206-BB206)/BI206</f>
        <v>0</v>
      </c>
      <c r="BM206">
        <f>(AZ206-BF206)/BF206</f>
        <v>0</v>
      </c>
      <c r="BN206">
        <f>AY206/(BA206+AY206/BF206)</f>
        <v>0</v>
      </c>
      <c r="BO206" t="s">
        <v>437</v>
      </c>
      <c r="BP206">
        <v>0</v>
      </c>
      <c r="BQ206">
        <f>IF(BP206&lt;&gt;0, BP206, BN206)</f>
        <v>0</v>
      </c>
      <c r="BR206">
        <f>1-BQ206/BF206</f>
        <v>0</v>
      </c>
      <c r="BS206">
        <f>(BF206-BE206)/(BF206-BQ206)</f>
        <v>0</v>
      </c>
      <c r="BT206">
        <f>(AZ206-BF206)/(AZ206-BQ206)</f>
        <v>0</v>
      </c>
      <c r="BU206">
        <f>(BF206-BE206)/(BF206-AY206)</f>
        <v>0</v>
      </c>
      <c r="BV206">
        <f>(AZ206-BF206)/(AZ206-AY206)</f>
        <v>0</v>
      </c>
      <c r="BW206">
        <f>(BS206*BQ206/BE206)</f>
        <v>0</v>
      </c>
      <c r="BX206">
        <f>(1-BW206)</f>
        <v>0</v>
      </c>
      <c r="DG206">
        <f>$B$13*EF206+$C$13*EG206+$F$13*ER206*(1-EU206)</f>
        <v>0</v>
      </c>
      <c r="DH206">
        <f>DG206*DI206</f>
        <v>0</v>
      </c>
      <c r="DI206">
        <f>($B$13*$D$11+$C$13*$D$11+$F$13*((FE206+EW206)/MAX(FE206+EW206+FF206, 0.1)*$I$11+FF206/MAX(FE206+EW206+FF206, 0.1)*$J$11))/($B$13+$C$13+$F$13)</f>
        <v>0</v>
      </c>
      <c r="DJ206">
        <f>($B$13*$K$11+$C$13*$K$11+$F$13*((FE206+EW206)/MAX(FE206+EW206+FF206, 0.1)*$P$11+FF206/MAX(FE206+EW206+FF206, 0.1)*$Q$11))/($B$13+$C$13+$F$13)</f>
        <v>0</v>
      </c>
      <c r="DK206">
        <v>5</v>
      </c>
      <c r="DL206">
        <v>0.5</v>
      </c>
      <c r="DM206" t="s">
        <v>438</v>
      </c>
      <c r="DN206">
        <v>2</v>
      </c>
      <c r="DO206" t="b">
        <v>1</v>
      </c>
      <c r="DP206">
        <v>1759164610.05</v>
      </c>
      <c r="DQ206">
        <v>1449.524285714286</v>
      </c>
      <c r="DR206">
        <v>1495.117857142857</v>
      </c>
      <c r="DS206">
        <v>22.20727142857143</v>
      </c>
      <c r="DT206">
        <v>19.62322857142857</v>
      </c>
      <c r="DU206">
        <v>1449.762857142857</v>
      </c>
      <c r="DV206">
        <v>21.91741071428572</v>
      </c>
      <c r="DW206">
        <v>500.0051785714285</v>
      </c>
      <c r="DX206">
        <v>90.88496785714287</v>
      </c>
      <c r="DY206">
        <v>0.06800201071428572</v>
      </c>
      <c r="DZ206">
        <v>29.19573571428571</v>
      </c>
      <c r="EA206">
        <v>29.99273928571429</v>
      </c>
      <c r="EB206">
        <v>999.9000000000002</v>
      </c>
      <c r="EC206">
        <v>0</v>
      </c>
      <c r="ED206">
        <v>0</v>
      </c>
      <c r="EE206">
        <v>10008.70892857143</v>
      </c>
      <c r="EF206">
        <v>0</v>
      </c>
      <c r="EG206">
        <v>10.70628571428571</v>
      </c>
      <c r="EH206">
        <v>-45.59446785714285</v>
      </c>
      <c r="EI206">
        <v>1482.446428571429</v>
      </c>
      <c r="EJ206">
        <v>1525.045357142857</v>
      </c>
      <c r="EK206">
        <v>2.584039999999999</v>
      </c>
      <c r="EL206">
        <v>1495.117857142857</v>
      </c>
      <c r="EM206">
        <v>19.62322857142857</v>
      </c>
      <c r="EN206">
        <v>2.018306428571429</v>
      </c>
      <c r="EO206">
        <v>1.783457142857143</v>
      </c>
      <c r="EP206">
        <v>17.58869285714286</v>
      </c>
      <c r="EQ206">
        <v>15.64254642857143</v>
      </c>
      <c r="ER206">
        <v>1999.995357142858</v>
      </c>
      <c r="ES206">
        <v>0.9799959285714284</v>
      </c>
      <c r="ET206">
        <v>0.02000382857142858</v>
      </c>
      <c r="EU206">
        <v>0</v>
      </c>
      <c r="EV206">
        <v>1028.572142857143</v>
      </c>
      <c r="EW206">
        <v>5.00078</v>
      </c>
      <c r="EX206">
        <v>19986.41785714286</v>
      </c>
      <c r="EY206">
        <v>16379.575</v>
      </c>
      <c r="EZ206">
        <v>39.47299999999999</v>
      </c>
      <c r="FA206">
        <v>40.25432142857143</v>
      </c>
      <c r="FB206">
        <v>39.45060714285713</v>
      </c>
      <c r="FC206">
        <v>40.02867857142856</v>
      </c>
      <c r="FD206">
        <v>40.29882142857142</v>
      </c>
      <c r="FE206">
        <v>1955.085357142857</v>
      </c>
      <c r="FF206">
        <v>39.91</v>
      </c>
      <c r="FG206">
        <v>0</v>
      </c>
      <c r="FH206">
        <v>1759164609.8</v>
      </c>
      <c r="FI206">
        <v>0</v>
      </c>
      <c r="FJ206">
        <v>1028.4428</v>
      </c>
      <c r="FK206">
        <v>-10.53846155960799</v>
      </c>
      <c r="FL206">
        <v>-218.5538465442996</v>
      </c>
      <c r="FM206">
        <v>19984.46</v>
      </c>
      <c r="FN206">
        <v>15</v>
      </c>
      <c r="FO206">
        <v>0</v>
      </c>
      <c r="FP206" t="s">
        <v>439</v>
      </c>
      <c r="FQ206">
        <v>1746989605.5</v>
      </c>
      <c r="FR206">
        <v>1746989593.5</v>
      </c>
      <c r="FS206">
        <v>0</v>
      </c>
      <c r="FT206">
        <v>-0.274</v>
      </c>
      <c r="FU206">
        <v>-0.002</v>
      </c>
      <c r="FV206">
        <v>2.549</v>
      </c>
      <c r="FW206">
        <v>0.129</v>
      </c>
      <c r="FX206">
        <v>420</v>
      </c>
      <c r="FY206">
        <v>17</v>
      </c>
      <c r="FZ206">
        <v>0.02</v>
      </c>
      <c r="GA206">
        <v>0.04</v>
      </c>
      <c r="GB206">
        <v>-45.60055121951219</v>
      </c>
      <c r="GC206">
        <v>0.527655047383356</v>
      </c>
      <c r="GD206">
        <v>0.1104286109134264</v>
      </c>
      <c r="GE206">
        <v>0</v>
      </c>
      <c r="GF206">
        <v>1029.076764705882</v>
      </c>
      <c r="GG206">
        <v>-11.15156609061959</v>
      </c>
      <c r="GH206">
        <v>1.125827070066939</v>
      </c>
      <c r="GI206">
        <v>0</v>
      </c>
      <c r="GJ206">
        <v>2.599024634146341</v>
      </c>
      <c r="GK206">
        <v>-0.3293726056470362</v>
      </c>
      <c r="GL206">
        <v>0.03278051392456856</v>
      </c>
      <c r="GM206">
        <v>0</v>
      </c>
      <c r="GN206">
        <v>0</v>
      </c>
      <c r="GO206">
        <v>3</v>
      </c>
      <c r="GP206" t="s">
        <v>484</v>
      </c>
      <c r="GQ206">
        <v>3.10191</v>
      </c>
      <c r="GR206">
        <v>2.72613</v>
      </c>
      <c r="GS206">
        <v>0.205091</v>
      </c>
      <c r="GT206">
        <v>0.208879</v>
      </c>
      <c r="GU206">
        <v>0.10251</v>
      </c>
      <c r="GV206">
        <v>0.0953915</v>
      </c>
      <c r="GW206">
        <v>20780.8</v>
      </c>
      <c r="GX206">
        <v>18795.5</v>
      </c>
      <c r="GY206">
        <v>26705.6</v>
      </c>
      <c r="GZ206">
        <v>23979.4</v>
      </c>
      <c r="HA206">
        <v>38361.4</v>
      </c>
      <c r="HB206">
        <v>32084.3</v>
      </c>
      <c r="HC206">
        <v>46629.2</v>
      </c>
      <c r="HD206">
        <v>37942.9</v>
      </c>
      <c r="HE206">
        <v>1.87127</v>
      </c>
      <c r="HF206">
        <v>1.86823</v>
      </c>
      <c r="HG206">
        <v>0.123043</v>
      </c>
      <c r="HH206">
        <v>0</v>
      </c>
      <c r="HI206">
        <v>28.0053</v>
      </c>
      <c r="HJ206">
        <v>999.9</v>
      </c>
      <c r="HK206">
        <v>43.9</v>
      </c>
      <c r="HL206">
        <v>31.5</v>
      </c>
      <c r="HM206">
        <v>22.4201</v>
      </c>
      <c r="HN206">
        <v>61.5112</v>
      </c>
      <c r="HO206">
        <v>22.5721</v>
      </c>
      <c r="HP206">
        <v>1</v>
      </c>
      <c r="HQ206">
        <v>0.12171</v>
      </c>
      <c r="HR206">
        <v>-0.000596405</v>
      </c>
      <c r="HS206">
        <v>20.2802</v>
      </c>
      <c r="HT206">
        <v>5.21265</v>
      </c>
      <c r="HU206">
        <v>11.98</v>
      </c>
      <c r="HV206">
        <v>4.9636</v>
      </c>
      <c r="HW206">
        <v>3.2746</v>
      </c>
      <c r="HX206">
        <v>9999</v>
      </c>
      <c r="HY206">
        <v>9999</v>
      </c>
      <c r="HZ206">
        <v>9999</v>
      </c>
      <c r="IA206">
        <v>41.3</v>
      </c>
      <c r="IB206">
        <v>1.86401</v>
      </c>
      <c r="IC206">
        <v>1.86016</v>
      </c>
      <c r="ID206">
        <v>1.85844</v>
      </c>
      <c r="IE206">
        <v>1.85976</v>
      </c>
      <c r="IF206">
        <v>1.85989</v>
      </c>
      <c r="IG206">
        <v>1.85837</v>
      </c>
      <c r="IH206">
        <v>1.85745</v>
      </c>
      <c r="II206">
        <v>1.85242</v>
      </c>
      <c r="IJ206">
        <v>0</v>
      </c>
      <c r="IK206">
        <v>0</v>
      </c>
      <c r="IL206">
        <v>0</v>
      </c>
      <c r="IM206">
        <v>0</v>
      </c>
      <c r="IN206" t="s">
        <v>441</v>
      </c>
      <c r="IO206" t="s">
        <v>442</v>
      </c>
      <c r="IP206" t="s">
        <v>443</v>
      </c>
      <c r="IQ206" t="s">
        <v>443</v>
      </c>
      <c r="IR206" t="s">
        <v>443</v>
      </c>
      <c r="IS206" t="s">
        <v>443</v>
      </c>
      <c r="IT206">
        <v>0</v>
      </c>
      <c r="IU206">
        <v>100</v>
      </c>
      <c r="IV206">
        <v>100</v>
      </c>
      <c r="IW206">
        <v>-0.22</v>
      </c>
      <c r="IX206">
        <v>0.2897</v>
      </c>
      <c r="IY206">
        <v>-0.9039269621244732</v>
      </c>
      <c r="IZ206">
        <v>-0.001239420960351069</v>
      </c>
      <c r="JA206">
        <v>2.054680153414315E-06</v>
      </c>
      <c r="JB206">
        <v>-6.090169633737798E-10</v>
      </c>
      <c r="JC206">
        <v>0.01286883109493677</v>
      </c>
      <c r="JD206">
        <v>0.003674261220633967</v>
      </c>
      <c r="JE206">
        <v>0.0003746991724086452</v>
      </c>
      <c r="JF206">
        <v>1.563836292469968E-06</v>
      </c>
      <c r="JG206">
        <v>1</v>
      </c>
      <c r="JH206">
        <v>2003</v>
      </c>
      <c r="JI206">
        <v>1</v>
      </c>
      <c r="JJ206">
        <v>24</v>
      </c>
      <c r="JK206">
        <v>202916.9</v>
      </c>
      <c r="JL206">
        <v>202917.1</v>
      </c>
      <c r="JM206">
        <v>3.22632</v>
      </c>
      <c r="JN206">
        <v>2.60742</v>
      </c>
      <c r="JO206">
        <v>1.49658</v>
      </c>
      <c r="JP206">
        <v>2.34253</v>
      </c>
      <c r="JQ206">
        <v>1.54907</v>
      </c>
      <c r="JR206">
        <v>2.41455</v>
      </c>
      <c r="JS206">
        <v>35.9879</v>
      </c>
      <c r="JT206">
        <v>24.1751</v>
      </c>
      <c r="JU206">
        <v>18</v>
      </c>
      <c r="JV206">
        <v>482.648</v>
      </c>
      <c r="JW206">
        <v>495.424</v>
      </c>
      <c r="JX206">
        <v>27.7085</v>
      </c>
      <c r="JY206">
        <v>28.841</v>
      </c>
      <c r="JZ206">
        <v>30.0004</v>
      </c>
      <c r="KA206">
        <v>28.9923</v>
      </c>
      <c r="KB206">
        <v>28.9756</v>
      </c>
      <c r="KC206">
        <v>64.7363</v>
      </c>
      <c r="KD206">
        <v>14.2613</v>
      </c>
      <c r="KE206">
        <v>69.6185</v>
      </c>
      <c r="KF206">
        <v>27.69</v>
      </c>
      <c r="KG206">
        <v>1537.29</v>
      </c>
      <c r="KH206">
        <v>19.7454</v>
      </c>
      <c r="KI206">
        <v>101.955</v>
      </c>
      <c r="KJ206">
        <v>91.4995</v>
      </c>
    </row>
    <row r="207" spans="1:296">
      <c r="A207">
        <v>189</v>
      </c>
      <c r="B207">
        <v>1759164622.1</v>
      </c>
      <c r="C207">
        <v>3249</v>
      </c>
      <c r="D207" t="s">
        <v>822</v>
      </c>
      <c r="E207" t="s">
        <v>823</v>
      </c>
      <c r="F207">
        <v>5</v>
      </c>
      <c r="G207" t="s">
        <v>639</v>
      </c>
      <c r="H207">
        <v>1759164614.364286</v>
      </c>
      <c r="I207">
        <f>(J207)/1000</f>
        <v>0</v>
      </c>
      <c r="J207">
        <f>IF(DO207, AM207, AG207)</f>
        <v>0</v>
      </c>
      <c r="K207">
        <f>IF(DO207, AH207, AF207)</f>
        <v>0</v>
      </c>
      <c r="L207">
        <f>DQ207 - IF(AT207&gt;1, K207*DK207*100.0/(AV207), 0)</f>
        <v>0</v>
      </c>
      <c r="M207">
        <f>((S207-I207/2)*L207-K207)/(S207+I207/2)</f>
        <v>0</v>
      </c>
      <c r="N207">
        <f>M207*(DX207+DY207)/1000.0</f>
        <v>0</v>
      </c>
      <c r="O207">
        <f>(DQ207 - IF(AT207&gt;1, K207*DK207*100.0/(AV207), 0))*(DX207+DY207)/1000.0</f>
        <v>0</v>
      </c>
      <c r="P207">
        <f>2.0/((1/R207-1/Q207)+SIGN(R207)*SQRT((1/R207-1/Q207)*(1/R207-1/Q207) + 4*DL207/((DL207+1)*(DL207+1))*(2*1/R207*1/Q207-1/Q207*1/Q207)))</f>
        <v>0</v>
      </c>
      <c r="Q207">
        <f>IF(LEFT(DM207,1)&lt;&gt;"0",IF(LEFT(DM207,1)="1",3.0,DN207),$D$5+$E$5*(EE207*DX207/($K$5*1000))+$F$5*(EE207*DX207/($K$5*1000))*MAX(MIN(DK207,$J$5),$I$5)*MAX(MIN(DK207,$J$5),$I$5)+$G$5*MAX(MIN(DK207,$J$5),$I$5)*(EE207*DX207/($K$5*1000))+$H$5*(EE207*DX207/($K$5*1000))*(EE207*DX207/($K$5*1000)))</f>
        <v>0</v>
      </c>
      <c r="R207">
        <f>I207*(1000-(1000*0.61365*exp(17.502*V207/(240.97+V207))/(DX207+DY207)+DS207)/2)/(1000*0.61365*exp(17.502*V207/(240.97+V207))/(DX207+DY207)-DS207)</f>
        <v>0</v>
      </c>
      <c r="S207">
        <f>1/((DL207+1)/(P207/1.6)+1/(Q207/1.37)) + DL207/((DL207+1)/(P207/1.6) + DL207/(Q207/1.37))</f>
        <v>0</v>
      </c>
      <c r="T207">
        <f>(DG207*DJ207)</f>
        <v>0</v>
      </c>
      <c r="U207">
        <f>(DZ207+(T207+2*0.95*5.67E-8*(((DZ207+$B$9)+273)^4-(DZ207+273)^4)-44100*I207)/(1.84*29.3*Q207+8*0.95*5.67E-8*(DZ207+273)^3))</f>
        <v>0</v>
      </c>
      <c r="V207">
        <f>($C$9*EA207+$D$9*EB207+$E$9*U207)</f>
        <v>0</v>
      </c>
      <c r="W207">
        <f>0.61365*exp(17.502*V207/(240.97+V207))</f>
        <v>0</v>
      </c>
      <c r="X207">
        <f>(Y207/Z207*100)</f>
        <v>0</v>
      </c>
      <c r="Y207">
        <f>DS207*(DX207+DY207)/1000</f>
        <v>0</v>
      </c>
      <c r="Z207">
        <f>0.61365*exp(17.502*DZ207/(240.97+DZ207))</f>
        <v>0</v>
      </c>
      <c r="AA207">
        <f>(W207-DS207*(DX207+DY207)/1000)</f>
        <v>0</v>
      </c>
      <c r="AB207">
        <f>(-I207*44100)</f>
        <v>0</v>
      </c>
      <c r="AC207">
        <f>2*29.3*Q207*0.92*(DZ207-V207)</f>
        <v>0</v>
      </c>
      <c r="AD207">
        <f>2*0.95*5.67E-8*(((DZ207+$B$9)+273)^4-(V207+273)^4)</f>
        <v>0</v>
      </c>
      <c r="AE207">
        <f>T207+AD207+AB207+AC207</f>
        <v>0</v>
      </c>
      <c r="AF207">
        <f>DW207*AT207*(DR207-DQ207*(1000-AT207*DT207)/(1000-AT207*DS207))/(100*DK207)</f>
        <v>0</v>
      </c>
      <c r="AG207">
        <f>1000*DW207*AT207*(DS207-DT207)/(100*DK207*(1000-AT207*DS207))</f>
        <v>0</v>
      </c>
      <c r="AH207">
        <f>(AI207 - AJ207 - DX207*1E3/(8.314*(DZ207+273.15)) * AL207/DW207 * AK207) * DW207/(100*DK207) * (1000 - DT207)/1000</f>
        <v>0</v>
      </c>
      <c r="AI207">
        <v>1556.120104596014</v>
      </c>
      <c r="AJ207">
        <v>1522.359212121212</v>
      </c>
      <c r="AK207">
        <v>3.474682058275216</v>
      </c>
      <c r="AL207">
        <v>65.04949438448051</v>
      </c>
      <c r="AM207">
        <f>(AO207 - AN207 + DX207*1E3/(8.314*(DZ207+273.15)) * AQ207/DW207 * AP207) * DW207/(100*DK207) * 1000/(1000 - AO207)</f>
        <v>0</v>
      </c>
      <c r="AN207">
        <v>19.67276054897764</v>
      </c>
      <c r="AO207">
        <v>22.19341515151516</v>
      </c>
      <c r="AP207">
        <v>-7.356993293241253E-05</v>
      </c>
      <c r="AQ207">
        <v>105.0563432772272</v>
      </c>
      <c r="AR207">
        <v>0</v>
      </c>
      <c r="AS207">
        <v>0</v>
      </c>
      <c r="AT207">
        <f>IF(AR207*$H$15&gt;=AV207,1.0,(AV207/(AV207-AR207*$H$15)))</f>
        <v>0</v>
      </c>
      <c r="AU207">
        <f>(AT207-1)*100</f>
        <v>0</v>
      </c>
      <c r="AV207">
        <f>MAX(0,($B$15+$C$15*EE207)/(1+$D$15*EE207)*DX207/(DZ207+273)*$E$15)</f>
        <v>0</v>
      </c>
      <c r="AW207" t="s">
        <v>437</v>
      </c>
      <c r="AX207" t="s">
        <v>437</v>
      </c>
      <c r="AY207">
        <v>0</v>
      </c>
      <c r="AZ207">
        <v>0</v>
      </c>
      <c r="BA207">
        <f>1-AY207/AZ207</f>
        <v>0</v>
      </c>
      <c r="BB207">
        <v>0</v>
      </c>
      <c r="BC207" t="s">
        <v>437</v>
      </c>
      <c r="BD207" t="s">
        <v>437</v>
      </c>
      <c r="BE207">
        <v>0</v>
      </c>
      <c r="BF207">
        <v>0</v>
      </c>
      <c r="BG207">
        <f>1-BE207/BF207</f>
        <v>0</v>
      </c>
      <c r="BH207">
        <v>0.5</v>
      </c>
      <c r="BI207">
        <f>DH207</f>
        <v>0</v>
      </c>
      <c r="BJ207">
        <f>K207</f>
        <v>0</v>
      </c>
      <c r="BK207">
        <f>BG207*BH207*BI207</f>
        <v>0</v>
      </c>
      <c r="BL207">
        <f>(BJ207-BB207)/BI207</f>
        <v>0</v>
      </c>
      <c r="BM207">
        <f>(AZ207-BF207)/BF207</f>
        <v>0</v>
      </c>
      <c r="BN207">
        <f>AY207/(BA207+AY207/BF207)</f>
        <v>0</v>
      </c>
      <c r="BO207" t="s">
        <v>437</v>
      </c>
      <c r="BP207">
        <v>0</v>
      </c>
      <c r="BQ207">
        <f>IF(BP207&lt;&gt;0, BP207, BN207)</f>
        <v>0</v>
      </c>
      <c r="BR207">
        <f>1-BQ207/BF207</f>
        <v>0</v>
      </c>
      <c r="BS207">
        <f>(BF207-BE207)/(BF207-BQ207)</f>
        <v>0</v>
      </c>
      <c r="BT207">
        <f>(AZ207-BF207)/(AZ207-BQ207)</f>
        <v>0</v>
      </c>
      <c r="BU207">
        <f>(BF207-BE207)/(BF207-AY207)</f>
        <v>0</v>
      </c>
      <c r="BV207">
        <f>(AZ207-BF207)/(AZ207-AY207)</f>
        <v>0</v>
      </c>
      <c r="BW207">
        <f>(BS207*BQ207/BE207)</f>
        <v>0</v>
      </c>
      <c r="BX207">
        <f>(1-BW207)</f>
        <v>0</v>
      </c>
      <c r="DG207">
        <f>$B$13*EF207+$C$13*EG207+$F$13*ER207*(1-EU207)</f>
        <v>0</v>
      </c>
      <c r="DH207">
        <f>DG207*DI207</f>
        <v>0</v>
      </c>
      <c r="DI207">
        <f>($B$13*$D$11+$C$13*$D$11+$F$13*((FE207+EW207)/MAX(FE207+EW207+FF207, 0.1)*$I$11+FF207/MAX(FE207+EW207+FF207, 0.1)*$J$11))/($B$13+$C$13+$F$13)</f>
        <v>0</v>
      </c>
      <c r="DJ207">
        <f>($B$13*$K$11+$C$13*$K$11+$F$13*((FE207+EW207)/MAX(FE207+EW207+FF207, 0.1)*$P$11+FF207/MAX(FE207+EW207+FF207, 0.1)*$Q$11))/($B$13+$C$13+$F$13)</f>
        <v>0</v>
      </c>
      <c r="DK207">
        <v>5</v>
      </c>
      <c r="DL207">
        <v>0.5</v>
      </c>
      <c r="DM207" t="s">
        <v>438</v>
      </c>
      <c r="DN207">
        <v>2</v>
      </c>
      <c r="DO207" t="b">
        <v>1</v>
      </c>
      <c r="DP207">
        <v>1759164614.364286</v>
      </c>
      <c r="DQ207">
        <v>1464.086071428572</v>
      </c>
      <c r="DR207">
        <v>1509.575357142857</v>
      </c>
      <c r="DS207">
        <v>22.20518571428572</v>
      </c>
      <c r="DT207">
        <v>19.64464642857143</v>
      </c>
      <c r="DU207">
        <v>1464.311428571428</v>
      </c>
      <c r="DV207">
        <v>21.91537142857143</v>
      </c>
      <c r="DW207">
        <v>500.0531428571429</v>
      </c>
      <c r="DX207">
        <v>90.88520714285713</v>
      </c>
      <c r="DY207">
        <v>0.06792688214285714</v>
      </c>
      <c r="DZ207">
        <v>29.19841428571429</v>
      </c>
      <c r="EA207">
        <v>30.00515357142857</v>
      </c>
      <c r="EB207">
        <v>999.9000000000002</v>
      </c>
      <c r="EC207">
        <v>0</v>
      </c>
      <c r="ED207">
        <v>0</v>
      </c>
      <c r="EE207">
        <v>10010.08928571429</v>
      </c>
      <c r="EF207">
        <v>0</v>
      </c>
      <c r="EG207">
        <v>10.70850714285714</v>
      </c>
      <c r="EH207">
        <v>-45.48939642857142</v>
      </c>
      <c r="EI207">
        <v>1497.335357142857</v>
      </c>
      <c r="EJ207">
        <v>1539.824642857143</v>
      </c>
      <c r="EK207">
        <v>2.560541071428571</v>
      </c>
      <c r="EL207">
        <v>1509.575357142857</v>
      </c>
      <c r="EM207">
        <v>19.64464642857143</v>
      </c>
      <c r="EN207">
        <v>2.018122857142857</v>
      </c>
      <c r="EO207">
        <v>1.785407857142857</v>
      </c>
      <c r="EP207">
        <v>17.58724285714286</v>
      </c>
      <c r="EQ207">
        <v>15.65961428571429</v>
      </c>
      <c r="ER207">
        <v>2000.007857142857</v>
      </c>
      <c r="ES207">
        <v>0.9799962142857142</v>
      </c>
      <c r="ET207">
        <v>0.02000360714285715</v>
      </c>
      <c r="EU207">
        <v>0</v>
      </c>
      <c r="EV207">
        <v>1027.681785714286</v>
      </c>
      <c r="EW207">
        <v>5.00078</v>
      </c>
      <c r="EX207">
        <v>19970.53214285714</v>
      </c>
      <c r="EY207">
        <v>16379.67857142857</v>
      </c>
      <c r="EZ207">
        <v>39.48414285714284</v>
      </c>
      <c r="FA207">
        <v>40.24974999999999</v>
      </c>
      <c r="FB207">
        <v>39.45071428571428</v>
      </c>
      <c r="FC207">
        <v>40.02649999999999</v>
      </c>
      <c r="FD207">
        <v>40.30328571428571</v>
      </c>
      <c r="FE207">
        <v>1955.097857142857</v>
      </c>
      <c r="FF207">
        <v>39.91</v>
      </c>
      <c r="FG207">
        <v>0</v>
      </c>
      <c r="FH207">
        <v>1759164614</v>
      </c>
      <c r="FI207">
        <v>0</v>
      </c>
      <c r="FJ207">
        <v>1027.641538461538</v>
      </c>
      <c r="FK207">
        <v>-12.61948717252928</v>
      </c>
      <c r="FL207">
        <v>-233.8119655706061</v>
      </c>
      <c r="FM207">
        <v>19969.96153846154</v>
      </c>
      <c r="FN207">
        <v>15</v>
      </c>
      <c r="FO207">
        <v>0</v>
      </c>
      <c r="FP207" t="s">
        <v>439</v>
      </c>
      <c r="FQ207">
        <v>1746989605.5</v>
      </c>
      <c r="FR207">
        <v>1746989593.5</v>
      </c>
      <c r="FS207">
        <v>0</v>
      </c>
      <c r="FT207">
        <v>-0.274</v>
      </c>
      <c r="FU207">
        <v>-0.002</v>
      </c>
      <c r="FV207">
        <v>2.549</v>
      </c>
      <c r="FW207">
        <v>0.129</v>
      </c>
      <c r="FX207">
        <v>420</v>
      </c>
      <c r="FY207">
        <v>17</v>
      </c>
      <c r="FZ207">
        <v>0.02</v>
      </c>
      <c r="GA207">
        <v>0.04</v>
      </c>
      <c r="GB207">
        <v>-45.56359024390244</v>
      </c>
      <c r="GC207">
        <v>0.7253645066445189</v>
      </c>
      <c r="GD207">
        <v>0.1343801538861935</v>
      </c>
      <c r="GE207">
        <v>0</v>
      </c>
      <c r="GF207">
        <v>1028.248235294118</v>
      </c>
      <c r="GG207">
        <v>-12.15187165582141</v>
      </c>
      <c r="GH207">
        <v>1.226123663728239</v>
      </c>
      <c r="GI207">
        <v>0</v>
      </c>
      <c r="GJ207">
        <v>2.576285609756098</v>
      </c>
      <c r="GK207">
        <v>-0.3184894925883976</v>
      </c>
      <c r="GL207">
        <v>0.0309703395516625</v>
      </c>
      <c r="GM207">
        <v>0</v>
      </c>
      <c r="GN207">
        <v>0</v>
      </c>
      <c r="GO207">
        <v>3</v>
      </c>
      <c r="GP207" t="s">
        <v>484</v>
      </c>
      <c r="GQ207">
        <v>3.10217</v>
      </c>
      <c r="GR207">
        <v>2.7257</v>
      </c>
      <c r="GS207">
        <v>0.206347</v>
      </c>
      <c r="GT207">
        <v>0.210051</v>
      </c>
      <c r="GU207">
        <v>0.102482</v>
      </c>
      <c r="GV207">
        <v>0.0954827</v>
      </c>
      <c r="GW207">
        <v>20747.8</v>
      </c>
      <c r="GX207">
        <v>18767.6</v>
      </c>
      <c r="GY207">
        <v>26705.4</v>
      </c>
      <c r="GZ207">
        <v>23979.3</v>
      </c>
      <c r="HA207">
        <v>38362.6</v>
      </c>
      <c r="HB207">
        <v>32080.8</v>
      </c>
      <c r="HC207">
        <v>46629</v>
      </c>
      <c r="HD207">
        <v>37942.4</v>
      </c>
      <c r="HE207">
        <v>1.87195</v>
      </c>
      <c r="HF207">
        <v>1.86758</v>
      </c>
      <c r="HG207">
        <v>0.123449</v>
      </c>
      <c r="HH207">
        <v>0</v>
      </c>
      <c r="HI207">
        <v>28.0072</v>
      </c>
      <c r="HJ207">
        <v>999.9</v>
      </c>
      <c r="HK207">
        <v>43.9</v>
      </c>
      <c r="HL207">
        <v>31.5</v>
      </c>
      <c r="HM207">
        <v>22.4189</v>
      </c>
      <c r="HN207">
        <v>61.1312</v>
      </c>
      <c r="HO207">
        <v>22.524</v>
      </c>
      <c r="HP207">
        <v>1</v>
      </c>
      <c r="HQ207">
        <v>0.121908</v>
      </c>
      <c r="HR207">
        <v>0.0485893</v>
      </c>
      <c r="HS207">
        <v>20.2801</v>
      </c>
      <c r="HT207">
        <v>5.2125</v>
      </c>
      <c r="HU207">
        <v>11.98</v>
      </c>
      <c r="HV207">
        <v>4.96345</v>
      </c>
      <c r="HW207">
        <v>3.27445</v>
      </c>
      <c r="HX207">
        <v>9999</v>
      </c>
      <c r="HY207">
        <v>9999</v>
      </c>
      <c r="HZ207">
        <v>9999</v>
      </c>
      <c r="IA207">
        <v>41.3</v>
      </c>
      <c r="IB207">
        <v>1.86401</v>
      </c>
      <c r="IC207">
        <v>1.86015</v>
      </c>
      <c r="ID207">
        <v>1.85843</v>
      </c>
      <c r="IE207">
        <v>1.85977</v>
      </c>
      <c r="IF207">
        <v>1.85989</v>
      </c>
      <c r="IG207">
        <v>1.85838</v>
      </c>
      <c r="IH207">
        <v>1.85745</v>
      </c>
      <c r="II207">
        <v>1.85242</v>
      </c>
      <c r="IJ207">
        <v>0</v>
      </c>
      <c r="IK207">
        <v>0</v>
      </c>
      <c r="IL207">
        <v>0</v>
      </c>
      <c r="IM207">
        <v>0</v>
      </c>
      <c r="IN207" t="s">
        <v>441</v>
      </c>
      <c r="IO207" t="s">
        <v>442</v>
      </c>
      <c r="IP207" t="s">
        <v>443</v>
      </c>
      <c r="IQ207" t="s">
        <v>443</v>
      </c>
      <c r="IR207" t="s">
        <v>443</v>
      </c>
      <c r="IS207" t="s">
        <v>443</v>
      </c>
      <c r="IT207">
        <v>0</v>
      </c>
      <c r="IU207">
        <v>100</v>
      </c>
      <c r="IV207">
        <v>100</v>
      </c>
      <c r="IW207">
        <v>-0.21</v>
      </c>
      <c r="IX207">
        <v>0.2896</v>
      </c>
      <c r="IY207">
        <v>-0.9039269621244732</v>
      </c>
      <c r="IZ207">
        <v>-0.001239420960351069</v>
      </c>
      <c r="JA207">
        <v>2.054680153414315E-06</v>
      </c>
      <c r="JB207">
        <v>-6.090169633737798E-10</v>
      </c>
      <c r="JC207">
        <v>0.01286883109493677</v>
      </c>
      <c r="JD207">
        <v>0.003674261220633967</v>
      </c>
      <c r="JE207">
        <v>0.0003746991724086452</v>
      </c>
      <c r="JF207">
        <v>1.563836292469968E-06</v>
      </c>
      <c r="JG207">
        <v>1</v>
      </c>
      <c r="JH207">
        <v>2003</v>
      </c>
      <c r="JI207">
        <v>1</v>
      </c>
      <c r="JJ207">
        <v>24</v>
      </c>
      <c r="JK207">
        <v>202916.9</v>
      </c>
      <c r="JL207">
        <v>202917.1</v>
      </c>
      <c r="JM207">
        <v>3.24829</v>
      </c>
      <c r="JN207">
        <v>2.61108</v>
      </c>
      <c r="JO207">
        <v>1.49658</v>
      </c>
      <c r="JP207">
        <v>2.34253</v>
      </c>
      <c r="JQ207">
        <v>1.54907</v>
      </c>
      <c r="JR207">
        <v>2.33521</v>
      </c>
      <c r="JS207">
        <v>35.9879</v>
      </c>
      <c r="JT207">
        <v>24.1663</v>
      </c>
      <c r="JU207">
        <v>18</v>
      </c>
      <c r="JV207">
        <v>483.063</v>
      </c>
      <c r="JW207">
        <v>495.017</v>
      </c>
      <c r="JX207">
        <v>27.6964</v>
      </c>
      <c r="JY207">
        <v>28.8444</v>
      </c>
      <c r="JZ207">
        <v>30.0004</v>
      </c>
      <c r="KA207">
        <v>28.9953</v>
      </c>
      <c r="KB207">
        <v>28.9783</v>
      </c>
      <c r="KC207">
        <v>65.2966</v>
      </c>
      <c r="KD207">
        <v>13.9783</v>
      </c>
      <c r="KE207">
        <v>69.6185</v>
      </c>
      <c r="KF207">
        <v>27.6796</v>
      </c>
      <c r="KG207">
        <v>1557.37</v>
      </c>
      <c r="KH207">
        <v>19.786</v>
      </c>
      <c r="KI207">
        <v>101.954</v>
      </c>
      <c r="KJ207">
        <v>91.4986</v>
      </c>
    </row>
    <row r="208" spans="1:296">
      <c r="A208">
        <v>190</v>
      </c>
      <c r="B208">
        <v>1759164627.1</v>
      </c>
      <c r="C208">
        <v>3254</v>
      </c>
      <c r="D208" t="s">
        <v>824</v>
      </c>
      <c r="E208" t="s">
        <v>825</v>
      </c>
      <c r="F208">
        <v>5</v>
      </c>
      <c r="G208" t="s">
        <v>639</v>
      </c>
      <c r="H208">
        <v>1759164619.278571</v>
      </c>
      <c r="I208">
        <f>(J208)/1000</f>
        <v>0</v>
      </c>
      <c r="J208">
        <f>IF(DO208, AM208, AG208)</f>
        <v>0</v>
      </c>
      <c r="K208">
        <f>IF(DO208, AH208, AF208)</f>
        <v>0</v>
      </c>
      <c r="L208">
        <f>DQ208 - IF(AT208&gt;1, K208*DK208*100.0/(AV208), 0)</f>
        <v>0</v>
      </c>
      <c r="M208">
        <f>((S208-I208/2)*L208-K208)/(S208+I208/2)</f>
        <v>0</v>
      </c>
      <c r="N208">
        <f>M208*(DX208+DY208)/1000.0</f>
        <v>0</v>
      </c>
      <c r="O208">
        <f>(DQ208 - IF(AT208&gt;1, K208*DK208*100.0/(AV208), 0))*(DX208+DY208)/1000.0</f>
        <v>0</v>
      </c>
      <c r="P208">
        <f>2.0/((1/R208-1/Q208)+SIGN(R208)*SQRT((1/R208-1/Q208)*(1/R208-1/Q208) + 4*DL208/((DL208+1)*(DL208+1))*(2*1/R208*1/Q208-1/Q208*1/Q208)))</f>
        <v>0</v>
      </c>
      <c r="Q208">
        <f>IF(LEFT(DM208,1)&lt;&gt;"0",IF(LEFT(DM208,1)="1",3.0,DN208),$D$5+$E$5*(EE208*DX208/($K$5*1000))+$F$5*(EE208*DX208/($K$5*1000))*MAX(MIN(DK208,$J$5),$I$5)*MAX(MIN(DK208,$J$5),$I$5)+$G$5*MAX(MIN(DK208,$J$5),$I$5)*(EE208*DX208/($K$5*1000))+$H$5*(EE208*DX208/($K$5*1000))*(EE208*DX208/($K$5*1000)))</f>
        <v>0</v>
      </c>
      <c r="R208">
        <f>I208*(1000-(1000*0.61365*exp(17.502*V208/(240.97+V208))/(DX208+DY208)+DS208)/2)/(1000*0.61365*exp(17.502*V208/(240.97+V208))/(DX208+DY208)-DS208)</f>
        <v>0</v>
      </c>
      <c r="S208">
        <f>1/((DL208+1)/(P208/1.6)+1/(Q208/1.37)) + DL208/((DL208+1)/(P208/1.6) + DL208/(Q208/1.37))</f>
        <v>0</v>
      </c>
      <c r="T208">
        <f>(DG208*DJ208)</f>
        <v>0</v>
      </c>
      <c r="U208">
        <f>(DZ208+(T208+2*0.95*5.67E-8*(((DZ208+$B$9)+273)^4-(DZ208+273)^4)-44100*I208)/(1.84*29.3*Q208+8*0.95*5.67E-8*(DZ208+273)^3))</f>
        <v>0</v>
      </c>
      <c r="V208">
        <f>($C$9*EA208+$D$9*EB208+$E$9*U208)</f>
        <v>0</v>
      </c>
      <c r="W208">
        <f>0.61365*exp(17.502*V208/(240.97+V208))</f>
        <v>0</v>
      </c>
      <c r="X208">
        <f>(Y208/Z208*100)</f>
        <v>0</v>
      </c>
      <c r="Y208">
        <f>DS208*(DX208+DY208)/1000</f>
        <v>0</v>
      </c>
      <c r="Z208">
        <f>0.61365*exp(17.502*DZ208/(240.97+DZ208))</f>
        <v>0</v>
      </c>
      <c r="AA208">
        <f>(W208-DS208*(DX208+DY208)/1000)</f>
        <v>0</v>
      </c>
      <c r="AB208">
        <f>(-I208*44100)</f>
        <v>0</v>
      </c>
      <c r="AC208">
        <f>2*29.3*Q208*0.92*(DZ208-V208)</f>
        <v>0</v>
      </c>
      <c r="AD208">
        <f>2*0.95*5.67E-8*(((DZ208+$B$9)+273)^4-(V208+273)^4)</f>
        <v>0</v>
      </c>
      <c r="AE208">
        <f>T208+AD208+AB208+AC208</f>
        <v>0</v>
      </c>
      <c r="AF208">
        <f>DW208*AT208*(DR208-DQ208*(1000-AT208*DT208)/(1000-AT208*DS208))/(100*DK208)</f>
        <v>0</v>
      </c>
      <c r="AG208">
        <f>1000*DW208*AT208*(DS208-DT208)/(100*DK208*(1000-AT208*DS208))</f>
        <v>0</v>
      </c>
      <c r="AH208">
        <f>(AI208 - AJ208 - DX208*1E3/(8.314*(DZ208+273.15)) * AL208/DW208 * AK208) * DW208/(100*DK208) * (1000 - DT208)/1000</f>
        <v>0</v>
      </c>
      <c r="AI208">
        <v>1572.519177907363</v>
      </c>
      <c r="AJ208">
        <v>1539.352484848485</v>
      </c>
      <c r="AK208">
        <v>3.41193189623612</v>
      </c>
      <c r="AL208">
        <v>65.04949438448051</v>
      </c>
      <c r="AM208">
        <f>(AO208 - AN208 + DX208*1E3/(8.314*(DZ208+273.15)) * AQ208/DW208 * AP208) * DW208/(100*DK208) * 1000/(1000 - AO208)</f>
        <v>0</v>
      </c>
      <c r="AN208">
        <v>19.71947606659982</v>
      </c>
      <c r="AO208">
        <v>22.18965212121212</v>
      </c>
      <c r="AP208">
        <v>-8.995577003169986E-06</v>
      </c>
      <c r="AQ208">
        <v>105.0563432772272</v>
      </c>
      <c r="AR208">
        <v>0</v>
      </c>
      <c r="AS208">
        <v>0</v>
      </c>
      <c r="AT208">
        <f>IF(AR208*$H$15&gt;=AV208,1.0,(AV208/(AV208-AR208*$H$15)))</f>
        <v>0</v>
      </c>
      <c r="AU208">
        <f>(AT208-1)*100</f>
        <v>0</v>
      </c>
      <c r="AV208">
        <f>MAX(0,($B$15+$C$15*EE208)/(1+$D$15*EE208)*DX208/(DZ208+273)*$E$15)</f>
        <v>0</v>
      </c>
      <c r="AW208" t="s">
        <v>437</v>
      </c>
      <c r="AX208" t="s">
        <v>437</v>
      </c>
      <c r="AY208">
        <v>0</v>
      </c>
      <c r="AZ208">
        <v>0</v>
      </c>
      <c r="BA208">
        <f>1-AY208/AZ208</f>
        <v>0</v>
      </c>
      <c r="BB208">
        <v>0</v>
      </c>
      <c r="BC208" t="s">
        <v>437</v>
      </c>
      <c r="BD208" t="s">
        <v>437</v>
      </c>
      <c r="BE208">
        <v>0</v>
      </c>
      <c r="BF208">
        <v>0</v>
      </c>
      <c r="BG208">
        <f>1-BE208/BF208</f>
        <v>0</v>
      </c>
      <c r="BH208">
        <v>0.5</v>
      </c>
      <c r="BI208">
        <f>DH208</f>
        <v>0</v>
      </c>
      <c r="BJ208">
        <f>K208</f>
        <v>0</v>
      </c>
      <c r="BK208">
        <f>BG208*BH208*BI208</f>
        <v>0</v>
      </c>
      <c r="BL208">
        <f>(BJ208-BB208)/BI208</f>
        <v>0</v>
      </c>
      <c r="BM208">
        <f>(AZ208-BF208)/BF208</f>
        <v>0</v>
      </c>
      <c r="BN208">
        <f>AY208/(BA208+AY208/BF208)</f>
        <v>0</v>
      </c>
      <c r="BO208" t="s">
        <v>437</v>
      </c>
      <c r="BP208">
        <v>0</v>
      </c>
      <c r="BQ208">
        <f>IF(BP208&lt;&gt;0, BP208, BN208)</f>
        <v>0</v>
      </c>
      <c r="BR208">
        <f>1-BQ208/BF208</f>
        <v>0</v>
      </c>
      <c r="BS208">
        <f>(BF208-BE208)/(BF208-BQ208)</f>
        <v>0</v>
      </c>
      <c r="BT208">
        <f>(AZ208-BF208)/(AZ208-BQ208)</f>
        <v>0</v>
      </c>
      <c r="BU208">
        <f>(BF208-BE208)/(BF208-AY208)</f>
        <v>0</v>
      </c>
      <c r="BV208">
        <f>(AZ208-BF208)/(AZ208-AY208)</f>
        <v>0</v>
      </c>
      <c r="BW208">
        <f>(BS208*BQ208/BE208)</f>
        <v>0</v>
      </c>
      <c r="BX208">
        <f>(1-BW208)</f>
        <v>0</v>
      </c>
      <c r="DG208">
        <f>$B$13*EF208+$C$13*EG208+$F$13*ER208*(1-EU208)</f>
        <v>0</v>
      </c>
      <c r="DH208">
        <f>DG208*DI208</f>
        <v>0</v>
      </c>
      <c r="DI208">
        <f>($B$13*$D$11+$C$13*$D$11+$F$13*((FE208+EW208)/MAX(FE208+EW208+FF208, 0.1)*$I$11+FF208/MAX(FE208+EW208+FF208, 0.1)*$J$11))/($B$13+$C$13+$F$13)</f>
        <v>0</v>
      </c>
      <c r="DJ208">
        <f>($B$13*$K$11+$C$13*$K$11+$F$13*((FE208+EW208)/MAX(FE208+EW208+FF208, 0.1)*$P$11+FF208/MAX(FE208+EW208+FF208, 0.1)*$Q$11))/($B$13+$C$13+$F$13)</f>
        <v>0</v>
      </c>
      <c r="DK208">
        <v>5</v>
      </c>
      <c r="DL208">
        <v>0.5</v>
      </c>
      <c r="DM208" t="s">
        <v>438</v>
      </c>
      <c r="DN208">
        <v>2</v>
      </c>
      <c r="DO208" t="b">
        <v>1</v>
      </c>
      <c r="DP208">
        <v>1759164619.278571</v>
      </c>
      <c r="DQ208">
        <v>1480.627857142857</v>
      </c>
      <c r="DR208">
        <v>1525.963571428572</v>
      </c>
      <c r="DS208">
        <v>22.19848928571428</v>
      </c>
      <c r="DT208">
        <v>19.67385714285714</v>
      </c>
      <c r="DU208">
        <v>1480.839285714286</v>
      </c>
      <c r="DV208">
        <v>21.90882857142857</v>
      </c>
      <c r="DW208">
        <v>500.0321785714286</v>
      </c>
      <c r="DX208">
        <v>90.88512142857142</v>
      </c>
      <c r="DY208">
        <v>0.06791728928571429</v>
      </c>
      <c r="DZ208">
        <v>29.20226428571429</v>
      </c>
      <c r="EA208">
        <v>30.01805357142857</v>
      </c>
      <c r="EB208">
        <v>999.9000000000002</v>
      </c>
      <c r="EC208">
        <v>0</v>
      </c>
      <c r="ED208">
        <v>0</v>
      </c>
      <c r="EE208">
        <v>9996.803571428571</v>
      </c>
      <c r="EF208">
        <v>0</v>
      </c>
      <c r="EG208">
        <v>10.72515</v>
      </c>
      <c r="EH208">
        <v>-45.33568571428572</v>
      </c>
      <c r="EI208">
        <v>1514.242142857143</v>
      </c>
      <c r="EJ208">
        <v>1556.5875</v>
      </c>
      <c r="EK208">
        <v>2.524638571428571</v>
      </c>
      <c r="EL208">
        <v>1525.963571428572</v>
      </c>
      <c r="EM208">
        <v>19.67385714285714</v>
      </c>
      <c r="EN208">
        <v>2.017513214285714</v>
      </c>
      <c r="EO208">
        <v>1.788060714285714</v>
      </c>
      <c r="EP208">
        <v>17.58245357142857</v>
      </c>
      <c r="EQ208">
        <v>15.6828</v>
      </c>
      <c r="ER208">
        <v>1999.983928571429</v>
      </c>
      <c r="ES208">
        <v>0.9799961071428569</v>
      </c>
      <c r="ET208">
        <v>0.02000371428571429</v>
      </c>
      <c r="EU208">
        <v>0</v>
      </c>
      <c r="EV208">
        <v>1026.677857142857</v>
      </c>
      <c r="EW208">
        <v>5.00078</v>
      </c>
      <c r="EX208">
        <v>19951.83928571429</v>
      </c>
      <c r="EY208">
        <v>16379.48571428571</v>
      </c>
      <c r="EZ208">
        <v>39.48414285714284</v>
      </c>
      <c r="FA208">
        <v>40.25864285714285</v>
      </c>
      <c r="FB208">
        <v>39.46189285714285</v>
      </c>
      <c r="FC208">
        <v>40.02657142857142</v>
      </c>
      <c r="FD208">
        <v>40.25871428571428</v>
      </c>
      <c r="FE208">
        <v>1955.073928571428</v>
      </c>
      <c r="FF208">
        <v>39.91</v>
      </c>
      <c r="FG208">
        <v>0</v>
      </c>
      <c r="FH208">
        <v>1759164619.4</v>
      </c>
      <c r="FI208">
        <v>0</v>
      </c>
      <c r="FJ208">
        <v>1026.5544</v>
      </c>
      <c r="FK208">
        <v>-12.15923076385075</v>
      </c>
      <c r="FL208">
        <v>-218.2846150615745</v>
      </c>
      <c r="FM208">
        <v>19948.992</v>
      </c>
      <c r="FN208">
        <v>15</v>
      </c>
      <c r="FO208">
        <v>0</v>
      </c>
      <c r="FP208" t="s">
        <v>439</v>
      </c>
      <c r="FQ208">
        <v>1746989605.5</v>
      </c>
      <c r="FR208">
        <v>1746989593.5</v>
      </c>
      <c r="FS208">
        <v>0</v>
      </c>
      <c r="FT208">
        <v>-0.274</v>
      </c>
      <c r="FU208">
        <v>-0.002</v>
      </c>
      <c r="FV208">
        <v>2.549</v>
      </c>
      <c r="FW208">
        <v>0.129</v>
      </c>
      <c r="FX208">
        <v>420</v>
      </c>
      <c r="FY208">
        <v>17</v>
      </c>
      <c r="FZ208">
        <v>0.02</v>
      </c>
      <c r="GA208">
        <v>0.04</v>
      </c>
      <c r="GB208">
        <v>-45.38218292682927</v>
      </c>
      <c r="GC208">
        <v>1.958167087404997</v>
      </c>
      <c r="GD208">
        <v>0.2771285269332882</v>
      </c>
      <c r="GE208">
        <v>0</v>
      </c>
      <c r="GF208">
        <v>1027.283235294118</v>
      </c>
      <c r="GG208">
        <v>-11.97998473467858</v>
      </c>
      <c r="GH208">
        <v>1.208221153763417</v>
      </c>
      <c r="GI208">
        <v>0</v>
      </c>
      <c r="GJ208">
        <v>2.545380731707317</v>
      </c>
      <c r="GK208">
        <v>-0.4161588469561042</v>
      </c>
      <c r="GL208">
        <v>0.04096713723963329</v>
      </c>
      <c r="GM208">
        <v>0</v>
      </c>
      <c r="GN208">
        <v>0</v>
      </c>
      <c r="GO208">
        <v>3</v>
      </c>
      <c r="GP208" t="s">
        <v>484</v>
      </c>
      <c r="GQ208">
        <v>3.10191</v>
      </c>
      <c r="GR208">
        <v>2.7262</v>
      </c>
      <c r="GS208">
        <v>0.207695</v>
      </c>
      <c r="GT208">
        <v>0.211429</v>
      </c>
      <c r="GU208">
        <v>0.102465</v>
      </c>
      <c r="GV208">
        <v>0.0956458</v>
      </c>
      <c r="GW208">
        <v>20712.6</v>
      </c>
      <c r="GX208">
        <v>18734.6</v>
      </c>
      <c r="GY208">
        <v>26705.4</v>
      </c>
      <c r="GZ208">
        <v>23979</v>
      </c>
      <c r="HA208">
        <v>38363.5</v>
      </c>
      <c r="HB208">
        <v>32075</v>
      </c>
      <c r="HC208">
        <v>46628.9</v>
      </c>
      <c r="HD208">
        <v>37942.2</v>
      </c>
      <c r="HE208">
        <v>1.87138</v>
      </c>
      <c r="HF208">
        <v>1.8683</v>
      </c>
      <c r="HG208">
        <v>0.124022</v>
      </c>
      <c r="HH208">
        <v>0</v>
      </c>
      <c r="HI208">
        <v>28.0072</v>
      </c>
      <c r="HJ208">
        <v>999.9</v>
      </c>
      <c r="HK208">
        <v>43.9</v>
      </c>
      <c r="HL208">
        <v>31.5</v>
      </c>
      <c r="HM208">
        <v>22.42</v>
      </c>
      <c r="HN208">
        <v>60.8712</v>
      </c>
      <c r="HO208">
        <v>22.504</v>
      </c>
      <c r="HP208">
        <v>1</v>
      </c>
      <c r="HQ208">
        <v>0.122401</v>
      </c>
      <c r="HR208">
        <v>0.0976389</v>
      </c>
      <c r="HS208">
        <v>20.28</v>
      </c>
      <c r="HT208">
        <v>5.21265</v>
      </c>
      <c r="HU208">
        <v>11.98</v>
      </c>
      <c r="HV208">
        <v>4.96365</v>
      </c>
      <c r="HW208">
        <v>3.27433</v>
      </c>
      <c r="HX208">
        <v>9999</v>
      </c>
      <c r="HY208">
        <v>9999</v>
      </c>
      <c r="HZ208">
        <v>9999</v>
      </c>
      <c r="IA208">
        <v>41.3</v>
      </c>
      <c r="IB208">
        <v>1.86401</v>
      </c>
      <c r="IC208">
        <v>1.86016</v>
      </c>
      <c r="ID208">
        <v>1.85841</v>
      </c>
      <c r="IE208">
        <v>1.85975</v>
      </c>
      <c r="IF208">
        <v>1.85989</v>
      </c>
      <c r="IG208">
        <v>1.85837</v>
      </c>
      <c r="IH208">
        <v>1.85745</v>
      </c>
      <c r="II208">
        <v>1.85242</v>
      </c>
      <c r="IJ208">
        <v>0</v>
      </c>
      <c r="IK208">
        <v>0</v>
      </c>
      <c r="IL208">
        <v>0</v>
      </c>
      <c r="IM208">
        <v>0</v>
      </c>
      <c r="IN208" t="s">
        <v>441</v>
      </c>
      <c r="IO208" t="s">
        <v>442</v>
      </c>
      <c r="IP208" t="s">
        <v>443</v>
      </c>
      <c r="IQ208" t="s">
        <v>443</v>
      </c>
      <c r="IR208" t="s">
        <v>443</v>
      </c>
      <c r="IS208" t="s">
        <v>443</v>
      </c>
      <c r="IT208">
        <v>0</v>
      </c>
      <c r="IU208">
        <v>100</v>
      </c>
      <c r="IV208">
        <v>100</v>
      </c>
      <c r="IW208">
        <v>-0.19</v>
      </c>
      <c r="IX208">
        <v>0.2894</v>
      </c>
      <c r="IY208">
        <v>-0.9039269621244732</v>
      </c>
      <c r="IZ208">
        <v>-0.001239420960351069</v>
      </c>
      <c r="JA208">
        <v>2.054680153414315E-06</v>
      </c>
      <c r="JB208">
        <v>-6.090169633737798E-10</v>
      </c>
      <c r="JC208">
        <v>0.01286883109493677</v>
      </c>
      <c r="JD208">
        <v>0.003674261220633967</v>
      </c>
      <c r="JE208">
        <v>0.0003746991724086452</v>
      </c>
      <c r="JF208">
        <v>1.563836292469968E-06</v>
      </c>
      <c r="JG208">
        <v>1</v>
      </c>
      <c r="JH208">
        <v>2003</v>
      </c>
      <c r="JI208">
        <v>1</v>
      </c>
      <c r="JJ208">
        <v>24</v>
      </c>
      <c r="JK208">
        <v>202917</v>
      </c>
      <c r="JL208">
        <v>202917.2</v>
      </c>
      <c r="JM208">
        <v>3.28125</v>
      </c>
      <c r="JN208">
        <v>2.60498</v>
      </c>
      <c r="JO208">
        <v>1.49658</v>
      </c>
      <c r="JP208">
        <v>2.34253</v>
      </c>
      <c r="JQ208">
        <v>1.54907</v>
      </c>
      <c r="JR208">
        <v>2.43652</v>
      </c>
      <c r="JS208">
        <v>35.9879</v>
      </c>
      <c r="JT208">
        <v>24.1751</v>
      </c>
      <c r="JU208">
        <v>18</v>
      </c>
      <c r="JV208">
        <v>482.755</v>
      </c>
      <c r="JW208">
        <v>495.528</v>
      </c>
      <c r="JX208">
        <v>27.6832</v>
      </c>
      <c r="JY208">
        <v>28.8477</v>
      </c>
      <c r="JZ208">
        <v>30.0004</v>
      </c>
      <c r="KA208">
        <v>28.9988</v>
      </c>
      <c r="KB208">
        <v>28.9821</v>
      </c>
      <c r="KC208">
        <v>65.825</v>
      </c>
      <c r="KD208">
        <v>13.9783</v>
      </c>
      <c r="KE208">
        <v>70.00879999999999</v>
      </c>
      <c r="KF208">
        <v>27.6497</v>
      </c>
      <c r="KG208">
        <v>1570.76</v>
      </c>
      <c r="KH208">
        <v>19.83</v>
      </c>
      <c r="KI208">
        <v>101.954</v>
      </c>
      <c r="KJ208">
        <v>91.498</v>
      </c>
    </row>
    <row r="209" spans="1:296">
      <c r="A209">
        <v>191</v>
      </c>
      <c r="B209">
        <v>1759164632.1</v>
      </c>
      <c r="C209">
        <v>3259</v>
      </c>
      <c r="D209" t="s">
        <v>826</v>
      </c>
      <c r="E209" t="s">
        <v>827</v>
      </c>
      <c r="F209">
        <v>5</v>
      </c>
      <c r="G209" t="s">
        <v>639</v>
      </c>
      <c r="H209">
        <v>1759164624.581481</v>
      </c>
      <c r="I209">
        <f>(J209)/1000</f>
        <v>0</v>
      </c>
      <c r="J209">
        <f>IF(DO209, AM209, AG209)</f>
        <v>0</v>
      </c>
      <c r="K209">
        <f>IF(DO209, AH209, AF209)</f>
        <v>0</v>
      </c>
      <c r="L209">
        <f>DQ209 - IF(AT209&gt;1, K209*DK209*100.0/(AV209), 0)</f>
        <v>0</v>
      </c>
      <c r="M209">
        <f>((S209-I209/2)*L209-K209)/(S209+I209/2)</f>
        <v>0</v>
      </c>
      <c r="N209">
        <f>M209*(DX209+DY209)/1000.0</f>
        <v>0</v>
      </c>
      <c r="O209">
        <f>(DQ209 - IF(AT209&gt;1, K209*DK209*100.0/(AV209), 0))*(DX209+DY209)/1000.0</f>
        <v>0</v>
      </c>
      <c r="P209">
        <f>2.0/((1/R209-1/Q209)+SIGN(R209)*SQRT((1/R209-1/Q209)*(1/R209-1/Q209) + 4*DL209/((DL209+1)*(DL209+1))*(2*1/R209*1/Q209-1/Q209*1/Q209)))</f>
        <v>0</v>
      </c>
      <c r="Q209">
        <f>IF(LEFT(DM209,1)&lt;&gt;"0",IF(LEFT(DM209,1)="1",3.0,DN209),$D$5+$E$5*(EE209*DX209/($K$5*1000))+$F$5*(EE209*DX209/($K$5*1000))*MAX(MIN(DK209,$J$5),$I$5)*MAX(MIN(DK209,$J$5),$I$5)+$G$5*MAX(MIN(DK209,$J$5),$I$5)*(EE209*DX209/($K$5*1000))+$H$5*(EE209*DX209/($K$5*1000))*(EE209*DX209/($K$5*1000)))</f>
        <v>0</v>
      </c>
      <c r="R209">
        <f>I209*(1000-(1000*0.61365*exp(17.502*V209/(240.97+V209))/(DX209+DY209)+DS209)/2)/(1000*0.61365*exp(17.502*V209/(240.97+V209))/(DX209+DY209)-DS209)</f>
        <v>0</v>
      </c>
      <c r="S209">
        <f>1/((DL209+1)/(P209/1.6)+1/(Q209/1.37)) + DL209/((DL209+1)/(P209/1.6) + DL209/(Q209/1.37))</f>
        <v>0</v>
      </c>
      <c r="T209">
        <f>(DG209*DJ209)</f>
        <v>0</v>
      </c>
      <c r="U209">
        <f>(DZ209+(T209+2*0.95*5.67E-8*(((DZ209+$B$9)+273)^4-(DZ209+273)^4)-44100*I209)/(1.84*29.3*Q209+8*0.95*5.67E-8*(DZ209+273)^3))</f>
        <v>0</v>
      </c>
      <c r="V209">
        <f>($C$9*EA209+$D$9*EB209+$E$9*U209)</f>
        <v>0</v>
      </c>
      <c r="W209">
        <f>0.61365*exp(17.502*V209/(240.97+V209))</f>
        <v>0</v>
      </c>
      <c r="X209">
        <f>(Y209/Z209*100)</f>
        <v>0</v>
      </c>
      <c r="Y209">
        <f>DS209*(DX209+DY209)/1000</f>
        <v>0</v>
      </c>
      <c r="Z209">
        <f>0.61365*exp(17.502*DZ209/(240.97+DZ209))</f>
        <v>0</v>
      </c>
      <c r="AA209">
        <f>(W209-DS209*(DX209+DY209)/1000)</f>
        <v>0</v>
      </c>
      <c r="AB209">
        <f>(-I209*44100)</f>
        <v>0</v>
      </c>
      <c r="AC209">
        <f>2*29.3*Q209*0.92*(DZ209-V209)</f>
        <v>0</v>
      </c>
      <c r="AD209">
        <f>2*0.95*5.67E-8*(((DZ209+$B$9)+273)^4-(V209+273)^4)</f>
        <v>0</v>
      </c>
      <c r="AE209">
        <f>T209+AD209+AB209+AC209</f>
        <v>0</v>
      </c>
      <c r="AF209">
        <f>DW209*AT209*(DR209-DQ209*(1000-AT209*DT209)/(1000-AT209*DS209))/(100*DK209)</f>
        <v>0</v>
      </c>
      <c r="AG209">
        <f>1000*DW209*AT209*(DS209-DT209)/(100*DK209*(1000-AT209*DS209))</f>
        <v>0</v>
      </c>
      <c r="AH209">
        <f>(AI209 - AJ209 - DX209*1E3/(8.314*(DZ209+273.15)) * AL209/DW209 * AK209) * DW209/(100*DK209) * (1000 - DT209)/1000</f>
        <v>0</v>
      </c>
      <c r="AI209">
        <v>1590.209922239628</v>
      </c>
      <c r="AJ209">
        <v>1556.520181818182</v>
      </c>
      <c r="AK209">
        <v>3.441116968017196</v>
      </c>
      <c r="AL209">
        <v>65.04949438448051</v>
      </c>
      <c r="AM209">
        <f>(AO209 - AN209 + DX209*1E3/(8.314*(DZ209+273.15)) * AQ209/DW209 * AP209) * DW209/(100*DK209) * 1000/(1000 - AO209)</f>
        <v>0</v>
      </c>
      <c r="AN209">
        <v>19.76751694136787</v>
      </c>
      <c r="AO209">
        <v>22.18965515151514</v>
      </c>
      <c r="AP209">
        <v>8.549495474140102E-06</v>
      </c>
      <c r="AQ209">
        <v>105.0563432772272</v>
      </c>
      <c r="AR209">
        <v>0</v>
      </c>
      <c r="AS209">
        <v>0</v>
      </c>
      <c r="AT209">
        <f>IF(AR209*$H$15&gt;=AV209,1.0,(AV209/(AV209-AR209*$H$15)))</f>
        <v>0</v>
      </c>
      <c r="AU209">
        <f>(AT209-1)*100</f>
        <v>0</v>
      </c>
      <c r="AV209">
        <f>MAX(0,($B$15+$C$15*EE209)/(1+$D$15*EE209)*DX209/(DZ209+273)*$E$15)</f>
        <v>0</v>
      </c>
      <c r="AW209" t="s">
        <v>437</v>
      </c>
      <c r="AX209" t="s">
        <v>437</v>
      </c>
      <c r="AY209">
        <v>0</v>
      </c>
      <c r="AZ209">
        <v>0</v>
      </c>
      <c r="BA209">
        <f>1-AY209/AZ209</f>
        <v>0</v>
      </c>
      <c r="BB209">
        <v>0</v>
      </c>
      <c r="BC209" t="s">
        <v>437</v>
      </c>
      <c r="BD209" t="s">
        <v>437</v>
      </c>
      <c r="BE209">
        <v>0</v>
      </c>
      <c r="BF209">
        <v>0</v>
      </c>
      <c r="BG209">
        <f>1-BE209/BF209</f>
        <v>0</v>
      </c>
      <c r="BH209">
        <v>0.5</v>
      </c>
      <c r="BI209">
        <f>DH209</f>
        <v>0</v>
      </c>
      <c r="BJ209">
        <f>K209</f>
        <v>0</v>
      </c>
      <c r="BK209">
        <f>BG209*BH209*BI209</f>
        <v>0</v>
      </c>
      <c r="BL209">
        <f>(BJ209-BB209)/BI209</f>
        <v>0</v>
      </c>
      <c r="BM209">
        <f>(AZ209-BF209)/BF209</f>
        <v>0</v>
      </c>
      <c r="BN209">
        <f>AY209/(BA209+AY209/BF209)</f>
        <v>0</v>
      </c>
      <c r="BO209" t="s">
        <v>437</v>
      </c>
      <c r="BP209">
        <v>0</v>
      </c>
      <c r="BQ209">
        <f>IF(BP209&lt;&gt;0, BP209, BN209)</f>
        <v>0</v>
      </c>
      <c r="BR209">
        <f>1-BQ209/BF209</f>
        <v>0</v>
      </c>
      <c r="BS209">
        <f>(BF209-BE209)/(BF209-BQ209)</f>
        <v>0</v>
      </c>
      <c r="BT209">
        <f>(AZ209-BF209)/(AZ209-BQ209)</f>
        <v>0</v>
      </c>
      <c r="BU209">
        <f>(BF209-BE209)/(BF209-AY209)</f>
        <v>0</v>
      </c>
      <c r="BV209">
        <f>(AZ209-BF209)/(AZ209-AY209)</f>
        <v>0</v>
      </c>
      <c r="BW209">
        <f>(BS209*BQ209/BE209)</f>
        <v>0</v>
      </c>
      <c r="BX209">
        <f>(1-BW209)</f>
        <v>0</v>
      </c>
      <c r="DG209">
        <f>$B$13*EF209+$C$13*EG209+$F$13*ER209*(1-EU209)</f>
        <v>0</v>
      </c>
      <c r="DH209">
        <f>DG209*DI209</f>
        <v>0</v>
      </c>
      <c r="DI209">
        <f>($B$13*$D$11+$C$13*$D$11+$F$13*((FE209+EW209)/MAX(FE209+EW209+FF209, 0.1)*$I$11+FF209/MAX(FE209+EW209+FF209, 0.1)*$J$11))/($B$13+$C$13+$F$13)</f>
        <v>0</v>
      </c>
      <c r="DJ209">
        <f>($B$13*$K$11+$C$13*$K$11+$F$13*((FE209+EW209)/MAX(FE209+EW209+FF209, 0.1)*$P$11+FF209/MAX(FE209+EW209+FF209, 0.1)*$Q$11))/($B$13+$C$13+$F$13)</f>
        <v>0</v>
      </c>
      <c r="DK209">
        <v>5</v>
      </c>
      <c r="DL209">
        <v>0.5</v>
      </c>
      <c r="DM209" t="s">
        <v>438</v>
      </c>
      <c r="DN209">
        <v>2</v>
      </c>
      <c r="DO209" t="b">
        <v>1</v>
      </c>
      <c r="DP209">
        <v>1759164624.581481</v>
      </c>
      <c r="DQ209">
        <v>1498.456296296296</v>
      </c>
      <c r="DR209">
        <v>1543.746666666667</v>
      </c>
      <c r="DS209">
        <v>22.19253333333333</v>
      </c>
      <c r="DT209">
        <v>19.71400740740741</v>
      </c>
      <c r="DU209">
        <v>1498.652592592592</v>
      </c>
      <c r="DV209">
        <v>21.9030037037037</v>
      </c>
      <c r="DW209">
        <v>500.0249999999999</v>
      </c>
      <c r="DX209">
        <v>90.88421481481481</v>
      </c>
      <c r="DY209">
        <v>0.06791768148148149</v>
      </c>
      <c r="DZ209">
        <v>29.20083333333334</v>
      </c>
      <c r="EA209">
        <v>30.01966666666666</v>
      </c>
      <c r="EB209">
        <v>999.9000000000001</v>
      </c>
      <c r="EC209">
        <v>0</v>
      </c>
      <c r="ED209">
        <v>0</v>
      </c>
      <c r="EE209">
        <v>9999.701851851853</v>
      </c>
      <c r="EF209">
        <v>0</v>
      </c>
      <c r="EG209">
        <v>10.73481481481481</v>
      </c>
      <c r="EH209">
        <v>-45.28960370370372</v>
      </c>
      <c r="EI209">
        <v>1532.465925925926</v>
      </c>
      <c r="EJ209">
        <v>1574.791111111111</v>
      </c>
      <c r="EK209">
        <v>2.478533703703704</v>
      </c>
      <c r="EL209">
        <v>1543.746666666667</v>
      </c>
      <c r="EM209">
        <v>19.71400740740741</v>
      </c>
      <c r="EN209">
        <v>2.016951481481481</v>
      </c>
      <c r="EO209">
        <v>1.791691111111111</v>
      </c>
      <c r="EP209">
        <v>17.57804074074074</v>
      </c>
      <c r="EQ209">
        <v>15.71446666666667</v>
      </c>
      <c r="ER209">
        <v>1999.982592592593</v>
      </c>
      <c r="ES209">
        <v>0.9799962962962963</v>
      </c>
      <c r="ET209">
        <v>0.02000356296296297</v>
      </c>
      <c r="EU209">
        <v>0</v>
      </c>
      <c r="EV209">
        <v>1025.664444444445</v>
      </c>
      <c r="EW209">
        <v>5.00078</v>
      </c>
      <c r="EX209">
        <v>19932.82592592593</v>
      </c>
      <c r="EY209">
        <v>16379.47777777778</v>
      </c>
      <c r="EZ209">
        <v>39.48581481481482</v>
      </c>
      <c r="FA209">
        <v>40.252</v>
      </c>
      <c r="FB209">
        <v>39.46729629629629</v>
      </c>
      <c r="FC209">
        <v>40.03918518518518</v>
      </c>
      <c r="FD209">
        <v>40.2637037037037</v>
      </c>
      <c r="FE209">
        <v>1955.072592592593</v>
      </c>
      <c r="FF209">
        <v>39.91</v>
      </c>
      <c r="FG209">
        <v>0</v>
      </c>
      <c r="FH209">
        <v>1759164624.2</v>
      </c>
      <c r="FI209">
        <v>0</v>
      </c>
      <c r="FJ209">
        <v>1025.6008</v>
      </c>
      <c r="FK209">
        <v>-10.18461541120878</v>
      </c>
      <c r="FL209">
        <v>-215.7076923510213</v>
      </c>
      <c r="FM209">
        <v>19931.232</v>
      </c>
      <c r="FN209">
        <v>15</v>
      </c>
      <c r="FO209">
        <v>0</v>
      </c>
      <c r="FP209" t="s">
        <v>439</v>
      </c>
      <c r="FQ209">
        <v>1746989605.5</v>
      </c>
      <c r="FR209">
        <v>1746989593.5</v>
      </c>
      <c r="FS209">
        <v>0</v>
      </c>
      <c r="FT209">
        <v>-0.274</v>
      </c>
      <c r="FU209">
        <v>-0.002</v>
      </c>
      <c r="FV209">
        <v>2.549</v>
      </c>
      <c r="FW209">
        <v>0.129</v>
      </c>
      <c r="FX209">
        <v>420</v>
      </c>
      <c r="FY209">
        <v>17</v>
      </c>
      <c r="FZ209">
        <v>0.02</v>
      </c>
      <c r="GA209">
        <v>0.04</v>
      </c>
      <c r="GB209">
        <v>-45.36118292682927</v>
      </c>
      <c r="GC209">
        <v>0.8046229965157286</v>
      </c>
      <c r="GD209">
        <v>0.2673393539984562</v>
      </c>
      <c r="GE209">
        <v>0</v>
      </c>
      <c r="GF209">
        <v>1026.262352941177</v>
      </c>
      <c r="GG209">
        <v>-11.09885410283442</v>
      </c>
      <c r="GH209">
        <v>1.129023677195406</v>
      </c>
      <c r="GI209">
        <v>0</v>
      </c>
      <c r="GJ209">
        <v>2.503058780487805</v>
      </c>
      <c r="GK209">
        <v>-0.5281774912891953</v>
      </c>
      <c r="GL209">
        <v>0.05233388219253431</v>
      </c>
      <c r="GM209">
        <v>0</v>
      </c>
      <c r="GN209">
        <v>0</v>
      </c>
      <c r="GO209">
        <v>3</v>
      </c>
      <c r="GP209" t="s">
        <v>484</v>
      </c>
      <c r="GQ209">
        <v>3.10202</v>
      </c>
      <c r="GR209">
        <v>2.72605</v>
      </c>
      <c r="GS209">
        <v>0.209058</v>
      </c>
      <c r="GT209">
        <v>0.212787</v>
      </c>
      <c r="GU209">
        <v>0.102465</v>
      </c>
      <c r="GV209">
        <v>0.0957837</v>
      </c>
      <c r="GW209">
        <v>20676.8</v>
      </c>
      <c r="GX209">
        <v>18702.1</v>
      </c>
      <c r="GY209">
        <v>26705.2</v>
      </c>
      <c r="GZ209">
        <v>23978.7</v>
      </c>
      <c r="HA209">
        <v>38363.3</v>
      </c>
      <c r="HB209">
        <v>32069.6</v>
      </c>
      <c r="HC209">
        <v>46628.5</v>
      </c>
      <c r="HD209">
        <v>37941.5</v>
      </c>
      <c r="HE209">
        <v>1.87147</v>
      </c>
      <c r="HF209">
        <v>1.8681</v>
      </c>
      <c r="HG209">
        <v>0.12283</v>
      </c>
      <c r="HH209">
        <v>0</v>
      </c>
      <c r="HI209">
        <v>28.0072</v>
      </c>
      <c r="HJ209">
        <v>999.9</v>
      </c>
      <c r="HK209">
        <v>43.9</v>
      </c>
      <c r="HL209">
        <v>31.5</v>
      </c>
      <c r="HM209">
        <v>22.4194</v>
      </c>
      <c r="HN209">
        <v>61.4212</v>
      </c>
      <c r="HO209">
        <v>22.2636</v>
      </c>
      <c r="HP209">
        <v>1</v>
      </c>
      <c r="HQ209">
        <v>0.122863</v>
      </c>
      <c r="HR209">
        <v>0.147446</v>
      </c>
      <c r="HS209">
        <v>20.2801</v>
      </c>
      <c r="HT209">
        <v>5.21265</v>
      </c>
      <c r="HU209">
        <v>11.98</v>
      </c>
      <c r="HV209">
        <v>4.9636</v>
      </c>
      <c r="HW209">
        <v>3.27438</v>
      </c>
      <c r="HX209">
        <v>9999</v>
      </c>
      <c r="HY209">
        <v>9999</v>
      </c>
      <c r="HZ209">
        <v>9999</v>
      </c>
      <c r="IA209">
        <v>41.3</v>
      </c>
      <c r="IB209">
        <v>1.86401</v>
      </c>
      <c r="IC209">
        <v>1.86013</v>
      </c>
      <c r="ID209">
        <v>1.85841</v>
      </c>
      <c r="IE209">
        <v>1.85975</v>
      </c>
      <c r="IF209">
        <v>1.85989</v>
      </c>
      <c r="IG209">
        <v>1.85838</v>
      </c>
      <c r="IH209">
        <v>1.85745</v>
      </c>
      <c r="II209">
        <v>1.85242</v>
      </c>
      <c r="IJ209">
        <v>0</v>
      </c>
      <c r="IK209">
        <v>0</v>
      </c>
      <c r="IL209">
        <v>0</v>
      </c>
      <c r="IM209">
        <v>0</v>
      </c>
      <c r="IN209" t="s">
        <v>441</v>
      </c>
      <c r="IO209" t="s">
        <v>442</v>
      </c>
      <c r="IP209" t="s">
        <v>443</v>
      </c>
      <c r="IQ209" t="s">
        <v>443</v>
      </c>
      <c r="IR209" t="s">
        <v>443</v>
      </c>
      <c r="IS209" t="s">
        <v>443</v>
      </c>
      <c r="IT209">
        <v>0</v>
      </c>
      <c r="IU209">
        <v>100</v>
      </c>
      <c r="IV209">
        <v>100</v>
      </c>
      <c r="IW209">
        <v>-0.18</v>
      </c>
      <c r="IX209">
        <v>0.2895</v>
      </c>
      <c r="IY209">
        <v>-0.9039269621244732</v>
      </c>
      <c r="IZ209">
        <v>-0.001239420960351069</v>
      </c>
      <c r="JA209">
        <v>2.054680153414315E-06</v>
      </c>
      <c r="JB209">
        <v>-6.090169633737798E-10</v>
      </c>
      <c r="JC209">
        <v>0.01286883109493677</v>
      </c>
      <c r="JD209">
        <v>0.003674261220633967</v>
      </c>
      <c r="JE209">
        <v>0.0003746991724086452</v>
      </c>
      <c r="JF209">
        <v>1.563836292469968E-06</v>
      </c>
      <c r="JG209">
        <v>1</v>
      </c>
      <c r="JH209">
        <v>2003</v>
      </c>
      <c r="JI209">
        <v>1</v>
      </c>
      <c r="JJ209">
        <v>24</v>
      </c>
      <c r="JK209">
        <v>202917.1</v>
      </c>
      <c r="JL209">
        <v>202917.3</v>
      </c>
      <c r="JM209">
        <v>3.30444</v>
      </c>
      <c r="JN209">
        <v>2.59644</v>
      </c>
      <c r="JO209">
        <v>1.49658</v>
      </c>
      <c r="JP209">
        <v>2.34253</v>
      </c>
      <c r="JQ209">
        <v>1.54907</v>
      </c>
      <c r="JR209">
        <v>2.45605</v>
      </c>
      <c r="JS209">
        <v>35.9879</v>
      </c>
      <c r="JT209">
        <v>24.1838</v>
      </c>
      <c r="JU209">
        <v>18</v>
      </c>
      <c r="JV209">
        <v>482.836</v>
      </c>
      <c r="JW209">
        <v>495.421</v>
      </c>
      <c r="JX209">
        <v>27.6532</v>
      </c>
      <c r="JY209">
        <v>28.8512</v>
      </c>
      <c r="JZ209">
        <v>30.0005</v>
      </c>
      <c r="KA209">
        <v>29.0019</v>
      </c>
      <c r="KB209">
        <v>28.9851</v>
      </c>
      <c r="KC209">
        <v>66.4119</v>
      </c>
      <c r="KD209">
        <v>13.6719</v>
      </c>
      <c r="KE209">
        <v>70.3824</v>
      </c>
      <c r="KF209">
        <v>27.6297</v>
      </c>
      <c r="KG209">
        <v>1590.82</v>
      </c>
      <c r="KH209">
        <v>19.8744</v>
      </c>
      <c r="KI209">
        <v>101.953</v>
      </c>
      <c r="KJ209">
        <v>91.49639999999999</v>
      </c>
    </row>
    <row r="210" spans="1:296">
      <c r="A210">
        <v>192</v>
      </c>
      <c r="B210">
        <v>1759164637.1</v>
      </c>
      <c r="C210">
        <v>3264</v>
      </c>
      <c r="D210" t="s">
        <v>828</v>
      </c>
      <c r="E210" t="s">
        <v>829</v>
      </c>
      <c r="F210">
        <v>5</v>
      </c>
      <c r="G210" t="s">
        <v>639</v>
      </c>
      <c r="H210">
        <v>1759164629.6</v>
      </c>
      <c r="I210">
        <f>(J210)/1000</f>
        <v>0</v>
      </c>
      <c r="J210">
        <f>IF(DO210, AM210, AG210)</f>
        <v>0</v>
      </c>
      <c r="K210">
        <f>IF(DO210, AH210, AF210)</f>
        <v>0</v>
      </c>
      <c r="L210">
        <f>DQ210 - IF(AT210&gt;1, K210*DK210*100.0/(AV210), 0)</f>
        <v>0</v>
      </c>
      <c r="M210">
        <f>((S210-I210/2)*L210-K210)/(S210+I210/2)</f>
        <v>0</v>
      </c>
      <c r="N210">
        <f>M210*(DX210+DY210)/1000.0</f>
        <v>0</v>
      </c>
      <c r="O210">
        <f>(DQ210 - IF(AT210&gt;1, K210*DK210*100.0/(AV210), 0))*(DX210+DY210)/1000.0</f>
        <v>0</v>
      </c>
      <c r="P210">
        <f>2.0/((1/R210-1/Q210)+SIGN(R210)*SQRT((1/R210-1/Q210)*(1/R210-1/Q210) + 4*DL210/((DL210+1)*(DL210+1))*(2*1/R210*1/Q210-1/Q210*1/Q210)))</f>
        <v>0</v>
      </c>
      <c r="Q210">
        <f>IF(LEFT(DM210,1)&lt;&gt;"0",IF(LEFT(DM210,1)="1",3.0,DN210),$D$5+$E$5*(EE210*DX210/($K$5*1000))+$F$5*(EE210*DX210/($K$5*1000))*MAX(MIN(DK210,$J$5),$I$5)*MAX(MIN(DK210,$J$5),$I$5)+$G$5*MAX(MIN(DK210,$J$5),$I$5)*(EE210*DX210/($K$5*1000))+$H$5*(EE210*DX210/($K$5*1000))*(EE210*DX210/($K$5*1000)))</f>
        <v>0</v>
      </c>
      <c r="R210">
        <f>I210*(1000-(1000*0.61365*exp(17.502*V210/(240.97+V210))/(DX210+DY210)+DS210)/2)/(1000*0.61365*exp(17.502*V210/(240.97+V210))/(DX210+DY210)-DS210)</f>
        <v>0</v>
      </c>
      <c r="S210">
        <f>1/((DL210+1)/(P210/1.6)+1/(Q210/1.37)) + DL210/((DL210+1)/(P210/1.6) + DL210/(Q210/1.37))</f>
        <v>0</v>
      </c>
      <c r="T210">
        <f>(DG210*DJ210)</f>
        <v>0</v>
      </c>
      <c r="U210">
        <f>(DZ210+(T210+2*0.95*5.67E-8*(((DZ210+$B$9)+273)^4-(DZ210+273)^4)-44100*I210)/(1.84*29.3*Q210+8*0.95*5.67E-8*(DZ210+273)^3))</f>
        <v>0</v>
      </c>
      <c r="V210">
        <f>($C$9*EA210+$D$9*EB210+$E$9*U210)</f>
        <v>0</v>
      </c>
      <c r="W210">
        <f>0.61365*exp(17.502*V210/(240.97+V210))</f>
        <v>0</v>
      </c>
      <c r="X210">
        <f>(Y210/Z210*100)</f>
        <v>0</v>
      </c>
      <c r="Y210">
        <f>DS210*(DX210+DY210)/1000</f>
        <v>0</v>
      </c>
      <c r="Z210">
        <f>0.61365*exp(17.502*DZ210/(240.97+DZ210))</f>
        <v>0</v>
      </c>
      <c r="AA210">
        <f>(W210-DS210*(DX210+DY210)/1000)</f>
        <v>0</v>
      </c>
      <c r="AB210">
        <f>(-I210*44100)</f>
        <v>0</v>
      </c>
      <c r="AC210">
        <f>2*29.3*Q210*0.92*(DZ210-V210)</f>
        <v>0</v>
      </c>
      <c r="AD210">
        <f>2*0.95*5.67E-8*(((DZ210+$B$9)+273)^4-(V210+273)^4)</f>
        <v>0</v>
      </c>
      <c r="AE210">
        <f>T210+AD210+AB210+AC210</f>
        <v>0</v>
      </c>
      <c r="AF210">
        <f>DW210*AT210*(DR210-DQ210*(1000-AT210*DT210)/(1000-AT210*DS210))/(100*DK210)</f>
        <v>0</v>
      </c>
      <c r="AG210">
        <f>1000*DW210*AT210*(DS210-DT210)/(100*DK210*(1000-AT210*DS210))</f>
        <v>0</v>
      </c>
      <c r="AH210">
        <f>(AI210 - AJ210 - DX210*1E3/(8.314*(DZ210+273.15)) * AL210/DW210 * AK210) * DW210/(100*DK210) * (1000 - DT210)/1000</f>
        <v>0</v>
      </c>
      <c r="AI210">
        <v>1607.667002443122</v>
      </c>
      <c r="AJ210">
        <v>1573.81103030303</v>
      </c>
      <c r="AK210">
        <v>3.456917969292657</v>
      </c>
      <c r="AL210">
        <v>65.04949438448051</v>
      </c>
      <c r="AM210">
        <f>(AO210 - AN210 + DX210*1E3/(8.314*(DZ210+273.15)) * AQ210/DW210 * AP210) * DW210/(100*DK210) * 1000/(1000 - AO210)</f>
        <v>0</v>
      </c>
      <c r="AN210">
        <v>19.8214318562747</v>
      </c>
      <c r="AO210">
        <v>22.19432606060606</v>
      </c>
      <c r="AP210">
        <v>4.415680729346269E-05</v>
      </c>
      <c r="AQ210">
        <v>105.0563432772272</v>
      </c>
      <c r="AR210">
        <v>0</v>
      </c>
      <c r="AS210">
        <v>0</v>
      </c>
      <c r="AT210">
        <f>IF(AR210*$H$15&gt;=AV210,1.0,(AV210/(AV210-AR210*$H$15)))</f>
        <v>0</v>
      </c>
      <c r="AU210">
        <f>(AT210-1)*100</f>
        <v>0</v>
      </c>
      <c r="AV210">
        <f>MAX(0,($B$15+$C$15*EE210)/(1+$D$15*EE210)*DX210/(DZ210+273)*$E$15)</f>
        <v>0</v>
      </c>
      <c r="AW210" t="s">
        <v>437</v>
      </c>
      <c r="AX210" t="s">
        <v>437</v>
      </c>
      <c r="AY210">
        <v>0</v>
      </c>
      <c r="AZ210">
        <v>0</v>
      </c>
      <c r="BA210">
        <f>1-AY210/AZ210</f>
        <v>0</v>
      </c>
      <c r="BB210">
        <v>0</v>
      </c>
      <c r="BC210" t="s">
        <v>437</v>
      </c>
      <c r="BD210" t="s">
        <v>437</v>
      </c>
      <c r="BE210">
        <v>0</v>
      </c>
      <c r="BF210">
        <v>0</v>
      </c>
      <c r="BG210">
        <f>1-BE210/BF210</f>
        <v>0</v>
      </c>
      <c r="BH210">
        <v>0.5</v>
      </c>
      <c r="BI210">
        <f>DH210</f>
        <v>0</v>
      </c>
      <c r="BJ210">
        <f>K210</f>
        <v>0</v>
      </c>
      <c r="BK210">
        <f>BG210*BH210*BI210</f>
        <v>0</v>
      </c>
      <c r="BL210">
        <f>(BJ210-BB210)/BI210</f>
        <v>0</v>
      </c>
      <c r="BM210">
        <f>(AZ210-BF210)/BF210</f>
        <v>0</v>
      </c>
      <c r="BN210">
        <f>AY210/(BA210+AY210/BF210)</f>
        <v>0</v>
      </c>
      <c r="BO210" t="s">
        <v>437</v>
      </c>
      <c r="BP210">
        <v>0</v>
      </c>
      <c r="BQ210">
        <f>IF(BP210&lt;&gt;0, BP210, BN210)</f>
        <v>0</v>
      </c>
      <c r="BR210">
        <f>1-BQ210/BF210</f>
        <v>0</v>
      </c>
      <c r="BS210">
        <f>(BF210-BE210)/(BF210-BQ210)</f>
        <v>0</v>
      </c>
      <c r="BT210">
        <f>(AZ210-BF210)/(AZ210-BQ210)</f>
        <v>0</v>
      </c>
      <c r="BU210">
        <f>(BF210-BE210)/(BF210-AY210)</f>
        <v>0</v>
      </c>
      <c r="BV210">
        <f>(AZ210-BF210)/(AZ210-AY210)</f>
        <v>0</v>
      </c>
      <c r="BW210">
        <f>(BS210*BQ210/BE210)</f>
        <v>0</v>
      </c>
      <c r="BX210">
        <f>(1-BW210)</f>
        <v>0</v>
      </c>
      <c r="DG210">
        <f>$B$13*EF210+$C$13*EG210+$F$13*ER210*(1-EU210)</f>
        <v>0</v>
      </c>
      <c r="DH210">
        <f>DG210*DI210</f>
        <v>0</v>
      </c>
      <c r="DI210">
        <f>($B$13*$D$11+$C$13*$D$11+$F$13*((FE210+EW210)/MAX(FE210+EW210+FF210, 0.1)*$I$11+FF210/MAX(FE210+EW210+FF210, 0.1)*$J$11))/($B$13+$C$13+$F$13)</f>
        <v>0</v>
      </c>
      <c r="DJ210">
        <f>($B$13*$K$11+$C$13*$K$11+$F$13*((FE210+EW210)/MAX(FE210+EW210+FF210, 0.1)*$P$11+FF210/MAX(FE210+EW210+FF210, 0.1)*$Q$11))/($B$13+$C$13+$F$13)</f>
        <v>0</v>
      </c>
      <c r="DK210">
        <v>5</v>
      </c>
      <c r="DL210">
        <v>0.5</v>
      </c>
      <c r="DM210" t="s">
        <v>438</v>
      </c>
      <c r="DN210">
        <v>2</v>
      </c>
      <c r="DO210" t="b">
        <v>1</v>
      </c>
      <c r="DP210">
        <v>1759164629.6</v>
      </c>
      <c r="DQ210">
        <v>1515.30074074074</v>
      </c>
      <c r="DR210">
        <v>1560.610370370371</v>
      </c>
      <c r="DS210">
        <v>22.19027037037037</v>
      </c>
      <c r="DT210">
        <v>19.76068148148148</v>
      </c>
      <c r="DU210">
        <v>1515.484074074074</v>
      </c>
      <c r="DV210">
        <v>21.90078888888889</v>
      </c>
      <c r="DW210">
        <v>500.0098148148149</v>
      </c>
      <c r="DX210">
        <v>90.88324444444443</v>
      </c>
      <c r="DY210">
        <v>0.06793094814814815</v>
      </c>
      <c r="DZ210">
        <v>29.20151111111111</v>
      </c>
      <c r="EA210">
        <v>30.02398148148149</v>
      </c>
      <c r="EB210">
        <v>999.9000000000001</v>
      </c>
      <c r="EC210">
        <v>0</v>
      </c>
      <c r="ED210">
        <v>0</v>
      </c>
      <c r="EE210">
        <v>10004.59148148148</v>
      </c>
      <c r="EF210">
        <v>0</v>
      </c>
      <c r="EG210">
        <v>10.72251111111111</v>
      </c>
      <c r="EH210">
        <v>-45.30864074074073</v>
      </c>
      <c r="EI210">
        <v>1549.689259259259</v>
      </c>
      <c r="EJ210">
        <v>1592.07037037037</v>
      </c>
      <c r="EK210">
        <v>2.429591851851852</v>
      </c>
      <c r="EL210">
        <v>1560.610370370371</v>
      </c>
      <c r="EM210">
        <v>19.76068148148148</v>
      </c>
      <c r="EN210">
        <v>2.016724074074074</v>
      </c>
      <c r="EO210">
        <v>1.795914444444444</v>
      </c>
      <c r="EP210">
        <v>17.57625185185185</v>
      </c>
      <c r="EQ210">
        <v>15.75124074074074</v>
      </c>
      <c r="ER210">
        <v>1999.98037037037</v>
      </c>
      <c r="ES210">
        <v>0.9799964074074073</v>
      </c>
      <c r="ET210">
        <v>0.02000344444444444</v>
      </c>
      <c r="EU210">
        <v>0</v>
      </c>
      <c r="EV210">
        <v>1024.772222222222</v>
      </c>
      <c r="EW210">
        <v>5.00078</v>
      </c>
      <c r="EX210">
        <v>19914.79259259259</v>
      </c>
      <c r="EY210">
        <v>16379.46296296296</v>
      </c>
      <c r="EZ210">
        <v>39.48351851851852</v>
      </c>
      <c r="FA210">
        <v>40.26362962962963</v>
      </c>
      <c r="FB210">
        <v>39.48348148148148</v>
      </c>
      <c r="FC210">
        <v>40.06922222222222</v>
      </c>
      <c r="FD210">
        <v>40.19433333333333</v>
      </c>
      <c r="FE210">
        <v>1955.07037037037</v>
      </c>
      <c r="FF210">
        <v>39.91</v>
      </c>
      <c r="FG210">
        <v>0</v>
      </c>
      <c r="FH210">
        <v>1759164629</v>
      </c>
      <c r="FI210">
        <v>0</v>
      </c>
      <c r="FJ210">
        <v>1024.7448</v>
      </c>
      <c r="FK210">
        <v>-11.31538461179772</v>
      </c>
      <c r="FL210">
        <v>-217.3692305285476</v>
      </c>
      <c r="FM210">
        <v>19914.236</v>
      </c>
      <c r="FN210">
        <v>15</v>
      </c>
      <c r="FO210">
        <v>0</v>
      </c>
      <c r="FP210" t="s">
        <v>439</v>
      </c>
      <c r="FQ210">
        <v>1746989605.5</v>
      </c>
      <c r="FR210">
        <v>1746989593.5</v>
      </c>
      <c r="FS210">
        <v>0</v>
      </c>
      <c r="FT210">
        <v>-0.274</v>
      </c>
      <c r="FU210">
        <v>-0.002</v>
      </c>
      <c r="FV210">
        <v>2.549</v>
      </c>
      <c r="FW210">
        <v>0.129</v>
      </c>
      <c r="FX210">
        <v>420</v>
      </c>
      <c r="FY210">
        <v>17</v>
      </c>
      <c r="FZ210">
        <v>0.02</v>
      </c>
      <c r="GA210">
        <v>0.04</v>
      </c>
      <c r="GB210">
        <v>-45.3487875</v>
      </c>
      <c r="GC210">
        <v>-0.5522060037523837</v>
      </c>
      <c r="GD210">
        <v>0.2731351068496139</v>
      </c>
      <c r="GE210">
        <v>0</v>
      </c>
      <c r="GF210">
        <v>1025.328823529412</v>
      </c>
      <c r="GG210">
        <v>-10.92528647893518</v>
      </c>
      <c r="GH210">
        <v>1.100563397713884</v>
      </c>
      <c r="GI210">
        <v>0</v>
      </c>
      <c r="GJ210">
        <v>2.46174675</v>
      </c>
      <c r="GK210">
        <v>-0.5689039024390303</v>
      </c>
      <c r="GL210">
        <v>0.05507042152496655</v>
      </c>
      <c r="GM210">
        <v>0</v>
      </c>
      <c r="GN210">
        <v>0</v>
      </c>
      <c r="GO210">
        <v>3</v>
      </c>
      <c r="GP210" t="s">
        <v>484</v>
      </c>
      <c r="GQ210">
        <v>3.10198</v>
      </c>
      <c r="GR210">
        <v>2.72623</v>
      </c>
      <c r="GS210">
        <v>0.210421</v>
      </c>
      <c r="GT210">
        <v>0.214096</v>
      </c>
      <c r="GU210">
        <v>0.102485</v>
      </c>
      <c r="GV210">
        <v>0.09611310000000001</v>
      </c>
      <c r="GW210">
        <v>20640.9</v>
      </c>
      <c r="GX210">
        <v>18670.8</v>
      </c>
      <c r="GY210">
        <v>26704.9</v>
      </c>
      <c r="GZ210">
        <v>23978.5</v>
      </c>
      <c r="HA210">
        <v>38362.5</v>
      </c>
      <c r="HB210">
        <v>32057.8</v>
      </c>
      <c r="HC210">
        <v>46628.4</v>
      </c>
      <c r="HD210">
        <v>37941.3</v>
      </c>
      <c r="HE210">
        <v>1.87125</v>
      </c>
      <c r="HF210">
        <v>1.86828</v>
      </c>
      <c r="HG210">
        <v>0.123993</v>
      </c>
      <c r="HH210">
        <v>0</v>
      </c>
      <c r="HI210">
        <v>28.0072</v>
      </c>
      <c r="HJ210">
        <v>999.9</v>
      </c>
      <c r="HK210">
        <v>44</v>
      </c>
      <c r="HL210">
        <v>31.5</v>
      </c>
      <c r="HM210">
        <v>22.4725</v>
      </c>
      <c r="HN210">
        <v>61.2212</v>
      </c>
      <c r="HO210">
        <v>22.476</v>
      </c>
      <c r="HP210">
        <v>1</v>
      </c>
      <c r="HQ210">
        <v>0.123168</v>
      </c>
      <c r="HR210">
        <v>0.161405</v>
      </c>
      <c r="HS210">
        <v>20.2801</v>
      </c>
      <c r="HT210">
        <v>5.21205</v>
      </c>
      <c r="HU210">
        <v>11.98</v>
      </c>
      <c r="HV210">
        <v>4.9636</v>
      </c>
      <c r="HW210">
        <v>3.27443</v>
      </c>
      <c r="HX210">
        <v>9999</v>
      </c>
      <c r="HY210">
        <v>9999</v>
      </c>
      <c r="HZ210">
        <v>9999</v>
      </c>
      <c r="IA210">
        <v>41.3</v>
      </c>
      <c r="IB210">
        <v>1.86401</v>
      </c>
      <c r="IC210">
        <v>1.86012</v>
      </c>
      <c r="ID210">
        <v>1.8584</v>
      </c>
      <c r="IE210">
        <v>1.85976</v>
      </c>
      <c r="IF210">
        <v>1.85989</v>
      </c>
      <c r="IG210">
        <v>1.85837</v>
      </c>
      <c r="IH210">
        <v>1.85745</v>
      </c>
      <c r="II210">
        <v>1.85242</v>
      </c>
      <c r="IJ210">
        <v>0</v>
      </c>
      <c r="IK210">
        <v>0</v>
      </c>
      <c r="IL210">
        <v>0</v>
      </c>
      <c r="IM210">
        <v>0</v>
      </c>
      <c r="IN210" t="s">
        <v>441</v>
      </c>
      <c r="IO210" t="s">
        <v>442</v>
      </c>
      <c r="IP210" t="s">
        <v>443</v>
      </c>
      <c r="IQ210" t="s">
        <v>443</v>
      </c>
      <c r="IR210" t="s">
        <v>443</v>
      </c>
      <c r="IS210" t="s">
        <v>443</v>
      </c>
      <c r="IT210">
        <v>0</v>
      </c>
      <c r="IU210">
        <v>100</v>
      </c>
      <c r="IV210">
        <v>100</v>
      </c>
      <c r="IW210">
        <v>-0.16</v>
      </c>
      <c r="IX210">
        <v>0.2896</v>
      </c>
      <c r="IY210">
        <v>-0.9039269621244732</v>
      </c>
      <c r="IZ210">
        <v>-0.001239420960351069</v>
      </c>
      <c r="JA210">
        <v>2.054680153414315E-06</v>
      </c>
      <c r="JB210">
        <v>-6.090169633737798E-10</v>
      </c>
      <c r="JC210">
        <v>0.01286883109493677</v>
      </c>
      <c r="JD210">
        <v>0.003674261220633967</v>
      </c>
      <c r="JE210">
        <v>0.0003746991724086452</v>
      </c>
      <c r="JF210">
        <v>1.563836292469968E-06</v>
      </c>
      <c r="JG210">
        <v>1</v>
      </c>
      <c r="JH210">
        <v>2003</v>
      </c>
      <c r="JI210">
        <v>1</v>
      </c>
      <c r="JJ210">
        <v>24</v>
      </c>
      <c r="JK210">
        <v>202917.2</v>
      </c>
      <c r="JL210">
        <v>202917.4</v>
      </c>
      <c r="JM210">
        <v>3.33618</v>
      </c>
      <c r="JN210">
        <v>2.60742</v>
      </c>
      <c r="JO210">
        <v>1.49658</v>
      </c>
      <c r="JP210">
        <v>2.34253</v>
      </c>
      <c r="JQ210">
        <v>1.54907</v>
      </c>
      <c r="JR210">
        <v>2.36328</v>
      </c>
      <c r="JS210">
        <v>35.9879</v>
      </c>
      <c r="JT210">
        <v>24.1751</v>
      </c>
      <c r="JU210">
        <v>18</v>
      </c>
      <c r="JV210">
        <v>482.733</v>
      </c>
      <c r="JW210">
        <v>495.563</v>
      </c>
      <c r="JX210">
        <v>27.629</v>
      </c>
      <c r="JY210">
        <v>28.8549</v>
      </c>
      <c r="JZ210">
        <v>30.0005</v>
      </c>
      <c r="KA210">
        <v>29.0056</v>
      </c>
      <c r="KB210">
        <v>28.9883</v>
      </c>
      <c r="KC210">
        <v>66.9408</v>
      </c>
      <c r="KD210">
        <v>13.6719</v>
      </c>
      <c r="KE210">
        <v>70.3824</v>
      </c>
      <c r="KF210">
        <v>27.6106</v>
      </c>
      <c r="KG210">
        <v>1604.19</v>
      </c>
      <c r="KH210">
        <v>19.9049</v>
      </c>
      <c r="KI210">
        <v>101.953</v>
      </c>
      <c r="KJ210">
        <v>91.4957</v>
      </c>
    </row>
    <row r="211" spans="1:296">
      <c r="A211">
        <v>193</v>
      </c>
      <c r="B211">
        <v>1759167840.1</v>
      </c>
      <c r="C211">
        <v>6467</v>
      </c>
      <c r="D211" t="s">
        <v>830</v>
      </c>
      <c r="E211" t="s">
        <v>831</v>
      </c>
      <c r="F211">
        <v>5</v>
      </c>
      <c r="G211" t="s">
        <v>832</v>
      </c>
      <c r="H211">
        <v>1759167832.099999</v>
      </c>
      <c r="I211">
        <f>(J211)/1000</f>
        <v>0</v>
      </c>
      <c r="J211">
        <f>IF(DO211, AM211, AG211)</f>
        <v>0</v>
      </c>
      <c r="K211">
        <f>IF(DO211, AH211, AF211)</f>
        <v>0</v>
      </c>
      <c r="L211">
        <f>DQ211 - IF(AT211&gt;1, K211*DK211*100.0/(AV211), 0)</f>
        <v>0</v>
      </c>
      <c r="M211">
        <f>((S211-I211/2)*L211-K211)/(S211+I211/2)</f>
        <v>0</v>
      </c>
      <c r="N211">
        <f>M211*(DX211+DY211)/1000.0</f>
        <v>0</v>
      </c>
      <c r="O211">
        <f>(DQ211 - IF(AT211&gt;1, K211*DK211*100.0/(AV211), 0))*(DX211+DY211)/1000.0</f>
        <v>0</v>
      </c>
      <c r="P211">
        <f>2.0/((1/R211-1/Q211)+SIGN(R211)*SQRT((1/R211-1/Q211)*(1/R211-1/Q211) + 4*DL211/((DL211+1)*(DL211+1))*(2*1/R211*1/Q211-1/Q211*1/Q211)))</f>
        <v>0</v>
      </c>
      <c r="Q211">
        <f>IF(LEFT(DM211,1)&lt;&gt;"0",IF(LEFT(DM211,1)="1",3.0,DN211),$D$5+$E$5*(EE211*DX211/($K$5*1000))+$F$5*(EE211*DX211/($K$5*1000))*MAX(MIN(DK211,$J$5),$I$5)*MAX(MIN(DK211,$J$5),$I$5)+$G$5*MAX(MIN(DK211,$J$5),$I$5)*(EE211*DX211/($K$5*1000))+$H$5*(EE211*DX211/($K$5*1000))*(EE211*DX211/($K$5*1000)))</f>
        <v>0</v>
      </c>
      <c r="R211">
        <f>I211*(1000-(1000*0.61365*exp(17.502*V211/(240.97+V211))/(DX211+DY211)+DS211)/2)/(1000*0.61365*exp(17.502*V211/(240.97+V211))/(DX211+DY211)-DS211)</f>
        <v>0</v>
      </c>
      <c r="S211">
        <f>1/((DL211+1)/(P211/1.6)+1/(Q211/1.37)) + DL211/((DL211+1)/(P211/1.6) + DL211/(Q211/1.37))</f>
        <v>0</v>
      </c>
      <c r="T211">
        <f>(DG211*DJ211)</f>
        <v>0</v>
      </c>
      <c r="U211">
        <f>(DZ211+(T211+2*0.95*5.67E-8*(((DZ211+$B$9)+273)^4-(DZ211+273)^4)-44100*I211)/(1.84*29.3*Q211+8*0.95*5.67E-8*(DZ211+273)^3))</f>
        <v>0</v>
      </c>
      <c r="V211">
        <f>($C$9*EA211+$D$9*EB211+$E$9*U211)</f>
        <v>0</v>
      </c>
      <c r="W211">
        <f>0.61365*exp(17.502*V211/(240.97+V211))</f>
        <v>0</v>
      </c>
      <c r="X211">
        <f>(Y211/Z211*100)</f>
        <v>0</v>
      </c>
      <c r="Y211">
        <f>DS211*(DX211+DY211)/1000</f>
        <v>0</v>
      </c>
      <c r="Z211">
        <f>0.61365*exp(17.502*DZ211/(240.97+DZ211))</f>
        <v>0</v>
      </c>
      <c r="AA211">
        <f>(W211-DS211*(DX211+DY211)/1000)</f>
        <v>0</v>
      </c>
      <c r="AB211">
        <f>(-I211*44100)</f>
        <v>0</v>
      </c>
      <c r="AC211">
        <f>2*29.3*Q211*0.92*(DZ211-V211)</f>
        <v>0</v>
      </c>
      <c r="AD211">
        <f>2*0.95*5.67E-8*(((DZ211+$B$9)+273)^4-(V211+273)^4)</f>
        <v>0</v>
      </c>
      <c r="AE211">
        <f>T211+AD211+AB211+AC211</f>
        <v>0</v>
      </c>
      <c r="AF211">
        <f>DW211*AT211*(DR211-DQ211*(1000-AT211*DT211)/(1000-AT211*DS211))/(100*DK211)</f>
        <v>0</v>
      </c>
      <c r="AG211">
        <f>1000*DW211*AT211*(DS211-DT211)/(100*DK211*(1000-AT211*DS211))</f>
        <v>0</v>
      </c>
      <c r="AH211">
        <f>(AI211 - AJ211 - DX211*1E3/(8.314*(DZ211+273.15)) * AL211/DW211 * AK211) * DW211/(100*DK211) * (1000 - DT211)/1000</f>
        <v>0</v>
      </c>
      <c r="AI211">
        <v>428.8119352450059</v>
      </c>
      <c r="AJ211">
        <v>418.8181272727272</v>
      </c>
      <c r="AK211">
        <v>0.0009810220975998618</v>
      </c>
      <c r="AL211">
        <v>65.06289702928272</v>
      </c>
      <c r="AM211">
        <f>(AO211 - AN211 + DX211*1E3/(8.314*(DZ211+273.15)) * AQ211/DW211 * AP211) * DW211/(100*DK211) * 1000/(1000 - AO211)</f>
        <v>0</v>
      </c>
      <c r="AN211">
        <v>20.42672379871059</v>
      </c>
      <c r="AO211">
        <v>22.67247757575758</v>
      </c>
      <c r="AP211">
        <v>-4.614916765930413E-06</v>
      </c>
      <c r="AQ211">
        <v>104.9964601613878</v>
      </c>
      <c r="AR211">
        <v>0</v>
      </c>
      <c r="AS211">
        <v>0</v>
      </c>
      <c r="AT211">
        <f>IF(AR211*$H$15&gt;=AV211,1.0,(AV211/(AV211-AR211*$H$15)))</f>
        <v>0</v>
      </c>
      <c r="AU211">
        <f>(AT211-1)*100</f>
        <v>0</v>
      </c>
      <c r="AV211">
        <f>MAX(0,($B$15+$C$15*EE211)/(1+$D$15*EE211)*DX211/(DZ211+273)*$E$15)</f>
        <v>0</v>
      </c>
      <c r="AW211" t="s">
        <v>437</v>
      </c>
      <c r="AX211" t="s">
        <v>437</v>
      </c>
      <c r="AY211">
        <v>0</v>
      </c>
      <c r="AZ211">
        <v>0</v>
      </c>
      <c r="BA211">
        <f>1-AY211/AZ211</f>
        <v>0</v>
      </c>
      <c r="BB211">
        <v>0</v>
      </c>
      <c r="BC211" t="s">
        <v>437</v>
      </c>
      <c r="BD211" t="s">
        <v>437</v>
      </c>
      <c r="BE211">
        <v>0</v>
      </c>
      <c r="BF211">
        <v>0</v>
      </c>
      <c r="BG211">
        <f>1-BE211/BF211</f>
        <v>0</v>
      </c>
      <c r="BH211">
        <v>0.5</v>
      </c>
      <c r="BI211">
        <f>DH211</f>
        <v>0</v>
      </c>
      <c r="BJ211">
        <f>K211</f>
        <v>0</v>
      </c>
      <c r="BK211">
        <f>BG211*BH211*BI211</f>
        <v>0</v>
      </c>
      <c r="BL211">
        <f>(BJ211-BB211)/BI211</f>
        <v>0</v>
      </c>
      <c r="BM211">
        <f>(AZ211-BF211)/BF211</f>
        <v>0</v>
      </c>
      <c r="BN211">
        <f>AY211/(BA211+AY211/BF211)</f>
        <v>0</v>
      </c>
      <c r="BO211" t="s">
        <v>437</v>
      </c>
      <c r="BP211">
        <v>0</v>
      </c>
      <c r="BQ211">
        <f>IF(BP211&lt;&gt;0, BP211, BN211)</f>
        <v>0</v>
      </c>
      <c r="BR211">
        <f>1-BQ211/BF211</f>
        <v>0</v>
      </c>
      <c r="BS211">
        <f>(BF211-BE211)/(BF211-BQ211)</f>
        <v>0</v>
      </c>
      <c r="BT211">
        <f>(AZ211-BF211)/(AZ211-BQ211)</f>
        <v>0</v>
      </c>
      <c r="BU211">
        <f>(BF211-BE211)/(BF211-AY211)</f>
        <v>0</v>
      </c>
      <c r="BV211">
        <f>(AZ211-BF211)/(AZ211-AY211)</f>
        <v>0</v>
      </c>
      <c r="BW211">
        <f>(BS211*BQ211/BE211)</f>
        <v>0</v>
      </c>
      <c r="BX211">
        <f>(1-BW211)</f>
        <v>0</v>
      </c>
      <c r="DG211">
        <f>$B$13*EF211+$C$13*EG211+$F$13*ER211*(1-EU211)</f>
        <v>0</v>
      </c>
      <c r="DH211">
        <f>DG211*DI211</f>
        <v>0</v>
      </c>
      <c r="DI211">
        <f>($B$13*$D$11+$C$13*$D$11+$F$13*((FE211+EW211)/MAX(FE211+EW211+FF211, 0.1)*$I$11+FF211/MAX(FE211+EW211+FF211, 0.1)*$J$11))/($B$13+$C$13+$F$13)</f>
        <v>0</v>
      </c>
      <c r="DJ211">
        <f>($B$13*$K$11+$C$13*$K$11+$F$13*((FE211+EW211)/MAX(FE211+EW211+FF211, 0.1)*$P$11+FF211/MAX(FE211+EW211+FF211, 0.1)*$Q$11))/($B$13+$C$13+$F$13)</f>
        <v>0</v>
      </c>
      <c r="DK211">
        <v>5.79</v>
      </c>
      <c r="DL211">
        <v>0.5</v>
      </c>
      <c r="DM211" t="s">
        <v>438</v>
      </c>
      <c r="DN211">
        <v>2</v>
      </c>
      <c r="DO211" t="b">
        <v>1</v>
      </c>
      <c r="DP211">
        <v>1759167832.099999</v>
      </c>
      <c r="DQ211">
        <v>409.2874193548387</v>
      </c>
      <c r="DR211">
        <v>419.9909354838709</v>
      </c>
      <c r="DS211">
        <v>22.67998064516129</v>
      </c>
      <c r="DT211">
        <v>20.43460000000001</v>
      </c>
      <c r="DU211">
        <v>410.3960000000001</v>
      </c>
      <c r="DV211">
        <v>22.37968709677419</v>
      </c>
      <c r="DW211">
        <v>499.9703548387096</v>
      </c>
      <c r="DX211">
        <v>90.87491612903224</v>
      </c>
      <c r="DY211">
        <v>0.06998968064516128</v>
      </c>
      <c r="DZ211">
        <v>29.43867741935484</v>
      </c>
      <c r="EA211">
        <v>29.99806451612903</v>
      </c>
      <c r="EB211">
        <v>999.9000000000003</v>
      </c>
      <c r="EC211">
        <v>0</v>
      </c>
      <c r="ED211">
        <v>0</v>
      </c>
      <c r="EE211">
        <v>9998.362903225807</v>
      </c>
      <c r="EF211">
        <v>0</v>
      </c>
      <c r="EG211">
        <v>9.835680000000004</v>
      </c>
      <c r="EH211">
        <v>-10.70346774193548</v>
      </c>
      <c r="EI211">
        <v>418.7854838709678</v>
      </c>
      <c r="EJ211">
        <v>428.7522258064516</v>
      </c>
      <c r="EK211">
        <v>2.245386129032258</v>
      </c>
      <c r="EL211">
        <v>419.9909354838709</v>
      </c>
      <c r="EM211">
        <v>20.43460000000001</v>
      </c>
      <c r="EN211">
        <v>2.061041612903226</v>
      </c>
      <c r="EO211">
        <v>1.856992258064516</v>
      </c>
      <c r="EP211">
        <v>17.92125161290323</v>
      </c>
      <c r="EQ211">
        <v>16.27496451612903</v>
      </c>
      <c r="ER211">
        <v>1999.981290322581</v>
      </c>
      <c r="ES211">
        <v>0.9799979677419357</v>
      </c>
      <c r="ET211">
        <v>0.02000173870967743</v>
      </c>
      <c r="EU211">
        <v>0</v>
      </c>
      <c r="EV211">
        <v>802.7685161290322</v>
      </c>
      <c r="EW211">
        <v>5.000779999999999</v>
      </c>
      <c r="EX211">
        <v>15638.46774193548</v>
      </c>
      <c r="EY211">
        <v>16379.47096774193</v>
      </c>
      <c r="EZ211">
        <v>39.30829032258064</v>
      </c>
      <c r="FA211">
        <v>39.9996129032258</v>
      </c>
      <c r="FB211">
        <v>39.32238709677419</v>
      </c>
      <c r="FC211">
        <v>39.77390322580644</v>
      </c>
      <c r="FD211">
        <v>40.05216129032257</v>
      </c>
      <c r="FE211">
        <v>1955.081290322581</v>
      </c>
      <c r="FF211">
        <v>39.90000000000001</v>
      </c>
      <c r="FG211">
        <v>0</v>
      </c>
      <c r="FH211">
        <v>1759167832.4</v>
      </c>
      <c r="FI211">
        <v>0</v>
      </c>
      <c r="FJ211">
        <v>802.7985</v>
      </c>
      <c r="FK211">
        <v>-0.7246837655609349</v>
      </c>
      <c r="FL211">
        <v>-4.095726518139288</v>
      </c>
      <c r="FM211">
        <v>15638.46153846154</v>
      </c>
      <c r="FN211">
        <v>15</v>
      </c>
      <c r="FO211">
        <v>0</v>
      </c>
      <c r="FP211" t="s">
        <v>439</v>
      </c>
      <c r="FQ211">
        <v>1746989605.5</v>
      </c>
      <c r="FR211">
        <v>1746989593.5</v>
      </c>
      <c r="FS211">
        <v>0</v>
      </c>
      <c r="FT211">
        <v>-0.274</v>
      </c>
      <c r="FU211">
        <v>-0.002</v>
      </c>
      <c r="FV211">
        <v>2.549</v>
      </c>
      <c r="FW211">
        <v>0.129</v>
      </c>
      <c r="FX211">
        <v>420</v>
      </c>
      <c r="FY211">
        <v>17</v>
      </c>
      <c r="FZ211">
        <v>0.02</v>
      </c>
      <c r="GA211">
        <v>0.04</v>
      </c>
      <c r="GB211">
        <v>-10.68879268292683</v>
      </c>
      <c r="GC211">
        <v>-0.4964675958188279</v>
      </c>
      <c r="GD211">
        <v>0.05519179591845463</v>
      </c>
      <c r="GE211">
        <v>1</v>
      </c>
      <c r="GF211">
        <v>802.791705882353</v>
      </c>
      <c r="GG211">
        <v>-0.4675019115860228</v>
      </c>
      <c r="GH211">
        <v>0.2234691095130973</v>
      </c>
      <c r="GI211">
        <v>1</v>
      </c>
      <c r="GJ211">
        <v>2.244674390243902</v>
      </c>
      <c r="GK211">
        <v>0.01423714285713852</v>
      </c>
      <c r="GL211">
        <v>0.001821066491038402</v>
      </c>
      <c r="GM211">
        <v>1</v>
      </c>
      <c r="GN211">
        <v>3</v>
      </c>
      <c r="GO211">
        <v>3</v>
      </c>
      <c r="GP211" t="s">
        <v>440</v>
      </c>
      <c r="GQ211">
        <v>3.10229</v>
      </c>
      <c r="GR211">
        <v>2.72758</v>
      </c>
      <c r="GS211">
        <v>0.0867909</v>
      </c>
      <c r="GT211">
        <v>0.0883586</v>
      </c>
      <c r="GU211">
        <v>0.103959</v>
      </c>
      <c r="GV211">
        <v>0.0979269</v>
      </c>
      <c r="GW211">
        <v>23865</v>
      </c>
      <c r="GX211">
        <v>21638.1</v>
      </c>
      <c r="GY211">
        <v>26697.3</v>
      </c>
      <c r="GZ211">
        <v>23957.3</v>
      </c>
      <c r="HA211">
        <v>38274.1</v>
      </c>
      <c r="HB211">
        <v>31945.5</v>
      </c>
      <c r="HC211">
        <v>46616.7</v>
      </c>
      <c r="HD211">
        <v>37899.9</v>
      </c>
      <c r="HE211">
        <v>1.87088</v>
      </c>
      <c r="HF211">
        <v>1.86197</v>
      </c>
      <c r="HG211">
        <v>0.144325</v>
      </c>
      <c r="HH211">
        <v>0</v>
      </c>
      <c r="HI211">
        <v>27.6423</v>
      </c>
      <c r="HJ211">
        <v>999.9</v>
      </c>
      <c r="HK211">
        <v>47.5</v>
      </c>
      <c r="HL211">
        <v>31.7</v>
      </c>
      <c r="HM211">
        <v>24.5393</v>
      </c>
      <c r="HN211">
        <v>61.1959</v>
      </c>
      <c r="HO211">
        <v>22.3277</v>
      </c>
      <c r="HP211">
        <v>1</v>
      </c>
      <c r="HQ211">
        <v>0.124964</v>
      </c>
      <c r="HR211">
        <v>-0.334218</v>
      </c>
      <c r="HS211">
        <v>20.2803</v>
      </c>
      <c r="HT211">
        <v>5.21699</v>
      </c>
      <c r="HU211">
        <v>11.98</v>
      </c>
      <c r="HV211">
        <v>4.96445</v>
      </c>
      <c r="HW211">
        <v>3.27523</v>
      </c>
      <c r="HX211">
        <v>9999</v>
      </c>
      <c r="HY211">
        <v>9999</v>
      </c>
      <c r="HZ211">
        <v>9999</v>
      </c>
      <c r="IA211">
        <v>42.2</v>
      </c>
      <c r="IB211">
        <v>1.86401</v>
      </c>
      <c r="IC211">
        <v>1.86017</v>
      </c>
      <c r="ID211">
        <v>1.8585</v>
      </c>
      <c r="IE211">
        <v>1.85984</v>
      </c>
      <c r="IF211">
        <v>1.85989</v>
      </c>
      <c r="IG211">
        <v>1.85842</v>
      </c>
      <c r="IH211">
        <v>1.85746</v>
      </c>
      <c r="II211">
        <v>1.85242</v>
      </c>
      <c r="IJ211">
        <v>0</v>
      </c>
      <c r="IK211">
        <v>0</v>
      </c>
      <c r="IL211">
        <v>0</v>
      </c>
      <c r="IM211">
        <v>0</v>
      </c>
      <c r="IN211" t="s">
        <v>441</v>
      </c>
      <c r="IO211" t="s">
        <v>442</v>
      </c>
      <c r="IP211" t="s">
        <v>443</v>
      </c>
      <c r="IQ211" t="s">
        <v>443</v>
      </c>
      <c r="IR211" t="s">
        <v>443</v>
      </c>
      <c r="IS211" t="s">
        <v>443</v>
      </c>
      <c r="IT211">
        <v>0</v>
      </c>
      <c r="IU211">
        <v>100</v>
      </c>
      <c r="IV211">
        <v>100</v>
      </c>
      <c r="IW211">
        <v>-1.108</v>
      </c>
      <c r="IX211">
        <v>0.3002</v>
      </c>
      <c r="IY211">
        <v>-0.9039269621244732</v>
      </c>
      <c r="IZ211">
        <v>-0.001239420960351069</v>
      </c>
      <c r="JA211">
        <v>2.054680153414315E-06</v>
      </c>
      <c r="JB211">
        <v>-6.090169633737798E-10</v>
      </c>
      <c r="JC211">
        <v>0.01286883109493677</v>
      </c>
      <c r="JD211">
        <v>0.003674261220633967</v>
      </c>
      <c r="JE211">
        <v>0.0003746991724086452</v>
      </c>
      <c r="JF211">
        <v>1.563836292469968E-06</v>
      </c>
      <c r="JG211">
        <v>1</v>
      </c>
      <c r="JH211">
        <v>2003</v>
      </c>
      <c r="JI211">
        <v>1</v>
      </c>
      <c r="JJ211">
        <v>24</v>
      </c>
      <c r="JK211">
        <v>202970.6</v>
      </c>
      <c r="JL211">
        <v>202970.8</v>
      </c>
      <c r="JM211">
        <v>1.11572</v>
      </c>
      <c r="JN211">
        <v>2.61475</v>
      </c>
      <c r="JO211">
        <v>1.49658</v>
      </c>
      <c r="JP211">
        <v>2.34375</v>
      </c>
      <c r="JQ211">
        <v>1.54907</v>
      </c>
      <c r="JR211">
        <v>2.40723</v>
      </c>
      <c r="JS211">
        <v>36.5759</v>
      </c>
      <c r="JT211">
        <v>24.1751</v>
      </c>
      <c r="JU211">
        <v>18</v>
      </c>
      <c r="JV211">
        <v>484.077</v>
      </c>
      <c r="JW211">
        <v>493.408</v>
      </c>
      <c r="JX211">
        <v>28.132</v>
      </c>
      <c r="JY211">
        <v>28.9211</v>
      </c>
      <c r="JZ211">
        <v>29.9999</v>
      </c>
      <c r="KA211">
        <v>29.2132</v>
      </c>
      <c r="KB211">
        <v>29.229</v>
      </c>
      <c r="KC211">
        <v>22.4299</v>
      </c>
      <c r="KD211">
        <v>18.9432</v>
      </c>
      <c r="KE211">
        <v>97.39400000000001</v>
      </c>
      <c r="KF211">
        <v>28.1363</v>
      </c>
      <c r="KG211">
        <v>419.988</v>
      </c>
      <c r="KH211">
        <v>20.4973</v>
      </c>
      <c r="KI211">
        <v>101.926</v>
      </c>
      <c r="KJ211">
        <v>91.40349999999999</v>
      </c>
    </row>
    <row r="212" spans="1:296">
      <c r="A212">
        <v>194</v>
      </c>
      <c r="B212">
        <v>1759167845.1</v>
      </c>
      <c r="C212">
        <v>6472</v>
      </c>
      <c r="D212" t="s">
        <v>833</v>
      </c>
      <c r="E212" t="s">
        <v>834</v>
      </c>
      <c r="F212">
        <v>5</v>
      </c>
      <c r="G212" t="s">
        <v>832</v>
      </c>
      <c r="H212">
        <v>1759167837.255172</v>
      </c>
      <c r="I212">
        <f>(J212)/1000</f>
        <v>0</v>
      </c>
      <c r="J212">
        <f>IF(DO212, AM212, AG212)</f>
        <v>0</v>
      </c>
      <c r="K212">
        <f>IF(DO212, AH212, AF212)</f>
        <v>0</v>
      </c>
      <c r="L212">
        <f>DQ212 - IF(AT212&gt;1, K212*DK212*100.0/(AV212), 0)</f>
        <v>0</v>
      </c>
      <c r="M212">
        <f>((S212-I212/2)*L212-K212)/(S212+I212/2)</f>
        <v>0</v>
      </c>
      <c r="N212">
        <f>M212*(DX212+DY212)/1000.0</f>
        <v>0</v>
      </c>
      <c r="O212">
        <f>(DQ212 - IF(AT212&gt;1, K212*DK212*100.0/(AV212), 0))*(DX212+DY212)/1000.0</f>
        <v>0</v>
      </c>
      <c r="P212">
        <f>2.0/((1/R212-1/Q212)+SIGN(R212)*SQRT((1/R212-1/Q212)*(1/R212-1/Q212) + 4*DL212/((DL212+1)*(DL212+1))*(2*1/R212*1/Q212-1/Q212*1/Q212)))</f>
        <v>0</v>
      </c>
      <c r="Q212">
        <f>IF(LEFT(DM212,1)&lt;&gt;"0",IF(LEFT(DM212,1)="1",3.0,DN212),$D$5+$E$5*(EE212*DX212/($K$5*1000))+$F$5*(EE212*DX212/($K$5*1000))*MAX(MIN(DK212,$J$5),$I$5)*MAX(MIN(DK212,$J$5),$I$5)+$G$5*MAX(MIN(DK212,$J$5),$I$5)*(EE212*DX212/($K$5*1000))+$H$5*(EE212*DX212/($K$5*1000))*(EE212*DX212/($K$5*1000)))</f>
        <v>0</v>
      </c>
      <c r="R212">
        <f>I212*(1000-(1000*0.61365*exp(17.502*V212/(240.97+V212))/(DX212+DY212)+DS212)/2)/(1000*0.61365*exp(17.502*V212/(240.97+V212))/(DX212+DY212)-DS212)</f>
        <v>0</v>
      </c>
      <c r="S212">
        <f>1/((DL212+1)/(P212/1.6)+1/(Q212/1.37)) + DL212/((DL212+1)/(P212/1.6) + DL212/(Q212/1.37))</f>
        <v>0</v>
      </c>
      <c r="T212">
        <f>(DG212*DJ212)</f>
        <v>0</v>
      </c>
      <c r="U212">
        <f>(DZ212+(T212+2*0.95*5.67E-8*(((DZ212+$B$9)+273)^4-(DZ212+273)^4)-44100*I212)/(1.84*29.3*Q212+8*0.95*5.67E-8*(DZ212+273)^3))</f>
        <v>0</v>
      </c>
      <c r="V212">
        <f>($C$9*EA212+$D$9*EB212+$E$9*U212)</f>
        <v>0</v>
      </c>
      <c r="W212">
        <f>0.61365*exp(17.502*V212/(240.97+V212))</f>
        <v>0</v>
      </c>
      <c r="X212">
        <f>(Y212/Z212*100)</f>
        <v>0</v>
      </c>
      <c r="Y212">
        <f>DS212*(DX212+DY212)/1000</f>
        <v>0</v>
      </c>
      <c r="Z212">
        <f>0.61365*exp(17.502*DZ212/(240.97+DZ212))</f>
        <v>0</v>
      </c>
      <c r="AA212">
        <f>(W212-DS212*(DX212+DY212)/1000)</f>
        <v>0</v>
      </c>
      <c r="AB212">
        <f>(-I212*44100)</f>
        <v>0</v>
      </c>
      <c r="AC212">
        <f>2*29.3*Q212*0.92*(DZ212-V212)</f>
        <v>0</v>
      </c>
      <c r="AD212">
        <f>2*0.95*5.67E-8*(((DZ212+$B$9)+273)^4-(V212+273)^4)</f>
        <v>0</v>
      </c>
      <c r="AE212">
        <f>T212+AD212+AB212+AC212</f>
        <v>0</v>
      </c>
      <c r="AF212">
        <f>DW212*AT212*(DR212-DQ212*(1000-AT212*DT212)/(1000-AT212*DS212))/(100*DK212)</f>
        <v>0</v>
      </c>
      <c r="AG212">
        <f>1000*DW212*AT212*(DS212-DT212)/(100*DK212*(1000-AT212*DS212))</f>
        <v>0</v>
      </c>
      <c r="AH212">
        <f>(AI212 - AJ212 - DX212*1E3/(8.314*(DZ212+273.15)) * AL212/DW212 * AK212) * DW212/(100*DK212) * (1000 - DT212)/1000</f>
        <v>0</v>
      </c>
      <c r="AI212">
        <v>428.8175227409052</v>
      </c>
      <c r="AJ212">
        <v>418.7606424242422</v>
      </c>
      <c r="AK212">
        <v>-0.001270283632242711</v>
      </c>
      <c r="AL212">
        <v>65.06289702928272</v>
      </c>
      <c r="AM212">
        <f>(AO212 - AN212 + DX212*1E3/(8.314*(DZ212+273.15)) * AQ212/DW212 * AP212) * DW212/(100*DK212) * 1000/(1000 - AO212)</f>
        <v>0</v>
      </c>
      <c r="AN212">
        <v>20.42063057154359</v>
      </c>
      <c r="AO212">
        <v>22.66894969696969</v>
      </c>
      <c r="AP212">
        <v>-2.048165946895116E-05</v>
      </c>
      <c r="AQ212">
        <v>104.9964601613878</v>
      </c>
      <c r="AR212">
        <v>0</v>
      </c>
      <c r="AS212">
        <v>0</v>
      </c>
      <c r="AT212">
        <f>IF(AR212*$H$15&gt;=AV212,1.0,(AV212/(AV212-AR212*$H$15)))</f>
        <v>0</v>
      </c>
      <c r="AU212">
        <f>(AT212-1)*100</f>
        <v>0</v>
      </c>
      <c r="AV212">
        <f>MAX(0,($B$15+$C$15*EE212)/(1+$D$15*EE212)*DX212/(DZ212+273)*$E$15)</f>
        <v>0</v>
      </c>
      <c r="AW212" t="s">
        <v>437</v>
      </c>
      <c r="AX212" t="s">
        <v>437</v>
      </c>
      <c r="AY212">
        <v>0</v>
      </c>
      <c r="AZ212">
        <v>0</v>
      </c>
      <c r="BA212">
        <f>1-AY212/AZ212</f>
        <v>0</v>
      </c>
      <c r="BB212">
        <v>0</v>
      </c>
      <c r="BC212" t="s">
        <v>437</v>
      </c>
      <c r="BD212" t="s">
        <v>437</v>
      </c>
      <c r="BE212">
        <v>0</v>
      </c>
      <c r="BF212">
        <v>0</v>
      </c>
      <c r="BG212">
        <f>1-BE212/BF212</f>
        <v>0</v>
      </c>
      <c r="BH212">
        <v>0.5</v>
      </c>
      <c r="BI212">
        <f>DH212</f>
        <v>0</v>
      </c>
      <c r="BJ212">
        <f>K212</f>
        <v>0</v>
      </c>
      <c r="BK212">
        <f>BG212*BH212*BI212</f>
        <v>0</v>
      </c>
      <c r="BL212">
        <f>(BJ212-BB212)/BI212</f>
        <v>0</v>
      </c>
      <c r="BM212">
        <f>(AZ212-BF212)/BF212</f>
        <v>0</v>
      </c>
      <c r="BN212">
        <f>AY212/(BA212+AY212/BF212)</f>
        <v>0</v>
      </c>
      <c r="BO212" t="s">
        <v>437</v>
      </c>
      <c r="BP212">
        <v>0</v>
      </c>
      <c r="BQ212">
        <f>IF(BP212&lt;&gt;0, BP212, BN212)</f>
        <v>0</v>
      </c>
      <c r="BR212">
        <f>1-BQ212/BF212</f>
        <v>0</v>
      </c>
      <c r="BS212">
        <f>(BF212-BE212)/(BF212-BQ212)</f>
        <v>0</v>
      </c>
      <c r="BT212">
        <f>(AZ212-BF212)/(AZ212-BQ212)</f>
        <v>0</v>
      </c>
      <c r="BU212">
        <f>(BF212-BE212)/(BF212-AY212)</f>
        <v>0</v>
      </c>
      <c r="BV212">
        <f>(AZ212-BF212)/(AZ212-AY212)</f>
        <v>0</v>
      </c>
      <c r="BW212">
        <f>(BS212*BQ212/BE212)</f>
        <v>0</v>
      </c>
      <c r="BX212">
        <f>(1-BW212)</f>
        <v>0</v>
      </c>
      <c r="DG212">
        <f>$B$13*EF212+$C$13*EG212+$F$13*ER212*(1-EU212)</f>
        <v>0</v>
      </c>
      <c r="DH212">
        <f>DG212*DI212</f>
        <v>0</v>
      </c>
      <c r="DI212">
        <f>($B$13*$D$11+$C$13*$D$11+$F$13*((FE212+EW212)/MAX(FE212+EW212+FF212, 0.1)*$I$11+FF212/MAX(FE212+EW212+FF212, 0.1)*$J$11))/($B$13+$C$13+$F$13)</f>
        <v>0</v>
      </c>
      <c r="DJ212">
        <f>($B$13*$K$11+$C$13*$K$11+$F$13*((FE212+EW212)/MAX(FE212+EW212+FF212, 0.1)*$P$11+FF212/MAX(FE212+EW212+FF212, 0.1)*$Q$11))/($B$13+$C$13+$F$13)</f>
        <v>0</v>
      </c>
      <c r="DK212">
        <v>5.79</v>
      </c>
      <c r="DL212">
        <v>0.5</v>
      </c>
      <c r="DM212" t="s">
        <v>438</v>
      </c>
      <c r="DN212">
        <v>2</v>
      </c>
      <c r="DO212" t="b">
        <v>1</v>
      </c>
      <c r="DP212">
        <v>1759167837.255172</v>
      </c>
      <c r="DQ212">
        <v>409.2913103448277</v>
      </c>
      <c r="DR212">
        <v>419.8884137931034</v>
      </c>
      <c r="DS212">
        <v>22.67495517241379</v>
      </c>
      <c r="DT212">
        <v>20.42807931034483</v>
      </c>
      <c r="DU212">
        <v>410.3998965517242</v>
      </c>
      <c r="DV212">
        <v>22.37477586206896</v>
      </c>
      <c r="DW212">
        <v>499.9858275862069</v>
      </c>
      <c r="DX212">
        <v>90.87380344827585</v>
      </c>
      <c r="DY212">
        <v>0.06970216896551723</v>
      </c>
      <c r="DZ212">
        <v>29.4374275862069</v>
      </c>
      <c r="EA212">
        <v>29.99474482758621</v>
      </c>
      <c r="EB212">
        <v>999.9000000000002</v>
      </c>
      <c r="EC212">
        <v>0</v>
      </c>
      <c r="ED212">
        <v>0</v>
      </c>
      <c r="EE212">
        <v>10006.15517241379</v>
      </c>
      <c r="EF212">
        <v>0</v>
      </c>
      <c r="EG212">
        <v>9.835680000000002</v>
      </c>
      <c r="EH212">
        <v>-10.59708413793103</v>
      </c>
      <c r="EI212">
        <v>418.7872068965518</v>
      </c>
      <c r="EJ212">
        <v>428.6447931034483</v>
      </c>
      <c r="EK212">
        <v>2.246880689655173</v>
      </c>
      <c r="EL212">
        <v>419.8884137931034</v>
      </c>
      <c r="EM212">
        <v>20.42807931034483</v>
      </c>
      <c r="EN212">
        <v>2.060560344827587</v>
      </c>
      <c r="EO212">
        <v>1.856376551724138</v>
      </c>
      <c r="EP212">
        <v>17.91753103448276</v>
      </c>
      <c r="EQ212">
        <v>16.26976206896552</v>
      </c>
      <c r="ER212">
        <v>1999.991034482759</v>
      </c>
      <c r="ES212">
        <v>0.9799980344827588</v>
      </c>
      <c r="ET212">
        <v>0.02000166896551725</v>
      </c>
      <c r="EU212">
        <v>0</v>
      </c>
      <c r="EV212">
        <v>802.7364827586207</v>
      </c>
      <c r="EW212">
        <v>5.00078</v>
      </c>
      <c r="EX212">
        <v>15638.09310344827</v>
      </c>
      <c r="EY212">
        <v>16379.55172413793</v>
      </c>
      <c r="EZ212">
        <v>39.29944827586207</v>
      </c>
      <c r="FA212">
        <v>39.98672413793103</v>
      </c>
      <c r="FB212">
        <v>39.32089655172413</v>
      </c>
      <c r="FC212">
        <v>39.74762068965516</v>
      </c>
      <c r="FD212">
        <v>40.04493103448274</v>
      </c>
      <c r="FE212">
        <v>1955.091034482759</v>
      </c>
      <c r="FF212">
        <v>39.90000000000001</v>
      </c>
      <c r="FG212">
        <v>0</v>
      </c>
      <c r="FH212">
        <v>1759167837.2</v>
      </c>
      <c r="FI212">
        <v>0</v>
      </c>
      <c r="FJ212">
        <v>802.7621923076924</v>
      </c>
      <c r="FK212">
        <v>-0.4731282044997033</v>
      </c>
      <c r="FL212">
        <v>-0.7760683238989995</v>
      </c>
      <c r="FM212">
        <v>15638.20384615384</v>
      </c>
      <c r="FN212">
        <v>15</v>
      </c>
      <c r="FO212">
        <v>0</v>
      </c>
      <c r="FP212" t="s">
        <v>439</v>
      </c>
      <c r="FQ212">
        <v>1746989605.5</v>
      </c>
      <c r="FR212">
        <v>1746989593.5</v>
      </c>
      <c r="FS212">
        <v>0</v>
      </c>
      <c r="FT212">
        <v>-0.274</v>
      </c>
      <c r="FU212">
        <v>-0.002</v>
      </c>
      <c r="FV212">
        <v>2.549</v>
      </c>
      <c r="FW212">
        <v>0.129</v>
      </c>
      <c r="FX212">
        <v>420</v>
      </c>
      <c r="FY212">
        <v>17</v>
      </c>
      <c r="FZ212">
        <v>0.02</v>
      </c>
      <c r="GA212">
        <v>0.04</v>
      </c>
      <c r="GB212">
        <v>-10.67844634146341</v>
      </c>
      <c r="GC212">
        <v>0.0076871080139068</v>
      </c>
      <c r="GD212">
        <v>0.1304902820371207</v>
      </c>
      <c r="GE212">
        <v>1</v>
      </c>
      <c r="GF212">
        <v>802.7775294117646</v>
      </c>
      <c r="GG212">
        <v>-0.1543162701940612</v>
      </c>
      <c r="GH212">
        <v>0.2400230669422403</v>
      </c>
      <c r="GI212">
        <v>1</v>
      </c>
      <c r="GJ212">
        <v>2.246022682926829</v>
      </c>
      <c r="GK212">
        <v>0.01415560975610234</v>
      </c>
      <c r="GL212">
        <v>0.00178518431704018</v>
      </c>
      <c r="GM212">
        <v>1</v>
      </c>
      <c r="GN212">
        <v>3</v>
      </c>
      <c r="GO212">
        <v>3</v>
      </c>
      <c r="GP212" t="s">
        <v>440</v>
      </c>
      <c r="GQ212">
        <v>3.10217</v>
      </c>
      <c r="GR212">
        <v>2.72713</v>
      </c>
      <c r="GS212">
        <v>0.0867708</v>
      </c>
      <c r="GT212">
        <v>0.08795219999999999</v>
      </c>
      <c r="GU212">
        <v>0.103951</v>
      </c>
      <c r="GV212">
        <v>0.0979295</v>
      </c>
      <c r="GW212">
        <v>23865.6</v>
      </c>
      <c r="GX212">
        <v>21647.9</v>
      </c>
      <c r="GY212">
        <v>26697.3</v>
      </c>
      <c r="GZ212">
        <v>23957.5</v>
      </c>
      <c r="HA212">
        <v>38274.8</v>
      </c>
      <c r="HB212">
        <v>31945.5</v>
      </c>
      <c r="HC212">
        <v>46617.1</v>
      </c>
      <c r="HD212">
        <v>37900.1</v>
      </c>
      <c r="HE212">
        <v>1.87077</v>
      </c>
      <c r="HF212">
        <v>1.8621</v>
      </c>
      <c r="HG212">
        <v>0.143997</v>
      </c>
      <c r="HH212">
        <v>0</v>
      </c>
      <c r="HI212">
        <v>27.6423</v>
      </c>
      <c r="HJ212">
        <v>999.9</v>
      </c>
      <c r="HK212">
        <v>47.4</v>
      </c>
      <c r="HL212">
        <v>31.7</v>
      </c>
      <c r="HM212">
        <v>24.4856</v>
      </c>
      <c r="HN212">
        <v>61.2059</v>
      </c>
      <c r="HO212">
        <v>22.1875</v>
      </c>
      <c r="HP212">
        <v>1</v>
      </c>
      <c r="HQ212">
        <v>0.12484</v>
      </c>
      <c r="HR212">
        <v>-0.335711</v>
      </c>
      <c r="HS212">
        <v>20.2794</v>
      </c>
      <c r="HT212">
        <v>5.2125</v>
      </c>
      <c r="HU212">
        <v>11.9798</v>
      </c>
      <c r="HV212">
        <v>4.96375</v>
      </c>
      <c r="HW212">
        <v>3.2745</v>
      </c>
      <c r="HX212">
        <v>9999</v>
      </c>
      <c r="HY212">
        <v>9999</v>
      </c>
      <c r="HZ212">
        <v>9999</v>
      </c>
      <c r="IA212">
        <v>42.2</v>
      </c>
      <c r="IB212">
        <v>1.86401</v>
      </c>
      <c r="IC212">
        <v>1.86017</v>
      </c>
      <c r="ID212">
        <v>1.8585</v>
      </c>
      <c r="IE212">
        <v>1.85983</v>
      </c>
      <c r="IF212">
        <v>1.85989</v>
      </c>
      <c r="IG212">
        <v>1.8584</v>
      </c>
      <c r="IH212">
        <v>1.85746</v>
      </c>
      <c r="II212">
        <v>1.85242</v>
      </c>
      <c r="IJ212">
        <v>0</v>
      </c>
      <c r="IK212">
        <v>0</v>
      </c>
      <c r="IL212">
        <v>0</v>
      </c>
      <c r="IM212">
        <v>0</v>
      </c>
      <c r="IN212" t="s">
        <v>441</v>
      </c>
      <c r="IO212" t="s">
        <v>442</v>
      </c>
      <c r="IP212" t="s">
        <v>443</v>
      </c>
      <c r="IQ212" t="s">
        <v>443</v>
      </c>
      <c r="IR212" t="s">
        <v>443</v>
      </c>
      <c r="IS212" t="s">
        <v>443</v>
      </c>
      <c r="IT212">
        <v>0</v>
      </c>
      <c r="IU212">
        <v>100</v>
      </c>
      <c r="IV212">
        <v>100</v>
      </c>
      <c r="IW212">
        <v>-1.109</v>
      </c>
      <c r="IX212">
        <v>0.3</v>
      </c>
      <c r="IY212">
        <v>-0.9039269621244732</v>
      </c>
      <c r="IZ212">
        <v>-0.001239420960351069</v>
      </c>
      <c r="JA212">
        <v>2.054680153414315E-06</v>
      </c>
      <c r="JB212">
        <v>-6.090169633737798E-10</v>
      </c>
      <c r="JC212">
        <v>0.01286883109493677</v>
      </c>
      <c r="JD212">
        <v>0.003674261220633967</v>
      </c>
      <c r="JE212">
        <v>0.0003746991724086452</v>
      </c>
      <c r="JF212">
        <v>1.563836292469968E-06</v>
      </c>
      <c r="JG212">
        <v>1</v>
      </c>
      <c r="JH212">
        <v>2003</v>
      </c>
      <c r="JI212">
        <v>1</v>
      </c>
      <c r="JJ212">
        <v>24</v>
      </c>
      <c r="JK212">
        <v>202970.7</v>
      </c>
      <c r="JL212">
        <v>202970.9</v>
      </c>
      <c r="JM212">
        <v>1.08887</v>
      </c>
      <c r="JN212">
        <v>2.62451</v>
      </c>
      <c r="JO212">
        <v>1.49658</v>
      </c>
      <c r="JP212">
        <v>2.34375</v>
      </c>
      <c r="JQ212">
        <v>1.54907</v>
      </c>
      <c r="JR212">
        <v>2.3877</v>
      </c>
      <c r="JS212">
        <v>36.5759</v>
      </c>
      <c r="JT212">
        <v>24.1751</v>
      </c>
      <c r="JU212">
        <v>18</v>
      </c>
      <c r="JV212">
        <v>483.99</v>
      </c>
      <c r="JW212">
        <v>493.455</v>
      </c>
      <c r="JX212">
        <v>28.1365</v>
      </c>
      <c r="JY212">
        <v>28.9175</v>
      </c>
      <c r="JZ212">
        <v>29.9998</v>
      </c>
      <c r="KA212">
        <v>29.2092</v>
      </c>
      <c r="KB212">
        <v>29.2248</v>
      </c>
      <c r="KC212">
        <v>21.8941</v>
      </c>
      <c r="KD212">
        <v>18.6714</v>
      </c>
      <c r="KE212">
        <v>97.39400000000001</v>
      </c>
      <c r="KF212">
        <v>28.1386</v>
      </c>
      <c r="KG212">
        <v>399.941</v>
      </c>
      <c r="KH212">
        <v>20.4973</v>
      </c>
      <c r="KI212">
        <v>101.926</v>
      </c>
      <c r="KJ212">
        <v>91.404</v>
      </c>
    </row>
    <row r="213" spans="1:296">
      <c r="A213">
        <v>195</v>
      </c>
      <c r="B213">
        <v>1759167850.1</v>
      </c>
      <c r="C213">
        <v>6477</v>
      </c>
      <c r="D213" t="s">
        <v>835</v>
      </c>
      <c r="E213" t="s">
        <v>836</v>
      </c>
      <c r="F213">
        <v>5</v>
      </c>
      <c r="G213" t="s">
        <v>832</v>
      </c>
      <c r="H213">
        <v>1759167842.332142</v>
      </c>
      <c r="I213">
        <f>(J213)/1000</f>
        <v>0</v>
      </c>
      <c r="J213">
        <f>IF(DO213, AM213, AG213)</f>
        <v>0</v>
      </c>
      <c r="K213">
        <f>IF(DO213, AH213, AF213)</f>
        <v>0</v>
      </c>
      <c r="L213">
        <f>DQ213 - IF(AT213&gt;1, K213*DK213*100.0/(AV213), 0)</f>
        <v>0</v>
      </c>
      <c r="M213">
        <f>((S213-I213/2)*L213-K213)/(S213+I213/2)</f>
        <v>0</v>
      </c>
      <c r="N213">
        <f>M213*(DX213+DY213)/1000.0</f>
        <v>0</v>
      </c>
      <c r="O213">
        <f>(DQ213 - IF(AT213&gt;1, K213*DK213*100.0/(AV213), 0))*(DX213+DY213)/1000.0</f>
        <v>0</v>
      </c>
      <c r="P213">
        <f>2.0/((1/R213-1/Q213)+SIGN(R213)*SQRT((1/R213-1/Q213)*(1/R213-1/Q213) + 4*DL213/((DL213+1)*(DL213+1))*(2*1/R213*1/Q213-1/Q213*1/Q213)))</f>
        <v>0</v>
      </c>
      <c r="Q213">
        <f>IF(LEFT(DM213,1)&lt;&gt;"0",IF(LEFT(DM213,1)="1",3.0,DN213),$D$5+$E$5*(EE213*DX213/($K$5*1000))+$F$5*(EE213*DX213/($K$5*1000))*MAX(MIN(DK213,$J$5),$I$5)*MAX(MIN(DK213,$J$5),$I$5)+$G$5*MAX(MIN(DK213,$J$5),$I$5)*(EE213*DX213/($K$5*1000))+$H$5*(EE213*DX213/($K$5*1000))*(EE213*DX213/($K$5*1000)))</f>
        <v>0</v>
      </c>
      <c r="R213">
        <f>I213*(1000-(1000*0.61365*exp(17.502*V213/(240.97+V213))/(DX213+DY213)+DS213)/2)/(1000*0.61365*exp(17.502*V213/(240.97+V213))/(DX213+DY213)-DS213)</f>
        <v>0</v>
      </c>
      <c r="S213">
        <f>1/((DL213+1)/(P213/1.6)+1/(Q213/1.37)) + DL213/((DL213+1)/(P213/1.6) + DL213/(Q213/1.37))</f>
        <v>0</v>
      </c>
      <c r="T213">
        <f>(DG213*DJ213)</f>
        <v>0</v>
      </c>
      <c r="U213">
        <f>(DZ213+(T213+2*0.95*5.67E-8*(((DZ213+$B$9)+273)^4-(DZ213+273)^4)-44100*I213)/(1.84*29.3*Q213+8*0.95*5.67E-8*(DZ213+273)^3))</f>
        <v>0</v>
      </c>
      <c r="V213">
        <f>($C$9*EA213+$D$9*EB213+$E$9*U213)</f>
        <v>0</v>
      </c>
      <c r="W213">
        <f>0.61365*exp(17.502*V213/(240.97+V213))</f>
        <v>0</v>
      </c>
      <c r="X213">
        <f>(Y213/Z213*100)</f>
        <v>0</v>
      </c>
      <c r="Y213">
        <f>DS213*(DX213+DY213)/1000</f>
        <v>0</v>
      </c>
      <c r="Z213">
        <f>0.61365*exp(17.502*DZ213/(240.97+DZ213))</f>
        <v>0</v>
      </c>
      <c r="AA213">
        <f>(W213-DS213*(DX213+DY213)/1000)</f>
        <v>0</v>
      </c>
      <c r="AB213">
        <f>(-I213*44100)</f>
        <v>0</v>
      </c>
      <c r="AC213">
        <f>2*29.3*Q213*0.92*(DZ213-V213)</f>
        <v>0</v>
      </c>
      <c r="AD213">
        <f>2*0.95*5.67E-8*(((DZ213+$B$9)+273)^4-(V213+273)^4)</f>
        <v>0</v>
      </c>
      <c r="AE213">
        <f>T213+AD213+AB213+AC213</f>
        <v>0</v>
      </c>
      <c r="AF213">
        <f>DW213*AT213*(DR213-DQ213*(1000-AT213*DT213)/(1000-AT213*DS213))/(100*DK213)</f>
        <v>0</v>
      </c>
      <c r="AG213">
        <f>1000*DW213*AT213*(DS213-DT213)/(100*DK213*(1000-AT213*DS213))</f>
        <v>0</v>
      </c>
      <c r="AH213">
        <f>(AI213 - AJ213 - DX213*1E3/(8.314*(DZ213+273.15)) * AL213/DW213 * AK213) * DW213/(100*DK213) * (1000 - DT213)/1000</f>
        <v>0</v>
      </c>
      <c r="AI213">
        <v>422.0192474449949</v>
      </c>
      <c r="AJ213">
        <v>415.7718909090909</v>
      </c>
      <c r="AK213">
        <v>-0.737084782981869</v>
      </c>
      <c r="AL213">
        <v>65.06289702928272</v>
      </c>
      <c r="AM213">
        <f>(AO213 - AN213 + DX213*1E3/(8.314*(DZ213+273.15)) * AQ213/DW213 * AP213) * DW213/(100*DK213) * 1000/(1000 - AO213)</f>
        <v>0</v>
      </c>
      <c r="AN213">
        <v>20.43057997793549</v>
      </c>
      <c r="AO213">
        <v>22.66808303030302</v>
      </c>
      <c r="AP213">
        <v>2.094950929921339E-05</v>
      </c>
      <c r="AQ213">
        <v>104.9964601613878</v>
      </c>
      <c r="AR213">
        <v>0</v>
      </c>
      <c r="AS213">
        <v>0</v>
      </c>
      <c r="AT213">
        <f>IF(AR213*$H$15&gt;=AV213,1.0,(AV213/(AV213-AR213*$H$15)))</f>
        <v>0</v>
      </c>
      <c r="AU213">
        <f>(AT213-1)*100</f>
        <v>0</v>
      </c>
      <c r="AV213">
        <f>MAX(0,($B$15+$C$15*EE213)/(1+$D$15*EE213)*DX213/(DZ213+273)*$E$15)</f>
        <v>0</v>
      </c>
      <c r="AW213" t="s">
        <v>437</v>
      </c>
      <c r="AX213" t="s">
        <v>437</v>
      </c>
      <c r="AY213">
        <v>0</v>
      </c>
      <c r="AZ213">
        <v>0</v>
      </c>
      <c r="BA213">
        <f>1-AY213/AZ213</f>
        <v>0</v>
      </c>
      <c r="BB213">
        <v>0</v>
      </c>
      <c r="BC213" t="s">
        <v>437</v>
      </c>
      <c r="BD213" t="s">
        <v>437</v>
      </c>
      <c r="BE213">
        <v>0</v>
      </c>
      <c r="BF213">
        <v>0</v>
      </c>
      <c r="BG213">
        <f>1-BE213/BF213</f>
        <v>0</v>
      </c>
      <c r="BH213">
        <v>0.5</v>
      </c>
      <c r="BI213">
        <f>DH213</f>
        <v>0</v>
      </c>
      <c r="BJ213">
        <f>K213</f>
        <v>0</v>
      </c>
      <c r="BK213">
        <f>BG213*BH213*BI213</f>
        <v>0</v>
      </c>
      <c r="BL213">
        <f>(BJ213-BB213)/BI213</f>
        <v>0</v>
      </c>
      <c r="BM213">
        <f>(AZ213-BF213)/BF213</f>
        <v>0</v>
      </c>
      <c r="BN213">
        <f>AY213/(BA213+AY213/BF213)</f>
        <v>0</v>
      </c>
      <c r="BO213" t="s">
        <v>437</v>
      </c>
      <c r="BP213">
        <v>0</v>
      </c>
      <c r="BQ213">
        <f>IF(BP213&lt;&gt;0, BP213, BN213)</f>
        <v>0</v>
      </c>
      <c r="BR213">
        <f>1-BQ213/BF213</f>
        <v>0</v>
      </c>
      <c r="BS213">
        <f>(BF213-BE213)/(BF213-BQ213)</f>
        <v>0</v>
      </c>
      <c r="BT213">
        <f>(AZ213-BF213)/(AZ213-BQ213)</f>
        <v>0</v>
      </c>
      <c r="BU213">
        <f>(BF213-BE213)/(BF213-AY213)</f>
        <v>0</v>
      </c>
      <c r="BV213">
        <f>(AZ213-BF213)/(AZ213-AY213)</f>
        <v>0</v>
      </c>
      <c r="BW213">
        <f>(BS213*BQ213/BE213)</f>
        <v>0</v>
      </c>
      <c r="BX213">
        <f>(1-BW213)</f>
        <v>0</v>
      </c>
      <c r="DG213">
        <f>$B$13*EF213+$C$13*EG213+$F$13*ER213*(1-EU213)</f>
        <v>0</v>
      </c>
      <c r="DH213">
        <f>DG213*DI213</f>
        <v>0</v>
      </c>
      <c r="DI213">
        <f>($B$13*$D$11+$C$13*$D$11+$F$13*((FE213+EW213)/MAX(FE213+EW213+FF213, 0.1)*$I$11+FF213/MAX(FE213+EW213+FF213, 0.1)*$J$11))/($B$13+$C$13+$F$13)</f>
        <v>0</v>
      </c>
      <c r="DJ213">
        <f>($B$13*$K$11+$C$13*$K$11+$F$13*((FE213+EW213)/MAX(FE213+EW213+FF213, 0.1)*$P$11+FF213/MAX(FE213+EW213+FF213, 0.1)*$Q$11))/($B$13+$C$13+$F$13)</f>
        <v>0</v>
      </c>
      <c r="DK213">
        <v>5.79</v>
      </c>
      <c r="DL213">
        <v>0.5</v>
      </c>
      <c r="DM213" t="s">
        <v>438</v>
      </c>
      <c r="DN213">
        <v>2</v>
      </c>
      <c r="DO213" t="b">
        <v>1</v>
      </c>
      <c r="DP213">
        <v>1759167842.332142</v>
      </c>
      <c r="DQ213">
        <v>408.8865</v>
      </c>
      <c r="DR213">
        <v>417.3613571428571</v>
      </c>
      <c r="DS213">
        <v>22.670375</v>
      </c>
      <c r="DT213">
        <v>20.42619285714286</v>
      </c>
      <c r="DU213">
        <v>409.9951428571429</v>
      </c>
      <c r="DV213">
        <v>22.37029999999999</v>
      </c>
      <c r="DW213">
        <v>500.0372499999999</v>
      </c>
      <c r="DX213">
        <v>90.87369642857144</v>
      </c>
      <c r="DY213">
        <v>0.06927347142857142</v>
      </c>
      <c r="DZ213">
        <v>29.43614642857144</v>
      </c>
      <c r="EA213">
        <v>29.9941</v>
      </c>
      <c r="EB213">
        <v>999.9000000000002</v>
      </c>
      <c r="EC213">
        <v>0</v>
      </c>
      <c r="ED213">
        <v>0</v>
      </c>
      <c r="EE213">
        <v>10014.0725</v>
      </c>
      <c r="EF213">
        <v>0</v>
      </c>
      <c r="EG213">
        <v>9.838824642857146</v>
      </c>
      <c r="EH213">
        <v>-8.474859142857143</v>
      </c>
      <c r="EI213">
        <v>418.3711428571428</v>
      </c>
      <c r="EJ213">
        <v>426.0642499999999</v>
      </c>
      <c r="EK213">
        <v>2.244183928571429</v>
      </c>
      <c r="EL213">
        <v>417.3613571428571</v>
      </c>
      <c r="EM213">
        <v>20.42619285714286</v>
      </c>
      <c r="EN213">
        <v>2.060141071428571</v>
      </c>
      <c r="EO213">
        <v>1.856203214285714</v>
      </c>
      <c r="EP213">
        <v>17.91429285714286</v>
      </c>
      <c r="EQ213">
        <v>16.2683</v>
      </c>
      <c r="ER213">
        <v>1999.996428571428</v>
      </c>
      <c r="ES213">
        <v>0.9799980714285715</v>
      </c>
      <c r="ET213">
        <v>0.02000163571428572</v>
      </c>
      <c r="EU213">
        <v>0</v>
      </c>
      <c r="EV213">
        <v>802.7994642857142</v>
      </c>
      <c r="EW213">
        <v>5.00078</v>
      </c>
      <c r="EX213">
        <v>15638.66071428572</v>
      </c>
      <c r="EY213">
        <v>16379.59642857143</v>
      </c>
      <c r="EZ213">
        <v>39.27882142857142</v>
      </c>
      <c r="FA213">
        <v>39.97514285714284</v>
      </c>
      <c r="FB213">
        <v>39.32792857142856</v>
      </c>
      <c r="FC213">
        <v>39.73628571428571</v>
      </c>
      <c r="FD213">
        <v>40.03767857142856</v>
      </c>
      <c r="FE213">
        <v>1955.096428571429</v>
      </c>
      <c r="FF213">
        <v>39.9</v>
      </c>
      <c r="FG213">
        <v>0</v>
      </c>
      <c r="FH213">
        <v>1759167842</v>
      </c>
      <c r="FI213">
        <v>0</v>
      </c>
      <c r="FJ213">
        <v>802.7941923076924</v>
      </c>
      <c r="FK213">
        <v>1.611384613274673</v>
      </c>
      <c r="FL213">
        <v>10.65299151592287</v>
      </c>
      <c r="FM213">
        <v>15638.86153846154</v>
      </c>
      <c r="FN213">
        <v>15</v>
      </c>
      <c r="FO213">
        <v>0</v>
      </c>
      <c r="FP213" t="s">
        <v>439</v>
      </c>
      <c r="FQ213">
        <v>1746989605.5</v>
      </c>
      <c r="FR213">
        <v>1746989593.5</v>
      </c>
      <c r="FS213">
        <v>0</v>
      </c>
      <c r="FT213">
        <v>-0.274</v>
      </c>
      <c r="FU213">
        <v>-0.002</v>
      </c>
      <c r="FV213">
        <v>2.549</v>
      </c>
      <c r="FW213">
        <v>0.129</v>
      </c>
      <c r="FX213">
        <v>420</v>
      </c>
      <c r="FY213">
        <v>17</v>
      </c>
      <c r="FZ213">
        <v>0.02</v>
      </c>
      <c r="GA213">
        <v>0.04</v>
      </c>
      <c r="GB213">
        <v>-9.338699</v>
      </c>
      <c r="GC213">
        <v>20.01657883677302</v>
      </c>
      <c r="GD213">
        <v>2.599181106502392</v>
      </c>
      <c r="GE213">
        <v>0</v>
      </c>
      <c r="GF213">
        <v>802.7906470588234</v>
      </c>
      <c r="GG213">
        <v>0.3866768531815244</v>
      </c>
      <c r="GH213">
        <v>0.2604672139640052</v>
      </c>
      <c r="GI213">
        <v>1</v>
      </c>
      <c r="GJ213">
        <v>2.2450995</v>
      </c>
      <c r="GK213">
        <v>-0.02111369606003849</v>
      </c>
      <c r="GL213">
        <v>0.003772953716917313</v>
      </c>
      <c r="GM213">
        <v>1</v>
      </c>
      <c r="GN213">
        <v>2</v>
      </c>
      <c r="GO213">
        <v>3</v>
      </c>
      <c r="GP213" t="s">
        <v>446</v>
      </c>
      <c r="GQ213">
        <v>3.10246</v>
      </c>
      <c r="GR213">
        <v>2.72711</v>
      </c>
      <c r="GS213">
        <v>0.0862137</v>
      </c>
      <c r="GT213">
        <v>0.0860321</v>
      </c>
      <c r="GU213">
        <v>0.103951</v>
      </c>
      <c r="GV213">
        <v>0.09794750000000001</v>
      </c>
      <c r="GW213">
        <v>23880.4</v>
      </c>
      <c r="GX213">
        <v>21693.7</v>
      </c>
      <c r="GY213">
        <v>26697.6</v>
      </c>
      <c r="GZ213">
        <v>23957.8</v>
      </c>
      <c r="HA213">
        <v>38274.9</v>
      </c>
      <c r="HB213">
        <v>31944.8</v>
      </c>
      <c r="HC213">
        <v>46617.3</v>
      </c>
      <c r="HD213">
        <v>37900.4</v>
      </c>
      <c r="HE213">
        <v>1.87138</v>
      </c>
      <c r="HF213">
        <v>1.86192</v>
      </c>
      <c r="HG213">
        <v>0.144027</v>
      </c>
      <c r="HH213">
        <v>0</v>
      </c>
      <c r="HI213">
        <v>27.6416</v>
      </c>
      <c r="HJ213">
        <v>999.9</v>
      </c>
      <c r="HK213">
        <v>47.4</v>
      </c>
      <c r="HL213">
        <v>31.7</v>
      </c>
      <c r="HM213">
        <v>24.4867</v>
      </c>
      <c r="HN213">
        <v>60.9159</v>
      </c>
      <c r="HO213">
        <v>22.0032</v>
      </c>
      <c r="HP213">
        <v>1</v>
      </c>
      <c r="HQ213">
        <v>0.124263</v>
      </c>
      <c r="HR213">
        <v>-0.348148</v>
      </c>
      <c r="HS213">
        <v>20.2795</v>
      </c>
      <c r="HT213">
        <v>5.2128</v>
      </c>
      <c r="HU213">
        <v>11.9798</v>
      </c>
      <c r="HV213">
        <v>4.9637</v>
      </c>
      <c r="HW213">
        <v>3.27448</v>
      </c>
      <c r="HX213">
        <v>9999</v>
      </c>
      <c r="HY213">
        <v>9999</v>
      </c>
      <c r="HZ213">
        <v>9999</v>
      </c>
      <c r="IA213">
        <v>42.2</v>
      </c>
      <c r="IB213">
        <v>1.86401</v>
      </c>
      <c r="IC213">
        <v>1.86019</v>
      </c>
      <c r="ID213">
        <v>1.85851</v>
      </c>
      <c r="IE213">
        <v>1.85987</v>
      </c>
      <c r="IF213">
        <v>1.85989</v>
      </c>
      <c r="IG213">
        <v>1.85842</v>
      </c>
      <c r="IH213">
        <v>1.85747</v>
      </c>
      <c r="II213">
        <v>1.85242</v>
      </c>
      <c r="IJ213">
        <v>0</v>
      </c>
      <c r="IK213">
        <v>0</v>
      </c>
      <c r="IL213">
        <v>0</v>
      </c>
      <c r="IM213">
        <v>0</v>
      </c>
      <c r="IN213" t="s">
        <v>441</v>
      </c>
      <c r="IO213" t="s">
        <v>442</v>
      </c>
      <c r="IP213" t="s">
        <v>443</v>
      </c>
      <c r="IQ213" t="s">
        <v>443</v>
      </c>
      <c r="IR213" t="s">
        <v>443</v>
      </c>
      <c r="IS213" t="s">
        <v>443</v>
      </c>
      <c r="IT213">
        <v>0</v>
      </c>
      <c r="IU213">
        <v>100</v>
      </c>
      <c r="IV213">
        <v>100</v>
      </c>
      <c r="IW213">
        <v>-1.109</v>
      </c>
      <c r="IX213">
        <v>0.3</v>
      </c>
      <c r="IY213">
        <v>-0.9039269621244732</v>
      </c>
      <c r="IZ213">
        <v>-0.001239420960351069</v>
      </c>
      <c r="JA213">
        <v>2.054680153414315E-06</v>
      </c>
      <c r="JB213">
        <v>-6.090169633737798E-10</v>
      </c>
      <c r="JC213">
        <v>0.01286883109493677</v>
      </c>
      <c r="JD213">
        <v>0.003674261220633967</v>
      </c>
      <c r="JE213">
        <v>0.0003746991724086452</v>
      </c>
      <c r="JF213">
        <v>1.563836292469968E-06</v>
      </c>
      <c r="JG213">
        <v>1</v>
      </c>
      <c r="JH213">
        <v>2003</v>
      </c>
      <c r="JI213">
        <v>1</v>
      </c>
      <c r="JJ213">
        <v>24</v>
      </c>
      <c r="JK213">
        <v>202970.7</v>
      </c>
      <c r="JL213">
        <v>202970.9</v>
      </c>
      <c r="JM213">
        <v>1.05713</v>
      </c>
      <c r="JN213">
        <v>2.61841</v>
      </c>
      <c r="JO213">
        <v>1.49658</v>
      </c>
      <c r="JP213">
        <v>2.34375</v>
      </c>
      <c r="JQ213">
        <v>1.54907</v>
      </c>
      <c r="JR213">
        <v>2.47803</v>
      </c>
      <c r="JS213">
        <v>36.5759</v>
      </c>
      <c r="JT213">
        <v>24.1838</v>
      </c>
      <c r="JU213">
        <v>18</v>
      </c>
      <c r="JV213">
        <v>484.309</v>
      </c>
      <c r="JW213">
        <v>493.303</v>
      </c>
      <c r="JX213">
        <v>28.1401</v>
      </c>
      <c r="JY213">
        <v>28.9137</v>
      </c>
      <c r="JZ213">
        <v>29.9998</v>
      </c>
      <c r="KA213">
        <v>29.2051</v>
      </c>
      <c r="KB213">
        <v>29.2204</v>
      </c>
      <c r="KC213">
        <v>21.2611</v>
      </c>
      <c r="KD213">
        <v>18.6714</v>
      </c>
      <c r="KE213">
        <v>97.39400000000001</v>
      </c>
      <c r="KF213">
        <v>28.144</v>
      </c>
      <c r="KG213">
        <v>386.584</v>
      </c>
      <c r="KH213">
        <v>20.4973</v>
      </c>
      <c r="KI213">
        <v>101.927</v>
      </c>
      <c r="KJ213">
        <v>91.40470000000001</v>
      </c>
    </row>
    <row r="214" spans="1:296">
      <c r="A214">
        <v>196</v>
      </c>
      <c r="B214">
        <v>1759167855.1</v>
      </c>
      <c r="C214">
        <v>6482</v>
      </c>
      <c r="D214" t="s">
        <v>837</v>
      </c>
      <c r="E214" t="s">
        <v>838</v>
      </c>
      <c r="F214">
        <v>5</v>
      </c>
      <c r="G214" t="s">
        <v>832</v>
      </c>
      <c r="H214">
        <v>1759167847.6</v>
      </c>
      <c r="I214">
        <f>(J214)/1000</f>
        <v>0</v>
      </c>
      <c r="J214">
        <f>IF(DO214, AM214, AG214)</f>
        <v>0</v>
      </c>
      <c r="K214">
        <f>IF(DO214, AH214, AF214)</f>
        <v>0</v>
      </c>
      <c r="L214">
        <f>DQ214 - IF(AT214&gt;1, K214*DK214*100.0/(AV214), 0)</f>
        <v>0</v>
      </c>
      <c r="M214">
        <f>((S214-I214/2)*L214-K214)/(S214+I214/2)</f>
        <v>0</v>
      </c>
      <c r="N214">
        <f>M214*(DX214+DY214)/1000.0</f>
        <v>0</v>
      </c>
      <c r="O214">
        <f>(DQ214 - IF(AT214&gt;1, K214*DK214*100.0/(AV214), 0))*(DX214+DY214)/1000.0</f>
        <v>0</v>
      </c>
      <c r="P214">
        <f>2.0/((1/R214-1/Q214)+SIGN(R214)*SQRT((1/R214-1/Q214)*(1/R214-1/Q214) + 4*DL214/((DL214+1)*(DL214+1))*(2*1/R214*1/Q214-1/Q214*1/Q214)))</f>
        <v>0</v>
      </c>
      <c r="Q214">
        <f>IF(LEFT(DM214,1)&lt;&gt;"0",IF(LEFT(DM214,1)="1",3.0,DN214),$D$5+$E$5*(EE214*DX214/($K$5*1000))+$F$5*(EE214*DX214/($K$5*1000))*MAX(MIN(DK214,$J$5),$I$5)*MAX(MIN(DK214,$J$5),$I$5)+$G$5*MAX(MIN(DK214,$J$5),$I$5)*(EE214*DX214/($K$5*1000))+$H$5*(EE214*DX214/($K$5*1000))*(EE214*DX214/($K$5*1000)))</f>
        <v>0</v>
      </c>
      <c r="R214">
        <f>I214*(1000-(1000*0.61365*exp(17.502*V214/(240.97+V214))/(DX214+DY214)+DS214)/2)/(1000*0.61365*exp(17.502*V214/(240.97+V214))/(DX214+DY214)-DS214)</f>
        <v>0</v>
      </c>
      <c r="S214">
        <f>1/((DL214+1)/(P214/1.6)+1/(Q214/1.37)) + DL214/((DL214+1)/(P214/1.6) + DL214/(Q214/1.37))</f>
        <v>0</v>
      </c>
      <c r="T214">
        <f>(DG214*DJ214)</f>
        <v>0</v>
      </c>
      <c r="U214">
        <f>(DZ214+(T214+2*0.95*5.67E-8*(((DZ214+$B$9)+273)^4-(DZ214+273)^4)-44100*I214)/(1.84*29.3*Q214+8*0.95*5.67E-8*(DZ214+273)^3))</f>
        <v>0</v>
      </c>
      <c r="V214">
        <f>($C$9*EA214+$D$9*EB214+$E$9*U214)</f>
        <v>0</v>
      </c>
      <c r="W214">
        <f>0.61365*exp(17.502*V214/(240.97+V214))</f>
        <v>0</v>
      </c>
      <c r="X214">
        <f>(Y214/Z214*100)</f>
        <v>0</v>
      </c>
      <c r="Y214">
        <f>DS214*(DX214+DY214)/1000</f>
        <v>0</v>
      </c>
      <c r="Z214">
        <f>0.61365*exp(17.502*DZ214/(240.97+DZ214))</f>
        <v>0</v>
      </c>
      <c r="AA214">
        <f>(W214-DS214*(DX214+DY214)/1000)</f>
        <v>0</v>
      </c>
      <c r="AB214">
        <f>(-I214*44100)</f>
        <v>0</v>
      </c>
      <c r="AC214">
        <f>2*29.3*Q214*0.92*(DZ214-V214)</f>
        <v>0</v>
      </c>
      <c r="AD214">
        <f>2*0.95*5.67E-8*(((DZ214+$B$9)+273)^4-(V214+273)^4)</f>
        <v>0</v>
      </c>
      <c r="AE214">
        <f>T214+AD214+AB214+AC214</f>
        <v>0</v>
      </c>
      <c r="AF214">
        <f>DW214*AT214*(DR214-DQ214*(1000-AT214*DT214)/(1000-AT214*DS214))/(100*DK214)</f>
        <v>0</v>
      </c>
      <c r="AG214">
        <f>1000*DW214*AT214*(DS214-DT214)/(100*DK214*(1000-AT214*DS214))</f>
        <v>0</v>
      </c>
      <c r="AH214">
        <f>(AI214 - AJ214 - DX214*1E3/(8.314*(DZ214+273.15)) * AL214/DW214 * AK214) * DW214/(100*DK214) * (1000 - DT214)/1000</f>
        <v>0</v>
      </c>
      <c r="AI214">
        <v>407.7158554620286</v>
      </c>
      <c r="AJ214">
        <v>407.092503030303</v>
      </c>
      <c r="AK214">
        <v>-1.863418322687855</v>
      </c>
      <c r="AL214">
        <v>65.06289702928272</v>
      </c>
      <c r="AM214">
        <f>(AO214 - AN214 + DX214*1E3/(8.314*(DZ214+273.15)) * AQ214/DW214 * AP214) * DW214/(100*DK214) * 1000/(1000 - AO214)</f>
        <v>0</v>
      </c>
      <c r="AN214">
        <v>20.424258176925</v>
      </c>
      <c r="AO214">
        <v>22.67002606060605</v>
      </c>
      <c r="AP214">
        <v>8.610770419241121E-06</v>
      </c>
      <c r="AQ214">
        <v>104.9964601613878</v>
      </c>
      <c r="AR214">
        <v>0</v>
      </c>
      <c r="AS214">
        <v>0</v>
      </c>
      <c r="AT214">
        <f>IF(AR214*$H$15&gt;=AV214,1.0,(AV214/(AV214-AR214*$H$15)))</f>
        <v>0</v>
      </c>
      <c r="AU214">
        <f>(AT214-1)*100</f>
        <v>0</v>
      </c>
      <c r="AV214">
        <f>MAX(0,($B$15+$C$15*EE214)/(1+$D$15*EE214)*DX214/(DZ214+273)*$E$15)</f>
        <v>0</v>
      </c>
      <c r="AW214" t="s">
        <v>437</v>
      </c>
      <c r="AX214" t="s">
        <v>437</v>
      </c>
      <c r="AY214">
        <v>0</v>
      </c>
      <c r="AZ214">
        <v>0</v>
      </c>
      <c r="BA214">
        <f>1-AY214/AZ214</f>
        <v>0</v>
      </c>
      <c r="BB214">
        <v>0</v>
      </c>
      <c r="BC214" t="s">
        <v>437</v>
      </c>
      <c r="BD214" t="s">
        <v>437</v>
      </c>
      <c r="BE214">
        <v>0</v>
      </c>
      <c r="BF214">
        <v>0</v>
      </c>
      <c r="BG214">
        <f>1-BE214/BF214</f>
        <v>0</v>
      </c>
      <c r="BH214">
        <v>0.5</v>
      </c>
      <c r="BI214">
        <f>DH214</f>
        <v>0</v>
      </c>
      <c r="BJ214">
        <f>K214</f>
        <v>0</v>
      </c>
      <c r="BK214">
        <f>BG214*BH214*BI214</f>
        <v>0</v>
      </c>
      <c r="BL214">
        <f>(BJ214-BB214)/BI214</f>
        <v>0</v>
      </c>
      <c r="BM214">
        <f>(AZ214-BF214)/BF214</f>
        <v>0</v>
      </c>
      <c r="BN214">
        <f>AY214/(BA214+AY214/BF214)</f>
        <v>0</v>
      </c>
      <c r="BO214" t="s">
        <v>437</v>
      </c>
      <c r="BP214">
        <v>0</v>
      </c>
      <c r="BQ214">
        <f>IF(BP214&lt;&gt;0, BP214, BN214)</f>
        <v>0</v>
      </c>
      <c r="BR214">
        <f>1-BQ214/BF214</f>
        <v>0</v>
      </c>
      <c r="BS214">
        <f>(BF214-BE214)/(BF214-BQ214)</f>
        <v>0</v>
      </c>
      <c r="BT214">
        <f>(AZ214-BF214)/(AZ214-BQ214)</f>
        <v>0</v>
      </c>
      <c r="BU214">
        <f>(BF214-BE214)/(BF214-AY214)</f>
        <v>0</v>
      </c>
      <c r="BV214">
        <f>(AZ214-BF214)/(AZ214-AY214)</f>
        <v>0</v>
      </c>
      <c r="BW214">
        <f>(BS214*BQ214/BE214)</f>
        <v>0</v>
      </c>
      <c r="BX214">
        <f>(1-BW214)</f>
        <v>0</v>
      </c>
      <c r="DG214">
        <f>$B$13*EF214+$C$13*EG214+$F$13*ER214*(1-EU214)</f>
        <v>0</v>
      </c>
      <c r="DH214">
        <f>DG214*DI214</f>
        <v>0</v>
      </c>
      <c r="DI214">
        <f>($B$13*$D$11+$C$13*$D$11+$F$13*((FE214+EW214)/MAX(FE214+EW214+FF214, 0.1)*$I$11+FF214/MAX(FE214+EW214+FF214, 0.1)*$J$11))/($B$13+$C$13+$F$13)</f>
        <v>0</v>
      </c>
      <c r="DJ214">
        <f>($B$13*$K$11+$C$13*$K$11+$F$13*((FE214+EW214)/MAX(FE214+EW214+FF214, 0.1)*$P$11+FF214/MAX(FE214+EW214+FF214, 0.1)*$Q$11))/($B$13+$C$13+$F$13)</f>
        <v>0</v>
      </c>
      <c r="DK214">
        <v>5.79</v>
      </c>
      <c r="DL214">
        <v>0.5</v>
      </c>
      <c r="DM214" t="s">
        <v>438</v>
      </c>
      <c r="DN214">
        <v>2</v>
      </c>
      <c r="DO214" t="b">
        <v>1</v>
      </c>
      <c r="DP214">
        <v>1759167847.6</v>
      </c>
      <c r="DQ214">
        <v>406.3288148148148</v>
      </c>
      <c r="DR214">
        <v>409.8994814814814</v>
      </c>
      <c r="DS214">
        <v>22.66895925925926</v>
      </c>
      <c r="DT214">
        <v>20.42531111111111</v>
      </c>
      <c r="DU214">
        <v>407.4378518518519</v>
      </c>
      <c r="DV214">
        <v>22.36890740740741</v>
      </c>
      <c r="DW214">
        <v>500.0331851851851</v>
      </c>
      <c r="DX214">
        <v>90.87469629629628</v>
      </c>
      <c r="DY214">
        <v>0.06898269259259258</v>
      </c>
      <c r="DZ214">
        <v>29.43614074074074</v>
      </c>
      <c r="EA214">
        <v>29.98998518518519</v>
      </c>
      <c r="EB214">
        <v>999.9000000000001</v>
      </c>
      <c r="EC214">
        <v>0</v>
      </c>
      <c r="ED214">
        <v>0</v>
      </c>
      <c r="EE214">
        <v>10003.58259259259</v>
      </c>
      <c r="EF214">
        <v>0</v>
      </c>
      <c r="EG214">
        <v>9.847430370370372</v>
      </c>
      <c r="EH214">
        <v>-3.570676185185186</v>
      </c>
      <c r="EI214">
        <v>415.7535185185185</v>
      </c>
      <c r="EJ214">
        <v>418.4464814814815</v>
      </c>
      <c r="EK214">
        <v>2.243638148148148</v>
      </c>
      <c r="EL214">
        <v>409.8994814814814</v>
      </c>
      <c r="EM214">
        <v>20.42531111111111</v>
      </c>
      <c r="EN214">
        <v>2.060034814814815</v>
      </c>
      <c r="EO214">
        <v>1.856144444444444</v>
      </c>
      <c r="EP214">
        <v>17.91346666666667</v>
      </c>
      <c r="EQ214">
        <v>16.26779629629629</v>
      </c>
      <c r="ER214">
        <v>2000.027407407408</v>
      </c>
      <c r="ES214">
        <v>0.9799983333333335</v>
      </c>
      <c r="ET214">
        <v>0.02000137777777778</v>
      </c>
      <c r="EU214">
        <v>0</v>
      </c>
      <c r="EV214">
        <v>802.8994814814816</v>
      </c>
      <c r="EW214">
        <v>5.00078</v>
      </c>
      <c r="EX214">
        <v>15640.95185185185</v>
      </c>
      <c r="EY214">
        <v>16379.85185185185</v>
      </c>
      <c r="EZ214">
        <v>39.26603703703704</v>
      </c>
      <c r="FA214">
        <v>39.96962962962962</v>
      </c>
      <c r="FB214">
        <v>39.34470370370371</v>
      </c>
      <c r="FC214">
        <v>39.71033333333333</v>
      </c>
      <c r="FD214">
        <v>40.053</v>
      </c>
      <c r="FE214">
        <v>1955.127407407407</v>
      </c>
      <c r="FF214">
        <v>39.9</v>
      </c>
      <c r="FG214">
        <v>0</v>
      </c>
      <c r="FH214">
        <v>1759167847.4</v>
      </c>
      <c r="FI214">
        <v>0</v>
      </c>
      <c r="FJ214">
        <v>802.8852400000001</v>
      </c>
      <c r="FK214">
        <v>1.592076929595806</v>
      </c>
      <c r="FL214">
        <v>39.07692307426132</v>
      </c>
      <c r="FM214">
        <v>15641.224</v>
      </c>
      <c r="FN214">
        <v>15</v>
      </c>
      <c r="FO214">
        <v>0</v>
      </c>
      <c r="FP214" t="s">
        <v>439</v>
      </c>
      <c r="FQ214">
        <v>1746989605.5</v>
      </c>
      <c r="FR214">
        <v>1746989593.5</v>
      </c>
      <c r="FS214">
        <v>0</v>
      </c>
      <c r="FT214">
        <v>-0.274</v>
      </c>
      <c r="FU214">
        <v>-0.002</v>
      </c>
      <c r="FV214">
        <v>2.549</v>
      </c>
      <c r="FW214">
        <v>0.129</v>
      </c>
      <c r="FX214">
        <v>420</v>
      </c>
      <c r="FY214">
        <v>17</v>
      </c>
      <c r="FZ214">
        <v>0.02</v>
      </c>
      <c r="GA214">
        <v>0.04</v>
      </c>
      <c r="GB214">
        <v>-5.701546585365853</v>
      </c>
      <c r="GC214">
        <v>55.35400024390238</v>
      </c>
      <c r="GD214">
        <v>5.901406699930086</v>
      </c>
      <c r="GE214">
        <v>0</v>
      </c>
      <c r="GF214">
        <v>802.8310294117648</v>
      </c>
      <c r="GG214">
        <v>1.332085563808578</v>
      </c>
      <c r="GH214">
        <v>0.2863531843611423</v>
      </c>
      <c r="GI214">
        <v>0</v>
      </c>
      <c r="GJ214">
        <v>2.244165365853659</v>
      </c>
      <c r="GK214">
        <v>-0.01631540069686135</v>
      </c>
      <c r="GL214">
        <v>0.004032341870887474</v>
      </c>
      <c r="GM214">
        <v>1</v>
      </c>
      <c r="GN214">
        <v>1</v>
      </c>
      <c r="GO214">
        <v>3</v>
      </c>
      <c r="GP214" t="s">
        <v>459</v>
      </c>
      <c r="GQ214">
        <v>3.10213</v>
      </c>
      <c r="GR214">
        <v>2.72726</v>
      </c>
      <c r="GS214">
        <v>0.0847667</v>
      </c>
      <c r="GT214">
        <v>0.0835304</v>
      </c>
      <c r="GU214">
        <v>0.103956</v>
      </c>
      <c r="GV214">
        <v>0.0979201</v>
      </c>
      <c r="GW214">
        <v>23918.3</v>
      </c>
      <c r="GX214">
        <v>21753.1</v>
      </c>
      <c r="GY214">
        <v>26697.7</v>
      </c>
      <c r="GZ214">
        <v>23957.8</v>
      </c>
      <c r="HA214">
        <v>38274.6</v>
      </c>
      <c r="HB214">
        <v>31945.4</v>
      </c>
      <c r="HC214">
        <v>46617.4</v>
      </c>
      <c r="HD214">
        <v>37900.2</v>
      </c>
      <c r="HE214">
        <v>1.87088</v>
      </c>
      <c r="HF214">
        <v>1.8623</v>
      </c>
      <c r="HG214">
        <v>0.144325</v>
      </c>
      <c r="HH214">
        <v>0</v>
      </c>
      <c r="HI214">
        <v>27.6399</v>
      </c>
      <c r="HJ214">
        <v>999.9</v>
      </c>
      <c r="HK214">
        <v>47.4</v>
      </c>
      <c r="HL214">
        <v>31.7</v>
      </c>
      <c r="HM214">
        <v>24.487</v>
      </c>
      <c r="HN214">
        <v>61.0459</v>
      </c>
      <c r="HO214">
        <v>22.2716</v>
      </c>
      <c r="HP214">
        <v>1</v>
      </c>
      <c r="HQ214">
        <v>0.124164</v>
      </c>
      <c r="HR214">
        <v>-0.371844</v>
      </c>
      <c r="HS214">
        <v>20.2796</v>
      </c>
      <c r="HT214">
        <v>5.2131</v>
      </c>
      <c r="HU214">
        <v>11.98</v>
      </c>
      <c r="HV214">
        <v>4.9636</v>
      </c>
      <c r="HW214">
        <v>3.27463</v>
      </c>
      <c r="HX214">
        <v>9999</v>
      </c>
      <c r="HY214">
        <v>9999</v>
      </c>
      <c r="HZ214">
        <v>9999</v>
      </c>
      <c r="IA214">
        <v>42.2</v>
      </c>
      <c r="IB214">
        <v>1.86401</v>
      </c>
      <c r="IC214">
        <v>1.86017</v>
      </c>
      <c r="ID214">
        <v>1.85849</v>
      </c>
      <c r="IE214">
        <v>1.85984</v>
      </c>
      <c r="IF214">
        <v>1.85989</v>
      </c>
      <c r="IG214">
        <v>1.85838</v>
      </c>
      <c r="IH214">
        <v>1.85746</v>
      </c>
      <c r="II214">
        <v>1.85242</v>
      </c>
      <c r="IJ214">
        <v>0</v>
      </c>
      <c r="IK214">
        <v>0</v>
      </c>
      <c r="IL214">
        <v>0</v>
      </c>
      <c r="IM214">
        <v>0</v>
      </c>
      <c r="IN214" t="s">
        <v>441</v>
      </c>
      <c r="IO214" t="s">
        <v>442</v>
      </c>
      <c r="IP214" t="s">
        <v>443</v>
      </c>
      <c r="IQ214" t="s">
        <v>443</v>
      </c>
      <c r="IR214" t="s">
        <v>443</v>
      </c>
      <c r="IS214" t="s">
        <v>443</v>
      </c>
      <c r="IT214">
        <v>0</v>
      </c>
      <c r="IU214">
        <v>100</v>
      </c>
      <c r="IV214">
        <v>100</v>
      </c>
      <c r="IW214">
        <v>-1.11</v>
      </c>
      <c r="IX214">
        <v>0.3001</v>
      </c>
      <c r="IY214">
        <v>-0.9039269621244732</v>
      </c>
      <c r="IZ214">
        <v>-0.001239420960351069</v>
      </c>
      <c r="JA214">
        <v>2.054680153414315E-06</v>
      </c>
      <c r="JB214">
        <v>-6.090169633737798E-10</v>
      </c>
      <c r="JC214">
        <v>0.01286883109493677</v>
      </c>
      <c r="JD214">
        <v>0.003674261220633967</v>
      </c>
      <c r="JE214">
        <v>0.0003746991724086452</v>
      </c>
      <c r="JF214">
        <v>1.563836292469968E-06</v>
      </c>
      <c r="JG214">
        <v>1</v>
      </c>
      <c r="JH214">
        <v>2003</v>
      </c>
      <c r="JI214">
        <v>1</v>
      </c>
      <c r="JJ214">
        <v>24</v>
      </c>
      <c r="JK214">
        <v>202970.8</v>
      </c>
      <c r="JL214">
        <v>202971</v>
      </c>
      <c r="JM214">
        <v>1.01929</v>
      </c>
      <c r="JN214">
        <v>2.61597</v>
      </c>
      <c r="JO214">
        <v>1.49658</v>
      </c>
      <c r="JP214">
        <v>2.34375</v>
      </c>
      <c r="JQ214">
        <v>1.54907</v>
      </c>
      <c r="JR214">
        <v>2.40845</v>
      </c>
      <c r="JS214">
        <v>36.5759</v>
      </c>
      <c r="JT214">
        <v>24.1838</v>
      </c>
      <c r="JU214">
        <v>18</v>
      </c>
      <c r="JV214">
        <v>483.989</v>
      </c>
      <c r="JW214">
        <v>493.525</v>
      </c>
      <c r="JX214">
        <v>28.1458</v>
      </c>
      <c r="JY214">
        <v>28.91</v>
      </c>
      <c r="JZ214">
        <v>29.9998</v>
      </c>
      <c r="KA214">
        <v>29.2013</v>
      </c>
      <c r="KB214">
        <v>29.2173</v>
      </c>
      <c r="KC214">
        <v>20.5002</v>
      </c>
      <c r="KD214">
        <v>18.6714</v>
      </c>
      <c r="KE214">
        <v>97.39400000000001</v>
      </c>
      <c r="KF214">
        <v>28.1528</v>
      </c>
      <c r="KG214">
        <v>366.551</v>
      </c>
      <c r="KH214">
        <v>20.4973</v>
      </c>
      <c r="KI214">
        <v>101.927</v>
      </c>
      <c r="KJ214">
        <v>91.4045</v>
      </c>
    </row>
    <row r="215" spans="1:296">
      <c r="A215">
        <v>197</v>
      </c>
      <c r="B215">
        <v>1759167860.1</v>
      </c>
      <c r="C215">
        <v>6487</v>
      </c>
      <c r="D215" t="s">
        <v>839</v>
      </c>
      <c r="E215" t="s">
        <v>840</v>
      </c>
      <c r="F215">
        <v>5</v>
      </c>
      <c r="G215" t="s">
        <v>832</v>
      </c>
      <c r="H215">
        <v>1759167852.314285</v>
      </c>
      <c r="I215">
        <f>(J215)/1000</f>
        <v>0</v>
      </c>
      <c r="J215">
        <f>IF(DO215, AM215, AG215)</f>
        <v>0</v>
      </c>
      <c r="K215">
        <f>IF(DO215, AH215, AF215)</f>
        <v>0</v>
      </c>
      <c r="L215">
        <f>DQ215 - IF(AT215&gt;1, K215*DK215*100.0/(AV215), 0)</f>
        <v>0</v>
      </c>
      <c r="M215">
        <f>((S215-I215/2)*L215-K215)/(S215+I215/2)</f>
        <v>0</v>
      </c>
      <c r="N215">
        <f>M215*(DX215+DY215)/1000.0</f>
        <v>0</v>
      </c>
      <c r="O215">
        <f>(DQ215 - IF(AT215&gt;1, K215*DK215*100.0/(AV215), 0))*(DX215+DY215)/1000.0</f>
        <v>0</v>
      </c>
      <c r="P215">
        <f>2.0/((1/R215-1/Q215)+SIGN(R215)*SQRT((1/R215-1/Q215)*(1/R215-1/Q215) + 4*DL215/((DL215+1)*(DL215+1))*(2*1/R215*1/Q215-1/Q215*1/Q215)))</f>
        <v>0</v>
      </c>
      <c r="Q215">
        <f>IF(LEFT(DM215,1)&lt;&gt;"0",IF(LEFT(DM215,1)="1",3.0,DN215),$D$5+$E$5*(EE215*DX215/($K$5*1000))+$F$5*(EE215*DX215/($K$5*1000))*MAX(MIN(DK215,$J$5),$I$5)*MAX(MIN(DK215,$J$5),$I$5)+$G$5*MAX(MIN(DK215,$J$5),$I$5)*(EE215*DX215/($K$5*1000))+$H$5*(EE215*DX215/($K$5*1000))*(EE215*DX215/($K$5*1000)))</f>
        <v>0</v>
      </c>
      <c r="R215">
        <f>I215*(1000-(1000*0.61365*exp(17.502*V215/(240.97+V215))/(DX215+DY215)+DS215)/2)/(1000*0.61365*exp(17.502*V215/(240.97+V215))/(DX215+DY215)-DS215)</f>
        <v>0</v>
      </c>
      <c r="S215">
        <f>1/((DL215+1)/(P215/1.6)+1/(Q215/1.37)) + DL215/((DL215+1)/(P215/1.6) + DL215/(Q215/1.37))</f>
        <v>0</v>
      </c>
      <c r="T215">
        <f>(DG215*DJ215)</f>
        <v>0</v>
      </c>
      <c r="U215">
        <f>(DZ215+(T215+2*0.95*5.67E-8*(((DZ215+$B$9)+273)^4-(DZ215+273)^4)-44100*I215)/(1.84*29.3*Q215+8*0.95*5.67E-8*(DZ215+273)^3))</f>
        <v>0</v>
      </c>
      <c r="V215">
        <f>($C$9*EA215+$D$9*EB215+$E$9*U215)</f>
        <v>0</v>
      </c>
      <c r="W215">
        <f>0.61365*exp(17.502*V215/(240.97+V215))</f>
        <v>0</v>
      </c>
      <c r="X215">
        <f>(Y215/Z215*100)</f>
        <v>0</v>
      </c>
      <c r="Y215">
        <f>DS215*(DX215+DY215)/1000</f>
        <v>0</v>
      </c>
      <c r="Z215">
        <f>0.61365*exp(17.502*DZ215/(240.97+DZ215))</f>
        <v>0</v>
      </c>
      <c r="AA215">
        <f>(W215-DS215*(DX215+DY215)/1000)</f>
        <v>0</v>
      </c>
      <c r="AB215">
        <f>(-I215*44100)</f>
        <v>0</v>
      </c>
      <c r="AC215">
        <f>2*29.3*Q215*0.92*(DZ215-V215)</f>
        <v>0</v>
      </c>
      <c r="AD215">
        <f>2*0.95*5.67E-8*(((DZ215+$B$9)+273)^4-(V215+273)^4)</f>
        <v>0</v>
      </c>
      <c r="AE215">
        <f>T215+AD215+AB215+AC215</f>
        <v>0</v>
      </c>
      <c r="AF215">
        <f>DW215*AT215*(DR215-DQ215*(1000-AT215*DT215)/(1000-AT215*DS215))/(100*DK215)</f>
        <v>0</v>
      </c>
      <c r="AG215">
        <f>1000*DW215*AT215*(DS215-DT215)/(100*DK215*(1000-AT215*DS215))</f>
        <v>0</v>
      </c>
      <c r="AH215">
        <f>(AI215 - AJ215 - DX215*1E3/(8.314*(DZ215+273.15)) * AL215/DW215 * AK215) * DW215/(100*DK215) * (1000 - DT215)/1000</f>
        <v>0</v>
      </c>
      <c r="AI215">
        <v>391.5559020871494</v>
      </c>
      <c r="AJ215">
        <v>394.6141393939392</v>
      </c>
      <c r="AK215">
        <v>-2.576396290971305</v>
      </c>
      <c r="AL215">
        <v>65.06289702928272</v>
      </c>
      <c r="AM215">
        <f>(AO215 - AN215 + DX215*1E3/(8.314*(DZ215+273.15)) * AQ215/DW215 * AP215) * DW215/(100*DK215) * 1000/(1000 - AO215)</f>
        <v>0</v>
      </c>
      <c r="AN215">
        <v>20.4241005844062</v>
      </c>
      <c r="AO215">
        <v>22.66871030303029</v>
      </c>
      <c r="AP215">
        <v>-1.281916418337248E-05</v>
      </c>
      <c r="AQ215">
        <v>104.9964601613878</v>
      </c>
      <c r="AR215">
        <v>0</v>
      </c>
      <c r="AS215">
        <v>0</v>
      </c>
      <c r="AT215">
        <f>IF(AR215*$H$15&gt;=AV215,1.0,(AV215/(AV215-AR215*$H$15)))</f>
        <v>0</v>
      </c>
      <c r="AU215">
        <f>(AT215-1)*100</f>
        <v>0</v>
      </c>
      <c r="AV215">
        <f>MAX(0,($B$15+$C$15*EE215)/(1+$D$15*EE215)*DX215/(DZ215+273)*$E$15)</f>
        <v>0</v>
      </c>
      <c r="AW215" t="s">
        <v>437</v>
      </c>
      <c r="AX215" t="s">
        <v>437</v>
      </c>
      <c r="AY215">
        <v>0</v>
      </c>
      <c r="AZ215">
        <v>0</v>
      </c>
      <c r="BA215">
        <f>1-AY215/AZ215</f>
        <v>0</v>
      </c>
      <c r="BB215">
        <v>0</v>
      </c>
      <c r="BC215" t="s">
        <v>437</v>
      </c>
      <c r="BD215" t="s">
        <v>437</v>
      </c>
      <c r="BE215">
        <v>0</v>
      </c>
      <c r="BF215">
        <v>0</v>
      </c>
      <c r="BG215">
        <f>1-BE215/BF215</f>
        <v>0</v>
      </c>
      <c r="BH215">
        <v>0.5</v>
      </c>
      <c r="BI215">
        <f>DH215</f>
        <v>0</v>
      </c>
      <c r="BJ215">
        <f>K215</f>
        <v>0</v>
      </c>
      <c r="BK215">
        <f>BG215*BH215*BI215</f>
        <v>0</v>
      </c>
      <c r="BL215">
        <f>(BJ215-BB215)/BI215</f>
        <v>0</v>
      </c>
      <c r="BM215">
        <f>(AZ215-BF215)/BF215</f>
        <v>0</v>
      </c>
      <c r="BN215">
        <f>AY215/(BA215+AY215/BF215)</f>
        <v>0</v>
      </c>
      <c r="BO215" t="s">
        <v>437</v>
      </c>
      <c r="BP215">
        <v>0</v>
      </c>
      <c r="BQ215">
        <f>IF(BP215&lt;&gt;0, BP215, BN215)</f>
        <v>0</v>
      </c>
      <c r="BR215">
        <f>1-BQ215/BF215</f>
        <v>0</v>
      </c>
      <c r="BS215">
        <f>(BF215-BE215)/(BF215-BQ215)</f>
        <v>0</v>
      </c>
      <c r="BT215">
        <f>(AZ215-BF215)/(AZ215-BQ215)</f>
        <v>0</v>
      </c>
      <c r="BU215">
        <f>(BF215-BE215)/(BF215-AY215)</f>
        <v>0</v>
      </c>
      <c r="BV215">
        <f>(AZ215-BF215)/(AZ215-AY215)</f>
        <v>0</v>
      </c>
      <c r="BW215">
        <f>(BS215*BQ215/BE215)</f>
        <v>0</v>
      </c>
      <c r="BX215">
        <f>(1-BW215)</f>
        <v>0</v>
      </c>
      <c r="DG215">
        <f>$B$13*EF215+$C$13*EG215+$F$13*ER215*(1-EU215)</f>
        <v>0</v>
      </c>
      <c r="DH215">
        <f>DG215*DI215</f>
        <v>0</v>
      </c>
      <c r="DI215">
        <f>($B$13*$D$11+$C$13*$D$11+$F$13*((FE215+EW215)/MAX(FE215+EW215+FF215, 0.1)*$I$11+FF215/MAX(FE215+EW215+FF215, 0.1)*$J$11))/($B$13+$C$13+$F$13)</f>
        <v>0</v>
      </c>
      <c r="DJ215">
        <f>($B$13*$K$11+$C$13*$K$11+$F$13*((FE215+EW215)/MAX(FE215+EW215+FF215, 0.1)*$P$11+FF215/MAX(FE215+EW215+FF215, 0.1)*$Q$11))/($B$13+$C$13+$F$13)</f>
        <v>0</v>
      </c>
      <c r="DK215">
        <v>5.79</v>
      </c>
      <c r="DL215">
        <v>0.5</v>
      </c>
      <c r="DM215" t="s">
        <v>438</v>
      </c>
      <c r="DN215">
        <v>2</v>
      </c>
      <c r="DO215" t="b">
        <v>1</v>
      </c>
      <c r="DP215">
        <v>1759167852.314285</v>
      </c>
      <c r="DQ215">
        <v>400.4775714285714</v>
      </c>
      <c r="DR215">
        <v>398.1461428571428</v>
      </c>
      <c r="DS215">
        <v>22.66875714285714</v>
      </c>
      <c r="DT215">
        <v>20.42583214285714</v>
      </c>
      <c r="DU215">
        <v>401.5872857142857</v>
      </c>
      <c r="DV215">
        <v>22.36870714285714</v>
      </c>
      <c r="DW215">
        <v>500.0425357142857</v>
      </c>
      <c r="DX215">
        <v>90.87514642857141</v>
      </c>
      <c r="DY215">
        <v>0.06900452142857143</v>
      </c>
      <c r="DZ215">
        <v>29.43761428571429</v>
      </c>
      <c r="EA215">
        <v>29.98775714285714</v>
      </c>
      <c r="EB215">
        <v>999.9000000000002</v>
      </c>
      <c r="EC215">
        <v>0</v>
      </c>
      <c r="ED215">
        <v>0</v>
      </c>
      <c r="EE215">
        <v>10000.11</v>
      </c>
      <c r="EF215">
        <v>0</v>
      </c>
      <c r="EG215">
        <v>9.847173214285716</v>
      </c>
      <c r="EH215">
        <v>2.331535821428572</v>
      </c>
      <c r="EI215">
        <v>409.7665357142857</v>
      </c>
      <c r="EJ215">
        <v>406.4481428571429</v>
      </c>
      <c r="EK215">
        <v>2.242913928571429</v>
      </c>
      <c r="EL215">
        <v>398.1461428571428</v>
      </c>
      <c r="EM215">
        <v>20.42583214285714</v>
      </c>
      <c r="EN215">
        <v>2.060026428571429</v>
      </c>
      <c r="EO215">
        <v>1.856201428571428</v>
      </c>
      <c r="EP215">
        <v>17.91340357142857</v>
      </c>
      <c r="EQ215">
        <v>16.26827857142857</v>
      </c>
      <c r="ER215">
        <v>2000.015357142857</v>
      </c>
      <c r="ES215">
        <v>0.9799981785714288</v>
      </c>
      <c r="ET215">
        <v>0.02000152857142857</v>
      </c>
      <c r="EU215">
        <v>0</v>
      </c>
      <c r="EV215">
        <v>802.9943214285714</v>
      </c>
      <c r="EW215">
        <v>5.00078</v>
      </c>
      <c r="EX215">
        <v>15643.84642857143</v>
      </c>
      <c r="EY215">
        <v>16379.75</v>
      </c>
      <c r="EZ215">
        <v>39.27657142857142</v>
      </c>
      <c r="FA215">
        <v>39.97735714285714</v>
      </c>
      <c r="FB215">
        <v>39.32792857142856</v>
      </c>
      <c r="FC215">
        <v>39.71617857142856</v>
      </c>
      <c r="FD215">
        <v>40.04889285714285</v>
      </c>
      <c r="FE215">
        <v>1955.115</v>
      </c>
      <c r="FF215">
        <v>39.9</v>
      </c>
      <c r="FG215">
        <v>0</v>
      </c>
      <c r="FH215">
        <v>1759167852.2</v>
      </c>
      <c r="FI215">
        <v>0</v>
      </c>
      <c r="FJ215">
        <v>803.0014</v>
      </c>
      <c r="FK215">
        <v>1.130692314734986</v>
      </c>
      <c r="FL215">
        <v>39.22307691208509</v>
      </c>
      <c r="FM215">
        <v>15644.164</v>
      </c>
      <c r="FN215">
        <v>15</v>
      </c>
      <c r="FO215">
        <v>0</v>
      </c>
      <c r="FP215" t="s">
        <v>439</v>
      </c>
      <c r="FQ215">
        <v>1746989605.5</v>
      </c>
      <c r="FR215">
        <v>1746989593.5</v>
      </c>
      <c r="FS215">
        <v>0</v>
      </c>
      <c r="FT215">
        <v>-0.274</v>
      </c>
      <c r="FU215">
        <v>-0.002</v>
      </c>
      <c r="FV215">
        <v>2.549</v>
      </c>
      <c r="FW215">
        <v>0.129</v>
      </c>
      <c r="FX215">
        <v>420</v>
      </c>
      <c r="FY215">
        <v>17</v>
      </c>
      <c r="FZ215">
        <v>0.02</v>
      </c>
      <c r="GA215">
        <v>0.04</v>
      </c>
      <c r="GB215">
        <v>-1.287924</v>
      </c>
      <c r="GC215">
        <v>75.67131928705442</v>
      </c>
      <c r="GD215">
        <v>7.359295690086121</v>
      </c>
      <c r="GE215">
        <v>0</v>
      </c>
      <c r="GF215">
        <v>802.9227647058824</v>
      </c>
      <c r="GG215">
        <v>1.155844161288889</v>
      </c>
      <c r="GH215">
        <v>0.2796144466123299</v>
      </c>
      <c r="GI215">
        <v>0</v>
      </c>
      <c r="GJ215">
        <v>2.24478125</v>
      </c>
      <c r="GK215">
        <v>0.001192007504687954</v>
      </c>
      <c r="GL215">
        <v>0.004971048776415315</v>
      </c>
      <c r="GM215">
        <v>1</v>
      </c>
      <c r="GN215">
        <v>1</v>
      </c>
      <c r="GO215">
        <v>3</v>
      </c>
      <c r="GP215" t="s">
        <v>459</v>
      </c>
      <c r="GQ215">
        <v>3.10219</v>
      </c>
      <c r="GR215">
        <v>2.72678</v>
      </c>
      <c r="GS215">
        <v>0.0827223</v>
      </c>
      <c r="GT215">
        <v>0.0808545</v>
      </c>
      <c r="GU215">
        <v>0.103954</v>
      </c>
      <c r="GV215">
        <v>0.0980174</v>
      </c>
      <c r="GW215">
        <v>23971.8</v>
      </c>
      <c r="GX215">
        <v>21816.7</v>
      </c>
      <c r="GY215">
        <v>26697.8</v>
      </c>
      <c r="GZ215">
        <v>23957.9</v>
      </c>
      <c r="HA215">
        <v>38274.6</v>
      </c>
      <c r="HB215">
        <v>31942</v>
      </c>
      <c r="HC215">
        <v>46617.7</v>
      </c>
      <c r="HD215">
        <v>37900.6</v>
      </c>
      <c r="HE215">
        <v>1.87068</v>
      </c>
      <c r="HF215">
        <v>1.8625</v>
      </c>
      <c r="HG215">
        <v>0.143997</v>
      </c>
      <c r="HH215">
        <v>0</v>
      </c>
      <c r="HI215">
        <v>27.6399</v>
      </c>
      <c r="HJ215">
        <v>999.9</v>
      </c>
      <c r="HK215">
        <v>47.4</v>
      </c>
      <c r="HL215">
        <v>31.7</v>
      </c>
      <c r="HM215">
        <v>24.486</v>
      </c>
      <c r="HN215">
        <v>61.0259</v>
      </c>
      <c r="HO215">
        <v>22.1835</v>
      </c>
      <c r="HP215">
        <v>1</v>
      </c>
      <c r="HQ215">
        <v>0.123735</v>
      </c>
      <c r="HR215">
        <v>-0.377909</v>
      </c>
      <c r="HS215">
        <v>20.2796</v>
      </c>
      <c r="HT215">
        <v>5.2125</v>
      </c>
      <c r="HU215">
        <v>11.98</v>
      </c>
      <c r="HV215">
        <v>4.9636</v>
      </c>
      <c r="HW215">
        <v>3.27455</v>
      </c>
      <c r="HX215">
        <v>9999</v>
      </c>
      <c r="HY215">
        <v>9999</v>
      </c>
      <c r="HZ215">
        <v>9999</v>
      </c>
      <c r="IA215">
        <v>42.2</v>
      </c>
      <c r="IB215">
        <v>1.86401</v>
      </c>
      <c r="IC215">
        <v>1.86017</v>
      </c>
      <c r="ID215">
        <v>1.85851</v>
      </c>
      <c r="IE215">
        <v>1.85984</v>
      </c>
      <c r="IF215">
        <v>1.85989</v>
      </c>
      <c r="IG215">
        <v>1.85838</v>
      </c>
      <c r="IH215">
        <v>1.85745</v>
      </c>
      <c r="II215">
        <v>1.85242</v>
      </c>
      <c r="IJ215">
        <v>0</v>
      </c>
      <c r="IK215">
        <v>0</v>
      </c>
      <c r="IL215">
        <v>0</v>
      </c>
      <c r="IM215">
        <v>0</v>
      </c>
      <c r="IN215" t="s">
        <v>441</v>
      </c>
      <c r="IO215" t="s">
        <v>442</v>
      </c>
      <c r="IP215" t="s">
        <v>443</v>
      </c>
      <c r="IQ215" t="s">
        <v>443</v>
      </c>
      <c r="IR215" t="s">
        <v>443</v>
      </c>
      <c r="IS215" t="s">
        <v>443</v>
      </c>
      <c r="IT215">
        <v>0</v>
      </c>
      <c r="IU215">
        <v>100</v>
      </c>
      <c r="IV215">
        <v>100</v>
      </c>
      <c r="IW215">
        <v>-1.111</v>
      </c>
      <c r="IX215">
        <v>0.3</v>
      </c>
      <c r="IY215">
        <v>-0.9039269621244732</v>
      </c>
      <c r="IZ215">
        <v>-0.001239420960351069</v>
      </c>
      <c r="JA215">
        <v>2.054680153414315E-06</v>
      </c>
      <c r="JB215">
        <v>-6.090169633737798E-10</v>
      </c>
      <c r="JC215">
        <v>0.01286883109493677</v>
      </c>
      <c r="JD215">
        <v>0.003674261220633967</v>
      </c>
      <c r="JE215">
        <v>0.0003746991724086452</v>
      </c>
      <c r="JF215">
        <v>1.563836292469968E-06</v>
      </c>
      <c r="JG215">
        <v>1</v>
      </c>
      <c r="JH215">
        <v>2003</v>
      </c>
      <c r="JI215">
        <v>1</v>
      </c>
      <c r="JJ215">
        <v>24</v>
      </c>
      <c r="JK215">
        <v>202970.9</v>
      </c>
      <c r="JL215">
        <v>202971.1</v>
      </c>
      <c r="JM215">
        <v>0.983887</v>
      </c>
      <c r="JN215">
        <v>2.63428</v>
      </c>
      <c r="JO215">
        <v>1.49658</v>
      </c>
      <c r="JP215">
        <v>2.34375</v>
      </c>
      <c r="JQ215">
        <v>1.54907</v>
      </c>
      <c r="JR215">
        <v>2.38159</v>
      </c>
      <c r="JS215">
        <v>36.5759</v>
      </c>
      <c r="JT215">
        <v>24.1751</v>
      </c>
      <c r="JU215">
        <v>18</v>
      </c>
      <c r="JV215">
        <v>483.844</v>
      </c>
      <c r="JW215">
        <v>493.621</v>
      </c>
      <c r="JX215">
        <v>28.1559</v>
      </c>
      <c r="JY215">
        <v>28.9063</v>
      </c>
      <c r="JZ215">
        <v>29.9999</v>
      </c>
      <c r="KA215">
        <v>29.1976</v>
      </c>
      <c r="KB215">
        <v>29.213</v>
      </c>
      <c r="KC215">
        <v>19.7983</v>
      </c>
      <c r="KD215">
        <v>18.3952</v>
      </c>
      <c r="KE215">
        <v>97.39400000000001</v>
      </c>
      <c r="KF215">
        <v>28.1609</v>
      </c>
      <c r="KG215">
        <v>353.196</v>
      </c>
      <c r="KH215">
        <v>20.4973</v>
      </c>
      <c r="KI215">
        <v>101.928</v>
      </c>
      <c r="KJ215">
        <v>91.4053</v>
      </c>
    </row>
    <row r="216" spans="1:296">
      <c r="A216">
        <v>198</v>
      </c>
      <c r="B216">
        <v>1759167865.1</v>
      </c>
      <c r="C216">
        <v>6492</v>
      </c>
      <c r="D216" t="s">
        <v>841</v>
      </c>
      <c r="E216" t="s">
        <v>842</v>
      </c>
      <c r="F216">
        <v>5</v>
      </c>
      <c r="G216" t="s">
        <v>832</v>
      </c>
      <c r="H216">
        <v>1759167857.6</v>
      </c>
      <c r="I216">
        <f>(J216)/1000</f>
        <v>0</v>
      </c>
      <c r="J216">
        <f>IF(DO216, AM216, AG216)</f>
        <v>0</v>
      </c>
      <c r="K216">
        <f>IF(DO216, AH216, AF216)</f>
        <v>0</v>
      </c>
      <c r="L216">
        <f>DQ216 - IF(AT216&gt;1, K216*DK216*100.0/(AV216), 0)</f>
        <v>0</v>
      </c>
      <c r="M216">
        <f>((S216-I216/2)*L216-K216)/(S216+I216/2)</f>
        <v>0</v>
      </c>
      <c r="N216">
        <f>M216*(DX216+DY216)/1000.0</f>
        <v>0</v>
      </c>
      <c r="O216">
        <f>(DQ216 - IF(AT216&gt;1, K216*DK216*100.0/(AV216), 0))*(DX216+DY216)/1000.0</f>
        <v>0</v>
      </c>
      <c r="P216">
        <f>2.0/((1/R216-1/Q216)+SIGN(R216)*SQRT((1/R216-1/Q216)*(1/R216-1/Q216) + 4*DL216/((DL216+1)*(DL216+1))*(2*1/R216*1/Q216-1/Q216*1/Q216)))</f>
        <v>0</v>
      </c>
      <c r="Q216">
        <f>IF(LEFT(DM216,1)&lt;&gt;"0",IF(LEFT(DM216,1)="1",3.0,DN216),$D$5+$E$5*(EE216*DX216/($K$5*1000))+$F$5*(EE216*DX216/($K$5*1000))*MAX(MIN(DK216,$J$5),$I$5)*MAX(MIN(DK216,$J$5),$I$5)+$G$5*MAX(MIN(DK216,$J$5),$I$5)*(EE216*DX216/($K$5*1000))+$H$5*(EE216*DX216/($K$5*1000))*(EE216*DX216/($K$5*1000)))</f>
        <v>0</v>
      </c>
      <c r="R216">
        <f>I216*(1000-(1000*0.61365*exp(17.502*V216/(240.97+V216))/(DX216+DY216)+DS216)/2)/(1000*0.61365*exp(17.502*V216/(240.97+V216))/(DX216+DY216)-DS216)</f>
        <v>0</v>
      </c>
      <c r="S216">
        <f>1/((DL216+1)/(P216/1.6)+1/(Q216/1.37)) + DL216/((DL216+1)/(P216/1.6) + DL216/(Q216/1.37))</f>
        <v>0</v>
      </c>
      <c r="T216">
        <f>(DG216*DJ216)</f>
        <v>0</v>
      </c>
      <c r="U216">
        <f>(DZ216+(T216+2*0.95*5.67E-8*(((DZ216+$B$9)+273)^4-(DZ216+273)^4)-44100*I216)/(1.84*29.3*Q216+8*0.95*5.67E-8*(DZ216+273)^3))</f>
        <v>0</v>
      </c>
      <c r="V216">
        <f>($C$9*EA216+$D$9*EB216+$E$9*U216)</f>
        <v>0</v>
      </c>
      <c r="W216">
        <f>0.61365*exp(17.502*V216/(240.97+V216))</f>
        <v>0</v>
      </c>
      <c r="X216">
        <f>(Y216/Z216*100)</f>
        <v>0</v>
      </c>
      <c r="Y216">
        <f>DS216*(DX216+DY216)/1000</f>
        <v>0</v>
      </c>
      <c r="Z216">
        <f>0.61365*exp(17.502*DZ216/(240.97+DZ216))</f>
        <v>0</v>
      </c>
      <c r="AA216">
        <f>(W216-DS216*(DX216+DY216)/1000)</f>
        <v>0</v>
      </c>
      <c r="AB216">
        <f>(-I216*44100)</f>
        <v>0</v>
      </c>
      <c r="AC216">
        <f>2*29.3*Q216*0.92*(DZ216-V216)</f>
        <v>0</v>
      </c>
      <c r="AD216">
        <f>2*0.95*5.67E-8*(((DZ216+$B$9)+273)^4-(V216+273)^4)</f>
        <v>0</v>
      </c>
      <c r="AE216">
        <f>T216+AD216+AB216+AC216</f>
        <v>0</v>
      </c>
      <c r="AF216">
        <f>DW216*AT216*(DR216-DQ216*(1000-AT216*DT216)/(1000-AT216*DS216))/(100*DK216)</f>
        <v>0</v>
      </c>
      <c r="AG216">
        <f>1000*DW216*AT216*(DS216-DT216)/(100*DK216*(1000-AT216*DS216))</f>
        <v>0</v>
      </c>
      <c r="AH216">
        <f>(AI216 - AJ216 - DX216*1E3/(8.314*(DZ216+273.15)) * AL216/DW216 * AK216) * DW216/(100*DK216) * (1000 - DT216)/1000</f>
        <v>0</v>
      </c>
      <c r="AI216">
        <v>375.1459766452988</v>
      </c>
      <c r="AJ216">
        <v>380.1340727272727</v>
      </c>
      <c r="AK216">
        <v>-2.932679476175553</v>
      </c>
      <c r="AL216">
        <v>65.06289702928272</v>
      </c>
      <c r="AM216">
        <f>(AO216 - AN216 + DX216*1E3/(8.314*(DZ216+273.15)) * AQ216/DW216 * AP216) * DW216/(100*DK216) * 1000/(1000 - AO216)</f>
        <v>0</v>
      </c>
      <c r="AN216">
        <v>20.49303471112023</v>
      </c>
      <c r="AO216">
        <v>22.69043454545454</v>
      </c>
      <c r="AP216">
        <v>0.006464597933417363</v>
      </c>
      <c r="AQ216">
        <v>104.9964601613878</v>
      </c>
      <c r="AR216">
        <v>0</v>
      </c>
      <c r="AS216">
        <v>0</v>
      </c>
      <c r="AT216">
        <f>IF(AR216*$H$15&gt;=AV216,1.0,(AV216/(AV216-AR216*$H$15)))</f>
        <v>0</v>
      </c>
      <c r="AU216">
        <f>(AT216-1)*100</f>
        <v>0</v>
      </c>
      <c r="AV216">
        <f>MAX(0,($B$15+$C$15*EE216)/(1+$D$15*EE216)*DX216/(DZ216+273)*$E$15)</f>
        <v>0</v>
      </c>
      <c r="AW216" t="s">
        <v>437</v>
      </c>
      <c r="AX216" t="s">
        <v>437</v>
      </c>
      <c r="AY216">
        <v>0</v>
      </c>
      <c r="AZ216">
        <v>0</v>
      </c>
      <c r="BA216">
        <f>1-AY216/AZ216</f>
        <v>0</v>
      </c>
      <c r="BB216">
        <v>0</v>
      </c>
      <c r="BC216" t="s">
        <v>437</v>
      </c>
      <c r="BD216" t="s">
        <v>437</v>
      </c>
      <c r="BE216">
        <v>0</v>
      </c>
      <c r="BF216">
        <v>0</v>
      </c>
      <c r="BG216">
        <f>1-BE216/BF216</f>
        <v>0</v>
      </c>
      <c r="BH216">
        <v>0.5</v>
      </c>
      <c r="BI216">
        <f>DH216</f>
        <v>0</v>
      </c>
      <c r="BJ216">
        <f>K216</f>
        <v>0</v>
      </c>
      <c r="BK216">
        <f>BG216*BH216*BI216</f>
        <v>0</v>
      </c>
      <c r="BL216">
        <f>(BJ216-BB216)/BI216</f>
        <v>0</v>
      </c>
      <c r="BM216">
        <f>(AZ216-BF216)/BF216</f>
        <v>0</v>
      </c>
      <c r="BN216">
        <f>AY216/(BA216+AY216/BF216)</f>
        <v>0</v>
      </c>
      <c r="BO216" t="s">
        <v>437</v>
      </c>
      <c r="BP216">
        <v>0</v>
      </c>
      <c r="BQ216">
        <f>IF(BP216&lt;&gt;0, BP216, BN216)</f>
        <v>0</v>
      </c>
      <c r="BR216">
        <f>1-BQ216/BF216</f>
        <v>0</v>
      </c>
      <c r="BS216">
        <f>(BF216-BE216)/(BF216-BQ216)</f>
        <v>0</v>
      </c>
      <c r="BT216">
        <f>(AZ216-BF216)/(AZ216-BQ216)</f>
        <v>0</v>
      </c>
      <c r="BU216">
        <f>(BF216-BE216)/(BF216-AY216)</f>
        <v>0</v>
      </c>
      <c r="BV216">
        <f>(AZ216-BF216)/(AZ216-AY216)</f>
        <v>0</v>
      </c>
      <c r="BW216">
        <f>(BS216*BQ216/BE216)</f>
        <v>0</v>
      </c>
      <c r="BX216">
        <f>(1-BW216)</f>
        <v>0</v>
      </c>
      <c r="DG216">
        <f>$B$13*EF216+$C$13*EG216+$F$13*ER216*(1-EU216)</f>
        <v>0</v>
      </c>
      <c r="DH216">
        <f>DG216*DI216</f>
        <v>0</v>
      </c>
      <c r="DI216">
        <f>($B$13*$D$11+$C$13*$D$11+$F$13*((FE216+EW216)/MAX(FE216+EW216+FF216, 0.1)*$I$11+FF216/MAX(FE216+EW216+FF216, 0.1)*$J$11))/($B$13+$C$13+$F$13)</f>
        <v>0</v>
      </c>
      <c r="DJ216">
        <f>($B$13*$K$11+$C$13*$K$11+$F$13*((FE216+EW216)/MAX(FE216+EW216+FF216, 0.1)*$P$11+FF216/MAX(FE216+EW216+FF216, 0.1)*$Q$11))/($B$13+$C$13+$F$13)</f>
        <v>0</v>
      </c>
      <c r="DK216">
        <v>5.79</v>
      </c>
      <c r="DL216">
        <v>0.5</v>
      </c>
      <c r="DM216" t="s">
        <v>438</v>
      </c>
      <c r="DN216">
        <v>2</v>
      </c>
      <c r="DO216" t="b">
        <v>1</v>
      </c>
      <c r="DP216">
        <v>1759167857.6</v>
      </c>
      <c r="DQ216">
        <v>389.9119259259259</v>
      </c>
      <c r="DR216">
        <v>382.0314074074074</v>
      </c>
      <c r="DS216">
        <v>22.67242962962963</v>
      </c>
      <c r="DT216">
        <v>20.44402962962963</v>
      </c>
      <c r="DU216">
        <v>391.0225555555556</v>
      </c>
      <c r="DV216">
        <v>22.37229629629629</v>
      </c>
      <c r="DW216">
        <v>499.9598148148148</v>
      </c>
      <c r="DX216">
        <v>90.8750888888889</v>
      </c>
      <c r="DY216">
        <v>0.06906334444444445</v>
      </c>
      <c r="DZ216">
        <v>29.43905185185185</v>
      </c>
      <c r="EA216">
        <v>29.98504074074074</v>
      </c>
      <c r="EB216">
        <v>999.9000000000001</v>
      </c>
      <c r="EC216">
        <v>0</v>
      </c>
      <c r="ED216">
        <v>0</v>
      </c>
      <c r="EE216">
        <v>9994.234074074075</v>
      </c>
      <c r="EF216">
        <v>0</v>
      </c>
      <c r="EG216">
        <v>9.848217407407409</v>
      </c>
      <c r="EH216">
        <v>7.880575518518519</v>
      </c>
      <c r="EI216">
        <v>398.9571851851852</v>
      </c>
      <c r="EJ216">
        <v>390.0042592592593</v>
      </c>
      <c r="EK216">
        <v>2.228394444444444</v>
      </c>
      <c r="EL216">
        <v>382.0314074074074</v>
      </c>
      <c r="EM216">
        <v>20.44402962962963</v>
      </c>
      <c r="EN216">
        <v>2.06035962962963</v>
      </c>
      <c r="EO216">
        <v>1.857854074074074</v>
      </c>
      <c r="EP216">
        <v>17.91597407407408</v>
      </c>
      <c r="EQ216">
        <v>16.28222962962963</v>
      </c>
      <c r="ER216">
        <v>2000.00962962963</v>
      </c>
      <c r="ES216">
        <v>0.9799981111111113</v>
      </c>
      <c r="ET216">
        <v>0.0200015925925926</v>
      </c>
      <c r="EU216">
        <v>0</v>
      </c>
      <c r="EV216">
        <v>803.1228518518519</v>
      </c>
      <c r="EW216">
        <v>5.00078</v>
      </c>
      <c r="EX216">
        <v>15647.17777777778</v>
      </c>
      <c r="EY216">
        <v>16379.70370370371</v>
      </c>
      <c r="EZ216">
        <v>39.28692592592593</v>
      </c>
      <c r="FA216">
        <v>39.99274074074074</v>
      </c>
      <c r="FB216">
        <v>39.32614814814815</v>
      </c>
      <c r="FC216">
        <v>39.73344444444444</v>
      </c>
      <c r="FD216">
        <v>40.05303703703703</v>
      </c>
      <c r="FE216">
        <v>1955.109259259259</v>
      </c>
      <c r="FF216">
        <v>39.9</v>
      </c>
      <c r="FG216">
        <v>0</v>
      </c>
      <c r="FH216">
        <v>1759167857</v>
      </c>
      <c r="FI216">
        <v>0</v>
      </c>
      <c r="FJ216">
        <v>803.12492</v>
      </c>
      <c r="FK216">
        <v>2.478615388852604</v>
      </c>
      <c r="FL216">
        <v>27.18461535032764</v>
      </c>
      <c r="FM216">
        <v>15647.068</v>
      </c>
      <c r="FN216">
        <v>15</v>
      </c>
      <c r="FO216">
        <v>0</v>
      </c>
      <c r="FP216" t="s">
        <v>439</v>
      </c>
      <c r="FQ216">
        <v>1746989605.5</v>
      </c>
      <c r="FR216">
        <v>1746989593.5</v>
      </c>
      <c r="FS216">
        <v>0</v>
      </c>
      <c r="FT216">
        <v>-0.274</v>
      </c>
      <c r="FU216">
        <v>-0.002</v>
      </c>
      <c r="FV216">
        <v>2.549</v>
      </c>
      <c r="FW216">
        <v>0.129</v>
      </c>
      <c r="FX216">
        <v>420</v>
      </c>
      <c r="FY216">
        <v>17</v>
      </c>
      <c r="FZ216">
        <v>0.02</v>
      </c>
      <c r="GA216">
        <v>0.04</v>
      </c>
      <c r="GB216">
        <v>4.084304</v>
      </c>
      <c r="GC216">
        <v>65.30451793621013</v>
      </c>
      <c r="GD216">
        <v>6.453980426482571</v>
      </c>
      <c r="GE216">
        <v>0</v>
      </c>
      <c r="GF216">
        <v>803.044294117647</v>
      </c>
      <c r="GG216">
        <v>1.677494271622895</v>
      </c>
      <c r="GH216">
        <v>0.274528315202183</v>
      </c>
      <c r="GI216">
        <v>0</v>
      </c>
      <c r="GJ216">
        <v>2.23283675</v>
      </c>
      <c r="GK216">
        <v>-0.1341211632270161</v>
      </c>
      <c r="GL216">
        <v>0.02018610938089604</v>
      </c>
      <c r="GM216">
        <v>0</v>
      </c>
      <c r="GN216">
        <v>0</v>
      </c>
      <c r="GO216">
        <v>3</v>
      </c>
      <c r="GP216" t="s">
        <v>484</v>
      </c>
      <c r="GQ216">
        <v>3.10198</v>
      </c>
      <c r="GR216">
        <v>2.72755</v>
      </c>
      <c r="GS216">
        <v>0.08035109999999999</v>
      </c>
      <c r="GT216">
        <v>0.07814</v>
      </c>
      <c r="GU216">
        <v>0.104033</v>
      </c>
      <c r="GV216">
        <v>0.0981706</v>
      </c>
      <c r="GW216">
        <v>24033.9</v>
      </c>
      <c r="GX216">
        <v>21881.4</v>
      </c>
      <c r="GY216">
        <v>26697.9</v>
      </c>
      <c r="GZ216">
        <v>23958.2</v>
      </c>
      <c r="HA216">
        <v>38271</v>
      </c>
      <c r="HB216">
        <v>31936.2</v>
      </c>
      <c r="HC216">
        <v>46617.9</v>
      </c>
      <c r="HD216">
        <v>37900.6</v>
      </c>
      <c r="HE216">
        <v>1.87042</v>
      </c>
      <c r="HF216">
        <v>1.86285</v>
      </c>
      <c r="HG216">
        <v>0.143714</v>
      </c>
      <c r="HH216">
        <v>0</v>
      </c>
      <c r="HI216">
        <v>27.6399</v>
      </c>
      <c r="HJ216">
        <v>999.9</v>
      </c>
      <c r="HK216">
        <v>47.4</v>
      </c>
      <c r="HL216">
        <v>31.7</v>
      </c>
      <c r="HM216">
        <v>24.489</v>
      </c>
      <c r="HN216">
        <v>61.2759</v>
      </c>
      <c r="HO216">
        <v>22.1474</v>
      </c>
      <c r="HP216">
        <v>1</v>
      </c>
      <c r="HQ216">
        <v>0.123605</v>
      </c>
      <c r="HR216">
        <v>-0.388709</v>
      </c>
      <c r="HS216">
        <v>20.2792</v>
      </c>
      <c r="HT216">
        <v>5.211</v>
      </c>
      <c r="HU216">
        <v>11.98</v>
      </c>
      <c r="HV216">
        <v>4.9632</v>
      </c>
      <c r="HW216">
        <v>3.27438</v>
      </c>
      <c r="HX216">
        <v>9999</v>
      </c>
      <c r="HY216">
        <v>9999</v>
      </c>
      <c r="HZ216">
        <v>9999</v>
      </c>
      <c r="IA216">
        <v>42.2</v>
      </c>
      <c r="IB216">
        <v>1.86401</v>
      </c>
      <c r="IC216">
        <v>1.86017</v>
      </c>
      <c r="ID216">
        <v>1.85847</v>
      </c>
      <c r="IE216">
        <v>1.85984</v>
      </c>
      <c r="IF216">
        <v>1.85989</v>
      </c>
      <c r="IG216">
        <v>1.85839</v>
      </c>
      <c r="IH216">
        <v>1.85746</v>
      </c>
      <c r="II216">
        <v>1.85242</v>
      </c>
      <c r="IJ216">
        <v>0</v>
      </c>
      <c r="IK216">
        <v>0</v>
      </c>
      <c r="IL216">
        <v>0</v>
      </c>
      <c r="IM216">
        <v>0</v>
      </c>
      <c r="IN216" t="s">
        <v>441</v>
      </c>
      <c r="IO216" t="s">
        <v>442</v>
      </c>
      <c r="IP216" t="s">
        <v>443</v>
      </c>
      <c r="IQ216" t="s">
        <v>443</v>
      </c>
      <c r="IR216" t="s">
        <v>443</v>
      </c>
      <c r="IS216" t="s">
        <v>443</v>
      </c>
      <c r="IT216">
        <v>0</v>
      </c>
      <c r="IU216">
        <v>100</v>
      </c>
      <c r="IV216">
        <v>100</v>
      </c>
      <c r="IW216">
        <v>-1.112</v>
      </c>
      <c r="IX216">
        <v>0.3006</v>
      </c>
      <c r="IY216">
        <v>-0.9039269621244732</v>
      </c>
      <c r="IZ216">
        <v>-0.001239420960351069</v>
      </c>
      <c r="JA216">
        <v>2.054680153414315E-06</v>
      </c>
      <c r="JB216">
        <v>-6.090169633737798E-10</v>
      </c>
      <c r="JC216">
        <v>0.01286883109493677</v>
      </c>
      <c r="JD216">
        <v>0.003674261220633967</v>
      </c>
      <c r="JE216">
        <v>0.0003746991724086452</v>
      </c>
      <c r="JF216">
        <v>1.563836292469968E-06</v>
      </c>
      <c r="JG216">
        <v>1</v>
      </c>
      <c r="JH216">
        <v>2003</v>
      </c>
      <c r="JI216">
        <v>1</v>
      </c>
      <c r="JJ216">
        <v>24</v>
      </c>
      <c r="JK216">
        <v>202971</v>
      </c>
      <c r="JL216">
        <v>202971.2</v>
      </c>
      <c r="JM216">
        <v>0.946045</v>
      </c>
      <c r="JN216">
        <v>2.62451</v>
      </c>
      <c r="JO216">
        <v>1.49658</v>
      </c>
      <c r="JP216">
        <v>2.34375</v>
      </c>
      <c r="JQ216">
        <v>1.54907</v>
      </c>
      <c r="JR216">
        <v>2.46948</v>
      </c>
      <c r="JS216">
        <v>36.5759</v>
      </c>
      <c r="JT216">
        <v>24.1838</v>
      </c>
      <c r="JU216">
        <v>18</v>
      </c>
      <c r="JV216">
        <v>483.665</v>
      </c>
      <c r="JW216">
        <v>493.822</v>
      </c>
      <c r="JX216">
        <v>28.165</v>
      </c>
      <c r="JY216">
        <v>28.9032</v>
      </c>
      <c r="JZ216">
        <v>29.9998</v>
      </c>
      <c r="KA216">
        <v>29.1932</v>
      </c>
      <c r="KB216">
        <v>29.2092</v>
      </c>
      <c r="KC216">
        <v>19.022</v>
      </c>
      <c r="KD216">
        <v>18.3952</v>
      </c>
      <c r="KE216">
        <v>97.39400000000001</v>
      </c>
      <c r="KF216">
        <v>28.1706</v>
      </c>
      <c r="KG216">
        <v>333.156</v>
      </c>
      <c r="KH216">
        <v>20.4955</v>
      </c>
      <c r="KI216">
        <v>101.928</v>
      </c>
      <c r="KJ216">
        <v>91.4057</v>
      </c>
    </row>
    <row r="217" spans="1:296">
      <c r="A217">
        <v>199</v>
      </c>
      <c r="B217">
        <v>1759167870.1</v>
      </c>
      <c r="C217">
        <v>6497</v>
      </c>
      <c r="D217" t="s">
        <v>843</v>
      </c>
      <c r="E217" t="s">
        <v>844</v>
      </c>
      <c r="F217">
        <v>5</v>
      </c>
      <c r="G217" t="s">
        <v>832</v>
      </c>
      <c r="H217">
        <v>1759167862.314285</v>
      </c>
      <c r="I217">
        <f>(J217)/1000</f>
        <v>0</v>
      </c>
      <c r="J217">
        <f>IF(DO217, AM217, AG217)</f>
        <v>0</v>
      </c>
      <c r="K217">
        <f>IF(DO217, AH217, AF217)</f>
        <v>0</v>
      </c>
      <c r="L217">
        <f>DQ217 - IF(AT217&gt;1, K217*DK217*100.0/(AV217), 0)</f>
        <v>0</v>
      </c>
      <c r="M217">
        <f>((S217-I217/2)*L217-K217)/(S217+I217/2)</f>
        <v>0</v>
      </c>
      <c r="N217">
        <f>M217*(DX217+DY217)/1000.0</f>
        <v>0</v>
      </c>
      <c r="O217">
        <f>(DQ217 - IF(AT217&gt;1, K217*DK217*100.0/(AV217), 0))*(DX217+DY217)/1000.0</f>
        <v>0</v>
      </c>
      <c r="P217">
        <f>2.0/((1/R217-1/Q217)+SIGN(R217)*SQRT((1/R217-1/Q217)*(1/R217-1/Q217) + 4*DL217/((DL217+1)*(DL217+1))*(2*1/R217*1/Q217-1/Q217*1/Q217)))</f>
        <v>0</v>
      </c>
      <c r="Q217">
        <f>IF(LEFT(DM217,1)&lt;&gt;"0",IF(LEFT(DM217,1)="1",3.0,DN217),$D$5+$E$5*(EE217*DX217/($K$5*1000))+$F$5*(EE217*DX217/($K$5*1000))*MAX(MIN(DK217,$J$5),$I$5)*MAX(MIN(DK217,$J$5),$I$5)+$G$5*MAX(MIN(DK217,$J$5),$I$5)*(EE217*DX217/($K$5*1000))+$H$5*(EE217*DX217/($K$5*1000))*(EE217*DX217/($K$5*1000)))</f>
        <v>0</v>
      </c>
      <c r="R217">
        <f>I217*(1000-(1000*0.61365*exp(17.502*V217/(240.97+V217))/(DX217+DY217)+DS217)/2)/(1000*0.61365*exp(17.502*V217/(240.97+V217))/(DX217+DY217)-DS217)</f>
        <v>0</v>
      </c>
      <c r="S217">
        <f>1/((DL217+1)/(P217/1.6)+1/(Q217/1.37)) + DL217/((DL217+1)/(P217/1.6) + DL217/(Q217/1.37))</f>
        <v>0</v>
      </c>
      <c r="T217">
        <f>(DG217*DJ217)</f>
        <v>0</v>
      </c>
      <c r="U217">
        <f>(DZ217+(T217+2*0.95*5.67E-8*(((DZ217+$B$9)+273)^4-(DZ217+273)^4)-44100*I217)/(1.84*29.3*Q217+8*0.95*5.67E-8*(DZ217+273)^3))</f>
        <v>0</v>
      </c>
      <c r="V217">
        <f>($C$9*EA217+$D$9*EB217+$E$9*U217)</f>
        <v>0</v>
      </c>
      <c r="W217">
        <f>0.61365*exp(17.502*V217/(240.97+V217))</f>
        <v>0</v>
      </c>
      <c r="X217">
        <f>(Y217/Z217*100)</f>
        <v>0</v>
      </c>
      <c r="Y217">
        <f>DS217*(DX217+DY217)/1000</f>
        <v>0</v>
      </c>
      <c r="Z217">
        <f>0.61365*exp(17.502*DZ217/(240.97+DZ217))</f>
        <v>0</v>
      </c>
      <c r="AA217">
        <f>(W217-DS217*(DX217+DY217)/1000)</f>
        <v>0</v>
      </c>
      <c r="AB217">
        <f>(-I217*44100)</f>
        <v>0</v>
      </c>
      <c r="AC217">
        <f>2*29.3*Q217*0.92*(DZ217-V217)</f>
        <v>0</v>
      </c>
      <c r="AD217">
        <f>2*0.95*5.67E-8*(((DZ217+$B$9)+273)^4-(V217+273)^4)</f>
        <v>0</v>
      </c>
      <c r="AE217">
        <f>T217+AD217+AB217+AC217</f>
        <v>0</v>
      </c>
      <c r="AF217">
        <f>DW217*AT217*(DR217-DQ217*(1000-AT217*DT217)/(1000-AT217*DS217))/(100*DK217)</f>
        <v>0</v>
      </c>
      <c r="AG217">
        <f>1000*DW217*AT217*(DS217-DT217)/(100*DK217*(1000-AT217*DS217))</f>
        <v>0</v>
      </c>
      <c r="AH217">
        <f>(AI217 - AJ217 - DX217*1E3/(8.314*(DZ217+273.15)) * AL217/DW217 * AK217) * DW217/(100*DK217) * (1000 - DT217)/1000</f>
        <v>0</v>
      </c>
      <c r="AI217">
        <v>358.4461378556519</v>
      </c>
      <c r="AJ217">
        <v>364.7162969696969</v>
      </c>
      <c r="AK217">
        <v>-3.109863190459811</v>
      </c>
      <c r="AL217">
        <v>65.06289702928272</v>
      </c>
      <c r="AM217">
        <f>(AO217 - AN217 + DX217*1E3/(8.314*(DZ217+273.15)) * AQ217/DW217 * AP217) * DW217/(100*DK217) * 1000/(1000 - AO217)</f>
        <v>0</v>
      </c>
      <c r="AN217">
        <v>20.4942838768169</v>
      </c>
      <c r="AO217">
        <v>22.71323939393939</v>
      </c>
      <c r="AP217">
        <v>0.001718864720418265</v>
      </c>
      <c r="AQ217">
        <v>104.9964601613878</v>
      </c>
      <c r="AR217">
        <v>0</v>
      </c>
      <c r="AS217">
        <v>0</v>
      </c>
      <c r="AT217">
        <f>IF(AR217*$H$15&gt;=AV217,1.0,(AV217/(AV217-AR217*$H$15)))</f>
        <v>0</v>
      </c>
      <c r="AU217">
        <f>(AT217-1)*100</f>
        <v>0</v>
      </c>
      <c r="AV217">
        <f>MAX(0,($B$15+$C$15*EE217)/(1+$D$15*EE217)*DX217/(DZ217+273)*$E$15)</f>
        <v>0</v>
      </c>
      <c r="AW217" t="s">
        <v>437</v>
      </c>
      <c r="AX217" t="s">
        <v>437</v>
      </c>
      <c r="AY217">
        <v>0</v>
      </c>
      <c r="AZ217">
        <v>0</v>
      </c>
      <c r="BA217">
        <f>1-AY217/AZ217</f>
        <v>0</v>
      </c>
      <c r="BB217">
        <v>0</v>
      </c>
      <c r="BC217" t="s">
        <v>437</v>
      </c>
      <c r="BD217" t="s">
        <v>437</v>
      </c>
      <c r="BE217">
        <v>0</v>
      </c>
      <c r="BF217">
        <v>0</v>
      </c>
      <c r="BG217">
        <f>1-BE217/BF217</f>
        <v>0</v>
      </c>
      <c r="BH217">
        <v>0.5</v>
      </c>
      <c r="BI217">
        <f>DH217</f>
        <v>0</v>
      </c>
      <c r="BJ217">
        <f>K217</f>
        <v>0</v>
      </c>
      <c r="BK217">
        <f>BG217*BH217*BI217</f>
        <v>0</v>
      </c>
      <c r="BL217">
        <f>(BJ217-BB217)/BI217</f>
        <v>0</v>
      </c>
      <c r="BM217">
        <f>(AZ217-BF217)/BF217</f>
        <v>0</v>
      </c>
      <c r="BN217">
        <f>AY217/(BA217+AY217/BF217)</f>
        <v>0</v>
      </c>
      <c r="BO217" t="s">
        <v>437</v>
      </c>
      <c r="BP217">
        <v>0</v>
      </c>
      <c r="BQ217">
        <f>IF(BP217&lt;&gt;0, BP217, BN217)</f>
        <v>0</v>
      </c>
      <c r="BR217">
        <f>1-BQ217/BF217</f>
        <v>0</v>
      </c>
      <c r="BS217">
        <f>(BF217-BE217)/(BF217-BQ217)</f>
        <v>0</v>
      </c>
      <c r="BT217">
        <f>(AZ217-BF217)/(AZ217-BQ217)</f>
        <v>0</v>
      </c>
      <c r="BU217">
        <f>(BF217-BE217)/(BF217-AY217)</f>
        <v>0</v>
      </c>
      <c r="BV217">
        <f>(AZ217-BF217)/(AZ217-AY217)</f>
        <v>0</v>
      </c>
      <c r="BW217">
        <f>(BS217*BQ217/BE217)</f>
        <v>0</v>
      </c>
      <c r="BX217">
        <f>(1-BW217)</f>
        <v>0</v>
      </c>
      <c r="DG217">
        <f>$B$13*EF217+$C$13*EG217+$F$13*ER217*(1-EU217)</f>
        <v>0</v>
      </c>
      <c r="DH217">
        <f>DG217*DI217</f>
        <v>0</v>
      </c>
      <c r="DI217">
        <f>($B$13*$D$11+$C$13*$D$11+$F$13*((FE217+EW217)/MAX(FE217+EW217+FF217, 0.1)*$I$11+FF217/MAX(FE217+EW217+FF217, 0.1)*$J$11))/($B$13+$C$13+$F$13)</f>
        <v>0</v>
      </c>
      <c r="DJ217">
        <f>($B$13*$K$11+$C$13*$K$11+$F$13*((FE217+EW217)/MAX(FE217+EW217+FF217, 0.1)*$P$11+FF217/MAX(FE217+EW217+FF217, 0.1)*$Q$11))/($B$13+$C$13+$F$13)</f>
        <v>0</v>
      </c>
      <c r="DK217">
        <v>5.79</v>
      </c>
      <c r="DL217">
        <v>0.5</v>
      </c>
      <c r="DM217" t="s">
        <v>438</v>
      </c>
      <c r="DN217">
        <v>2</v>
      </c>
      <c r="DO217" t="b">
        <v>1</v>
      </c>
      <c r="DP217">
        <v>1759167862.314285</v>
      </c>
      <c r="DQ217">
        <v>377.625</v>
      </c>
      <c r="DR217">
        <v>366.8144642857142</v>
      </c>
      <c r="DS217">
        <v>22.68384285714286</v>
      </c>
      <c r="DT217">
        <v>20.46533928571429</v>
      </c>
      <c r="DU217">
        <v>378.7364285714285</v>
      </c>
      <c r="DV217">
        <v>22.38345714285714</v>
      </c>
      <c r="DW217">
        <v>499.9326071428572</v>
      </c>
      <c r="DX217">
        <v>90.87509285714286</v>
      </c>
      <c r="DY217">
        <v>0.06918163928571429</v>
      </c>
      <c r="DZ217">
        <v>29.43936785714286</v>
      </c>
      <c r="EA217">
        <v>29.98915</v>
      </c>
      <c r="EB217">
        <v>999.9000000000002</v>
      </c>
      <c r="EC217">
        <v>0</v>
      </c>
      <c r="ED217">
        <v>0</v>
      </c>
      <c r="EE217">
        <v>9998.217499999999</v>
      </c>
      <c r="EF217">
        <v>0</v>
      </c>
      <c r="EG217">
        <v>9.840288214285716</v>
      </c>
      <c r="EH217">
        <v>10.81068071428571</v>
      </c>
      <c r="EI217">
        <v>386.3895714285715</v>
      </c>
      <c r="EJ217">
        <v>374.4776071428572</v>
      </c>
      <c r="EK217">
        <v>2.218502142857143</v>
      </c>
      <c r="EL217">
        <v>366.8144642857142</v>
      </c>
      <c r="EM217">
        <v>20.46533928571429</v>
      </c>
      <c r="EN217">
        <v>2.061397142857143</v>
      </c>
      <c r="EO217">
        <v>1.85979</v>
      </c>
      <c r="EP217">
        <v>17.92397857142857</v>
      </c>
      <c r="EQ217">
        <v>16.298575</v>
      </c>
      <c r="ER217">
        <v>1999.975</v>
      </c>
      <c r="ES217">
        <v>0.97999775</v>
      </c>
      <c r="ET217">
        <v>0.02000195</v>
      </c>
      <c r="EU217">
        <v>0</v>
      </c>
      <c r="EV217">
        <v>803.3197857142859</v>
      </c>
      <c r="EW217">
        <v>5.00078</v>
      </c>
      <c r="EX217">
        <v>15649.15</v>
      </c>
      <c r="EY217">
        <v>16379.41071428571</v>
      </c>
      <c r="EZ217">
        <v>39.30121428571427</v>
      </c>
      <c r="FA217">
        <v>40.00414285714285</v>
      </c>
      <c r="FB217">
        <v>39.319</v>
      </c>
      <c r="FC217">
        <v>39.74067857142857</v>
      </c>
      <c r="FD217">
        <v>40.02432142857143</v>
      </c>
      <c r="FE217">
        <v>1955.074642857143</v>
      </c>
      <c r="FF217">
        <v>39.9</v>
      </c>
      <c r="FG217">
        <v>0</v>
      </c>
      <c r="FH217">
        <v>1759167862.4</v>
      </c>
      <c r="FI217">
        <v>0</v>
      </c>
      <c r="FJ217">
        <v>803.3219615384616</v>
      </c>
      <c r="FK217">
        <v>2.601333324390302</v>
      </c>
      <c r="FL217">
        <v>25.49743586533008</v>
      </c>
      <c r="FM217">
        <v>15649.30769230769</v>
      </c>
      <c r="FN217">
        <v>15</v>
      </c>
      <c r="FO217">
        <v>0</v>
      </c>
      <c r="FP217" t="s">
        <v>439</v>
      </c>
      <c r="FQ217">
        <v>1746989605.5</v>
      </c>
      <c r="FR217">
        <v>1746989593.5</v>
      </c>
      <c r="FS217">
        <v>0</v>
      </c>
      <c r="FT217">
        <v>-0.274</v>
      </c>
      <c r="FU217">
        <v>-0.002</v>
      </c>
      <c r="FV217">
        <v>2.549</v>
      </c>
      <c r="FW217">
        <v>0.129</v>
      </c>
      <c r="FX217">
        <v>420</v>
      </c>
      <c r="FY217">
        <v>17</v>
      </c>
      <c r="FZ217">
        <v>0.02</v>
      </c>
      <c r="GA217">
        <v>0.04</v>
      </c>
      <c r="GB217">
        <v>8.738168292682927</v>
      </c>
      <c r="GC217">
        <v>39.3085788501742</v>
      </c>
      <c r="GD217">
        <v>4.035380036640024</v>
      </c>
      <c r="GE217">
        <v>0</v>
      </c>
      <c r="GF217">
        <v>803.2250588235295</v>
      </c>
      <c r="GG217">
        <v>2.335462183180585</v>
      </c>
      <c r="GH217">
        <v>0.3181978612321837</v>
      </c>
      <c r="GI217">
        <v>0</v>
      </c>
      <c r="GJ217">
        <v>2.224632439024391</v>
      </c>
      <c r="GK217">
        <v>-0.1642843902439041</v>
      </c>
      <c r="GL217">
        <v>0.02212496997715894</v>
      </c>
      <c r="GM217">
        <v>0</v>
      </c>
      <c r="GN217">
        <v>0</v>
      </c>
      <c r="GO217">
        <v>3</v>
      </c>
      <c r="GP217" t="s">
        <v>484</v>
      </c>
      <c r="GQ217">
        <v>3.10197</v>
      </c>
      <c r="GR217">
        <v>2.72779</v>
      </c>
      <c r="GS217">
        <v>0.0777861</v>
      </c>
      <c r="GT217">
        <v>0.0752256</v>
      </c>
      <c r="GU217">
        <v>0.104102</v>
      </c>
      <c r="GV217">
        <v>0.098165</v>
      </c>
      <c r="GW217">
        <v>24101.1</v>
      </c>
      <c r="GX217">
        <v>21950.3</v>
      </c>
      <c r="GY217">
        <v>26698.1</v>
      </c>
      <c r="GZ217">
        <v>23957.9</v>
      </c>
      <c r="HA217">
        <v>38268.1</v>
      </c>
      <c r="HB217">
        <v>31936.2</v>
      </c>
      <c r="HC217">
        <v>46618.3</v>
      </c>
      <c r="HD217">
        <v>37900.6</v>
      </c>
      <c r="HE217">
        <v>1.87057</v>
      </c>
      <c r="HF217">
        <v>1.86283</v>
      </c>
      <c r="HG217">
        <v>0.144713</v>
      </c>
      <c r="HH217">
        <v>0</v>
      </c>
      <c r="HI217">
        <v>27.6399</v>
      </c>
      <c r="HJ217">
        <v>999.9</v>
      </c>
      <c r="HK217">
        <v>47.4</v>
      </c>
      <c r="HL217">
        <v>31.7</v>
      </c>
      <c r="HM217">
        <v>24.4853</v>
      </c>
      <c r="HN217">
        <v>61.1959</v>
      </c>
      <c r="HO217">
        <v>22.4199</v>
      </c>
      <c r="HP217">
        <v>1</v>
      </c>
      <c r="HQ217">
        <v>0.12311</v>
      </c>
      <c r="HR217">
        <v>-0.397026</v>
      </c>
      <c r="HS217">
        <v>20.2794</v>
      </c>
      <c r="HT217">
        <v>5.2101</v>
      </c>
      <c r="HU217">
        <v>11.98</v>
      </c>
      <c r="HV217">
        <v>4.96345</v>
      </c>
      <c r="HW217">
        <v>3.27445</v>
      </c>
      <c r="HX217">
        <v>9999</v>
      </c>
      <c r="HY217">
        <v>9999</v>
      </c>
      <c r="HZ217">
        <v>9999</v>
      </c>
      <c r="IA217">
        <v>42.2</v>
      </c>
      <c r="IB217">
        <v>1.86401</v>
      </c>
      <c r="IC217">
        <v>1.86017</v>
      </c>
      <c r="ID217">
        <v>1.85847</v>
      </c>
      <c r="IE217">
        <v>1.85981</v>
      </c>
      <c r="IF217">
        <v>1.85989</v>
      </c>
      <c r="IG217">
        <v>1.85839</v>
      </c>
      <c r="IH217">
        <v>1.85745</v>
      </c>
      <c r="II217">
        <v>1.85242</v>
      </c>
      <c r="IJ217">
        <v>0</v>
      </c>
      <c r="IK217">
        <v>0</v>
      </c>
      <c r="IL217">
        <v>0</v>
      </c>
      <c r="IM217">
        <v>0</v>
      </c>
      <c r="IN217" t="s">
        <v>441</v>
      </c>
      <c r="IO217" t="s">
        <v>442</v>
      </c>
      <c r="IP217" t="s">
        <v>443</v>
      </c>
      <c r="IQ217" t="s">
        <v>443</v>
      </c>
      <c r="IR217" t="s">
        <v>443</v>
      </c>
      <c r="IS217" t="s">
        <v>443</v>
      </c>
      <c r="IT217">
        <v>0</v>
      </c>
      <c r="IU217">
        <v>100</v>
      </c>
      <c r="IV217">
        <v>100</v>
      </c>
      <c r="IW217">
        <v>-1.112</v>
      </c>
      <c r="IX217">
        <v>0.3011</v>
      </c>
      <c r="IY217">
        <v>-0.9039269621244732</v>
      </c>
      <c r="IZ217">
        <v>-0.001239420960351069</v>
      </c>
      <c r="JA217">
        <v>2.054680153414315E-06</v>
      </c>
      <c r="JB217">
        <v>-6.090169633737798E-10</v>
      </c>
      <c r="JC217">
        <v>0.01286883109493677</v>
      </c>
      <c r="JD217">
        <v>0.003674261220633967</v>
      </c>
      <c r="JE217">
        <v>0.0003746991724086452</v>
      </c>
      <c r="JF217">
        <v>1.563836292469968E-06</v>
      </c>
      <c r="JG217">
        <v>1</v>
      </c>
      <c r="JH217">
        <v>2003</v>
      </c>
      <c r="JI217">
        <v>1</v>
      </c>
      <c r="JJ217">
        <v>24</v>
      </c>
      <c r="JK217">
        <v>202971.1</v>
      </c>
      <c r="JL217">
        <v>202971.3</v>
      </c>
      <c r="JM217">
        <v>0.909424</v>
      </c>
      <c r="JN217">
        <v>2.62329</v>
      </c>
      <c r="JO217">
        <v>1.49658</v>
      </c>
      <c r="JP217">
        <v>2.34375</v>
      </c>
      <c r="JQ217">
        <v>1.54907</v>
      </c>
      <c r="JR217">
        <v>2.41577</v>
      </c>
      <c r="JS217">
        <v>36.5759</v>
      </c>
      <c r="JT217">
        <v>24.1838</v>
      </c>
      <c r="JU217">
        <v>18</v>
      </c>
      <c r="JV217">
        <v>483.729</v>
      </c>
      <c r="JW217">
        <v>493.774</v>
      </c>
      <c r="JX217">
        <v>28.1753</v>
      </c>
      <c r="JY217">
        <v>28.8995</v>
      </c>
      <c r="JZ217">
        <v>29.9998</v>
      </c>
      <c r="KA217">
        <v>29.1901</v>
      </c>
      <c r="KB217">
        <v>29.2055</v>
      </c>
      <c r="KC217">
        <v>18.3066</v>
      </c>
      <c r="KD217">
        <v>18.3952</v>
      </c>
      <c r="KE217">
        <v>97.39400000000001</v>
      </c>
      <c r="KF217">
        <v>28.1805</v>
      </c>
      <c r="KG217">
        <v>319.793</v>
      </c>
      <c r="KH217">
        <v>20.477</v>
      </c>
      <c r="KI217">
        <v>101.929</v>
      </c>
      <c r="KJ217">
        <v>91.40519999999999</v>
      </c>
    </row>
    <row r="218" spans="1:296">
      <c r="A218">
        <v>200</v>
      </c>
      <c r="B218">
        <v>1759167875.1</v>
      </c>
      <c r="C218">
        <v>6502</v>
      </c>
      <c r="D218" t="s">
        <v>845</v>
      </c>
      <c r="E218" t="s">
        <v>846</v>
      </c>
      <c r="F218">
        <v>5</v>
      </c>
      <c r="G218" t="s">
        <v>832</v>
      </c>
      <c r="H218">
        <v>1759167867.6</v>
      </c>
      <c r="I218">
        <f>(J218)/1000</f>
        <v>0</v>
      </c>
      <c r="J218">
        <f>IF(DO218, AM218, AG218)</f>
        <v>0</v>
      </c>
      <c r="K218">
        <f>IF(DO218, AH218, AF218)</f>
        <v>0</v>
      </c>
      <c r="L218">
        <f>DQ218 - IF(AT218&gt;1, K218*DK218*100.0/(AV218), 0)</f>
        <v>0</v>
      </c>
      <c r="M218">
        <f>((S218-I218/2)*L218-K218)/(S218+I218/2)</f>
        <v>0</v>
      </c>
      <c r="N218">
        <f>M218*(DX218+DY218)/1000.0</f>
        <v>0</v>
      </c>
      <c r="O218">
        <f>(DQ218 - IF(AT218&gt;1, K218*DK218*100.0/(AV218), 0))*(DX218+DY218)/1000.0</f>
        <v>0</v>
      </c>
      <c r="P218">
        <f>2.0/((1/R218-1/Q218)+SIGN(R218)*SQRT((1/R218-1/Q218)*(1/R218-1/Q218) + 4*DL218/((DL218+1)*(DL218+1))*(2*1/R218*1/Q218-1/Q218*1/Q218)))</f>
        <v>0</v>
      </c>
      <c r="Q218">
        <f>IF(LEFT(DM218,1)&lt;&gt;"0",IF(LEFT(DM218,1)="1",3.0,DN218),$D$5+$E$5*(EE218*DX218/($K$5*1000))+$F$5*(EE218*DX218/($K$5*1000))*MAX(MIN(DK218,$J$5),$I$5)*MAX(MIN(DK218,$J$5),$I$5)+$G$5*MAX(MIN(DK218,$J$5),$I$5)*(EE218*DX218/($K$5*1000))+$H$5*(EE218*DX218/($K$5*1000))*(EE218*DX218/($K$5*1000)))</f>
        <v>0</v>
      </c>
      <c r="R218">
        <f>I218*(1000-(1000*0.61365*exp(17.502*V218/(240.97+V218))/(DX218+DY218)+DS218)/2)/(1000*0.61365*exp(17.502*V218/(240.97+V218))/(DX218+DY218)-DS218)</f>
        <v>0</v>
      </c>
      <c r="S218">
        <f>1/((DL218+1)/(P218/1.6)+1/(Q218/1.37)) + DL218/((DL218+1)/(P218/1.6) + DL218/(Q218/1.37))</f>
        <v>0</v>
      </c>
      <c r="T218">
        <f>(DG218*DJ218)</f>
        <v>0</v>
      </c>
      <c r="U218">
        <f>(DZ218+(T218+2*0.95*5.67E-8*(((DZ218+$B$9)+273)^4-(DZ218+273)^4)-44100*I218)/(1.84*29.3*Q218+8*0.95*5.67E-8*(DZ218+273)^3))</f>
        <v>0</v>
      </c>
      <c r="V218">
        <f>($C$9*EA218+$D$9*EB218+$E$9*U218)</f>
        <v>0</v>
      </c>
      <c r="W218">
        <f>0.61365*exp(17.502*V218/(240.97+V218))</f>
        <v>0</v>
      </c>
      <c r="X218">
        <f>(Y218/Z218*100)</f>
        <v>0</v>
      </c>
      <c r="Y218">
        <f>DS218*(DX218+DY218)/1000</f>
        <v>0</v>
      </c>
      <c r="Z218">
        <f>0.61365*exp(17.502*DZ218/(240.97+DZ218))</f>
        <v>0</v>
      </c>
      <c r="AA218">
        <f>(W218-DS218*(DX218+DY218)/1000)</f>
        <v>0</v>
      </c>
      <c r="AB218">
        <f>(-I218*44100)</f>
        <v>0</v>
      </c>
      <c r="AC218">
        <f>2*29.3*Q218*0.92*(DZ218-V218)</f>
        <v>0</v>
      </c>
      <c r="AD218">
        <f>2*0.95*5.67E-8*(((DZ218+$B$9)+273)^4-(V218+273)^4)</f>
        <v>0</v>
      </c>
      <c r="AE218">
        <f>T218+AD218+AB218+AC218</f>
        <v>0</v>
      </c>
      <c r="AF218">
        <f>DW218*AT218*(DR218-DQ218*(1000-AT218*DT218)/(1000-AT218*DS218))/(100*DK218)</f>
        <v>0</v>
      </c>
      <c r="AG218">
        <f>1000*DW218*AT218*(DS218-DT218)/(100*DK218*(1000-AT218*DS218))</f>
        <v>0</v>
      </c>
      <c r="AH218">
        <f>(AI218 - AJ218 - DX218*1E3/(8.314*(DZ218+273.15)) * AL218/DW218 * AK218) * DW218/(100*DK218) * (1000 - DT218)/1000</f>
        <v>0</v>
      </c>
      <c r="AI218">
        <v>341.2979323796238</v>
      </c>
      <c r="AJ218">
        <v>348.652024242424</v>
      </c>
      <c r="AK218">
        <v>-3.227491058196176</v>
      </c>
      <c r="AL218">
        <v>65.06289702928272</v>
      </c>
      <c r="AM218">
        <f>(AO218 - AN218 + DX218*1E3/(8.314*(DZ218+273.15)) * AQ218/DW218 * AP218) * DW218/(100*DK218) * 1000/(1000 - AO218)</f>
        <v>0</v>
      </c>
      <c r="AN218">
        <v>20.48880959540005</v>
      </c>
      <c r="AO218">
        <v>22.72086666666666</v>
      </c>
      <c r="AP218">
        <v>0.0002649648523095206</v>
      </c>
      <c r="AQ218">
        <v>104.9964601613878</v>
      </c>
      <c r="AR218">
        <v>0</v>
      </c>
      <c r="AS218">
        <v>0</v>
      </c>
      <c r="AT218">
        <f>IF(AR218*$H$15&gt;=AV218,1.0,(AV218/(AV218-AR218*$H$15)))</f>
        <v>0</v>
      </c>
      <c r="AU218">
        <f>(AT218-1)*100</f>
        <v>0</v>
      </c>
      <c r="AV218">
        <f>MAX(0,($B$15+$C$15*EE218)/(1+$D$15*EE218)*DX218/(DZ218+273)*$E$15)</f>
        <v>0</v>
      </c>
      <c r="AW218" t="s">
        <v>437</v>
      </c>
      <c r="AX218" t="s">
        <v>437</v>
      </c>
      <c r="AY218">
        <v>0</v>
      </c>
      <c r="AZ218">
        <v>0</v>
      </c>
      <c r="BA218">
        <f>1-AY218/AZ218</f>
        <v>0</v>
      </c>
      <c r="BB218">
        <v>0</v>
      </c>
      <c r="BC218" t="s">
        <v>437</v>
      </c>
      <c r="BD218" t="s">
        <v>437</v>
      </c>
      <c r="BE218">
        <v>0</v>
      </c>
      <c r="BF218">
        <v>0</v>
      </c>
      <c r="BG218">
        <f>1-BE218/BF218</f>
        <v>0</v>
      </c>
      <c r="BH218">
        <v>0.5</v>
      </c>
      <c r="BI218">
        <f>DH218</f>
        <v>0</v>
      </c>
      <c r="BJ218">
        <f>K218</f>
        <v>0</v>
      </c>
      <c r="BK218">
        <f>BG218*BH218*BI218</f>
        <v>0</v>
      </c>
      <c r="BL218">
        <f>(BJ218-BB218)/BI218</f>
        <v>0</v>
      </c>
      <c r="BM218">
        <f>(AZ218-BF218)/BF218</f>
        <v>0</v>
      </c>
      <c r="BN218">
        <f>AY218/(BA218+AY218/BF218)</f>
        <v>0</v>
      </c>
      <c r="BO218" t="s">
        <v>437</v>
      </c>
      <c r="BP218">
        <v>0</v>
      </c>
      <c r="BQ218">
        <f>IF(BP218&lt;&gt;0, BP218, BN218)</f>
        <v>0</v>
      </c>
      <c r="BR218">
        <f>1-BQ218/BF218</f>
        <v>0</v>
      </c>
      <c r="BS218">
        <f>(BF218-BE218)/(BF218-BQ218)</f>
        <v>0</v>
      </c>
      <c r="BT218">
        <f>(AZ218-BF218)/(AZ218-BQ218)</f>
        <v>0</v>
      </c>
      <c r="BU218">
        <f>(BF218-BE218)/(BF218-AY218)</f>
        <v>0</v>
      </c>
      <c r="BV218">
        <f>(AZ218-BF218)/(AZ218-AY218)</f>
        <v>0</v>
      </c>
      <c r="BW218">
        <f>(BS218*BQ218/BE218)</f>
        <v>0</v>
      </c>
      <c r="BX218">
        <f>(1-BW218)</f>
        <v>0</v>
      </c>
      <c r="DG218">
        <f>$B$13*EF218+$C$13*EG218+$F$13*ER218*(1-EU218)</f>
        <v>0</v>
      </c>
      <c r="DH218">
        <f>DG218*DI218</f>
        <v>0</v>
      </c>
      <c r="DI218">
        <f>($B$13*$D$11+$C$13*$D$11+$F$13*((FE218+EW218)/MAX(FE218+EW218+FF218, 0.1)*$I$11+FF218/MAX(FE218+EW218+FF218, 0.1)*$J$11))/($B$13+$C$13+$F$13)</f>
        <v>0</v>
      </c>
      <c r="DJ218">
        <f>($B$13*$K$11+$C$13*$K$11+$F$13*((FE218+EW218)/MAX(FE218+EW218+FF218, 0.1)*$P$11+FF218/MAX(FE218+EW218+FF218, 0.1)*$Q$11))/($B$13+$C$13+$F$13)</f>
        <v>0</v>
      </c>
      <c r="DK218">
        <v>5.79</v>
      </c>
      <c r="DL218">
        <v>0.5</v>
      </c>
      <c r="DM218" t="s">
        <v>438</v>
      </c>
      <c r="DN218">
        <v>2</v>
      </c>
      <c r="DO218" t="b">
        <v>1</v>
      </c>
      <c r="DP218">
        <v>1759167867.6</v>
      </c>
      <c r="DQ218">
        <v>362.2963703703703</v>
      </c>
      <c r="DR218">
        <v>349.4848518518519</v>
      </c>
      <c r="DS218">
        <v>22.70062962962963</v>
      </c>
      <c r="DT218">
        <v>20.4891037037037</v>
      </c>
      <c r="DU218">
        <v>363.4082962962963</v>
      </c>
      <c r="DV218">
        <v>22.39986296296297</v>
      </c>
      <c r="DW218">
        <v>499.9558148148149</v>
      </c>
      <c r="DX218">
        <v>90.87523333333333</v>
      </c>
      <c r="DY218">
        <v>0.06923247037037036</v>
      </c>
      <c r="DZ218">
        <v>29.44043333333334</v>
      </c>
      <c r="EA218">
        <v>29.99172592592593</v>
      </c>
      <c r="EB218">
        <v>999.9000000000001</v>
      </c>
      <c r="EC218">
        <v>0</v>
      </c>
      <c r="ED218">
        <v>0</v>
      </c>
      <c r="EE218">
        <v>10012.91814814815</v>
      </c>
      <c r="EF218">
        <v>0</v>
      </c>
      <c r="EG218">
        <v>9.843607777777779</v>
      </c>
      <c r="EH218">
        <v>12.81156296296296</v>
      </c>
      <c r="EI218">
        <v>370.7115185185186</v>
      </c>
      <c r="EJ218">
        <v>356.795037037037</v>
      </c>
      <c r="EK218">
        <v>2.211527407407408</v>
      </c>
      <c r="EL218">
        <v>349.4848518518519</v>
      </c>
      <c r="EM218">
        <v>20.4891037037037</v>
      </c>
      <c r="EN218">
        <v>2.062924814814814</v>
      </c>
      <c r="EO218">
        <v>1.861951481481481</v>
      </c>
      <c r="EP218">
        <v>17.93576296296296</v>
      </c>
      <c r="EQ218">
        <v>16.31682592592593</v>
      </c>
      <c r="ER218">
        <v>1999.973703703704</v>
      </c>
      <c r="ES218">
        <v>0.9799977777777779</v>
      </c>
      <c r="ET218">
        <v>0.02000192222222223</v>
      </c>
      <c r="EU218">
        <v>0</v>
      </c>
      <c r="EV218">
        <v>803.5668888888888</v>
      </c>
      <c r="EW218">
        <v>5.00078</v>
      </c>
      <c r="EX218">
        <v>15651.50740740741</v>
      </c>
      <c r="EY218">
        <v>16379.39259259259</v>
      </c>
      <c r="EZ218">
        <v>39.28455555555556</v>
      </c>
      <c r="FA218">
        <v>39.9974074074074</v>
      </c>
      <c r="FB218">
        <v>39.33311111111111</v>
      </c>
      <c r="FC218">
        <v>39.74951851851851</v>
      </c>
      <c r="FD218">
        <v>40.05529629629629</v>
      </c>
      <c r="FE218">
        <v>1955.073703703704</v>
      </c>
      <c r="FF218">
        <v>39.9</v>
      </c>
      <c r="FG218">
        <v>0</v>
      </c>
      <c r="FH218">
        <v>1759167867.2</v>
      </c>
      <c r="FI218">
        <v>0</v>
      </c>
      <c r="FJ218">
        <v>803.5314999999998</v>
      </c>
      <c r="FK218">
        <v>2.563658113118336</v>
      </c>
      <c r="FL218">
        <v>27.97606843577549</v>
      </c>
      <c r="FM218">
        <v>15651.51153846154</v>
      </c>
      <c r="FN218">
        <v>15</v>
      </c>
      <c r="FO218">
        <v>0</v>
      </c>
      <c r="FP218" t="s">
        <v>439</v>
      </c>
      <c r="FQ218">
        <v>1746989605.5</v>
      </c>
      <c r="FR218">
        <v>1746989593.5</v>
      </c>
      <c r="FS218">
        <v>0</v>
      </c>
      <c r="FT218">
        <v>-0.274</v>
      </c>
      <c r="FU218">
        <v>-0.002</v>
      </c>
      <c r="FV218">
        <v>2.549</v>
      </c>
      <c r="FW218">
        <v>0.129</v>
      </c>
      <c r="FX218">
        <v>420</v>
      </c>
      <c r="FY218">
        <v>17</v>
      </c>
      <c r="FZ218">
        <v>0.02</v>
      </c>
      <c r="GA218">
        <v>0.04</v>
      </c>
      <c r="GB218">
        <v>11.53379926829268</v>
      </c>
      <c r="GC218">
        <v>23.26350940766552</v>
      </c>
      <c r="GD218">
        <v>2.364600193608141</v>
      </c>
      <c r="GE218">
        <v>0</v>
      </c>
      <c r="GF218">
        <v>803.4047352941176</v>
      </c>
      <c r="GG218">
        <v>2.547669975980273</v>
      </c>
      <c r="GH218">
        <v>0.3172451556041916</v>
      </c>
      <c r="GI218">
        <v>0</v>
      </c>
      <c r="GJ218">
        <v>2.221057073170732</v>
      </c>
      <c r="GK218">
        <v>-0.05821212543553811</v>
      </c>
      <c r="GL218">
        <v>0.02008387913700359</v>
      </c>
      <c r="GM218">
        <v>1</v>
      </c>
      <c r="GN218">
        <v>1</v>
      </c>
      <c r="GO218">
        <v>3</v>
      </c>
      <c r="GP218" t="s">
        <v>459</v>
      </c>
      <c r="GQ218">
        <v>3.10239</v>
      </c>
      <c r="GR218">
        <v>2.72682</v>
      </c>
      <c r="GS218">
        <v>0.0750758</v>
      </c>
      <c r="GT218">
        <v>0.0723883</v>
      </c>
      <c r="GU218">
        <v>0.104128</v>
      </c>
      <c r="GV218">
        <v>0.0981424</v>
      </c>
      <c r="GW218">
        <v>24171.9</v>
      </c>
      <c r="GX218">
        <v>22017.8</v>
      </c>
      <c r="GY218">
        <v>26698.1</v>
      </c>
      <c r="GZ218">
        <v>23958.1</v>
      </c>
      <c r="HA218">
        <v>38266.5</v>
      </c>
      <c r="HB218">
        <v>31936.7</v>
      </c>
      <c r="HC218">
        <v>46618.1</v>
      </c>
      <c r="HD218">
        <v>37900.6</v>
      </c>
      <c r="HE218">
        <v>1.87085</v>
      </c>
      <c r="HF218">
        <v>1.86215</v>
      </c>
      <c r="HG218">
        <v>0.144161</v>
      </c>
      <c r="HH218">
        <v>0</v>
      </c>
      <c r="HI218">
        <v>27.6418</v>
      </c>
      <c r="HJ218">
        <v>999.9</v>
      </c>
      <c r="HK218">
        <v>47.4</v>
      </c>
      <c r="HL218">
        <v>31.7</v>
      </c>
      <c r="HM218">
        <v>24.4867</v>
      </c>
      <c r="HN218">
        <v>61.0559</v>
      </c>
      <c r="HO218">
        <v>22.2556</v>
      </c>
      <c r="HP218">
        <v>1</v>
      </c>
      <c r="HQ218">
        <v>0.1231</v>
      </c>
      <c r="HR218">
        <v>-0.373952</v>
      </c>
      <c r="HS218">
        <v>20.2793</v>
      </c>
      <c r="HT218">
        <v>5.20995</v>
      </c>
      <c r="HU218">
        <v>11.98</v>
      </c>
      <c r="HV218">
        <v>4.9622</v>
      </c>
      <c r="HW218">
        <v>3.27433</v>
      </c>
      <c r="HX218">
        <v>9999</v>
      </c>
      <c r="HY218">
        <v>9999</v>
      </c>
      <c r="HZ218">
        <v>9999</v>
      </c>
      <c r="IA218">
        <v>42.2</v>
      </c>
      <c r="IB218">
        <v>1.86401</v>
      </c>
      <c r="IC218">
        <v>1.86019</v>
      </c>
      <c r="ID218">
        <v>1.85849</v>
      </c>
      <c r="IE218">
        <v>1.85984</v>
      </c>
      <c r="IF218">
        <v>1.85989</v>
      </c>
      <c r="IG218">
        <v>1.85838</v>
      </c>
      <c r="IH218">
        <v>1.85746</v>
      </c>
      <c r="II218">
        <v>1.85242</v>
      </c>
      <c r="IJ218">
        <v>0</v>
      </c>
      <c r="IK218">
        <v>0</v>
      </c>
      <c r="IL218">
        <v>0</v>
      </c>
      <c r="IM218">
        <v>0</v>
      </c>
      <c r="IN218" t="s">
        <v>441</v>
      </c>
      <c r="IO218" t="s">
        <v>442</v>
      </c>
      <c r="IP218" t="s">
        <v>443</v>
      </c>
      <c r="IQ218" t="s">
        <v>443</v>
      </c>
      <c r="IR218" t="s">
        <v>443</v>
      </c>
      <c r="IS218" t="s">
        <v>443</v>
      </c>
      <c r="IT218">
        <v>0</v>
      </c>
      <c r="IU218">
        <v>100</v>
      </c>
      <c r="IV218">
        <v>100</v>
      </c>
      <c r="IW218">
        <v>-1.112</v>
      </c>
      <c r="IX218">
        <v>0.3012</v>
      </c>
      <c r="IY218">
        <v>-0.9039269621244732</v>
      </c>
      <c r="IZ218">
        <v>-0.001239420960351069</v>
      </c>
      <c r="JA218">
        <v>2.054680153414315E-06</v>
      </c>
      <c r="JB218">
        <v>-6.090169633737798E-10</v>
      </c>
      <c r="JC218">
        <v>0.01286883109493677</v>
      </c>
      <c r="JD218">
        <v>0.003674261220633967</v>
      </c>
      <c r="JE218">
        <v>0.0003746991724086452</v>
      </c>
      <c r="JF218">
        <v>1.563836292469968E-06</v>
      </c>
      <c r="JG218">
        <v>1</v>
      </c>
      <c r="JH218">
        <v>2003</v>
      </c>
      <c r="JI218">
        <v>1</v>
      </c>
      <c r="JJ218">
        <v>24</v>
      </c>
      <c r="JK218">
        <v>202971.2</v>
      </c>
      <c r="JL218">
        <v>202971.4</v>
      </c>
      <c r="JM218">
        <v>0.8703610000000001</v>
      </c>
      <c r="JN218">
        <v>2.63794</v>
      </c>
      <c r="JO218">
        <v>1.49658</v>
      </c>
      <c r="JP218">
        <v>2.34375</v>
      </c>
      <c r="JQ218">
        <v>1.54907</v>
      </c>
      <c r="JR218">
        <v>2.36084</v>
      </c>
      <c r="JS218">
        <v>36.5759</v>
      </c>
      <c r="JT218">
        <v>24.1751</v>
      </c>
      <c r="JU218">
        <v>18</v>
      </c>
      <c r="JV218">
        <v>483.857</v>
      </c>
      <c r="JW218">
        <v>493.296</v>
      </c>
      <c r="JX218">
        <v>28.1834</v>
      </c>
      <c r="JY218">
        <v>28.8964</v>
      </c>
      <c r="JZ218">
        <v>29.9999</v>
      </c>
      <c r="KA218">
        <v>29.1858</v>
      </c>
      <c r="KB218">
        <v>29.2017</v>
      </c>
      <c r="KC218">
        <v>17.5082</v>
      </c>
      <c r="KD218">
        <v>18.3952</v>
      </c>
      <c r="KE218">
        <v>97.39400000000001</v>
      </c>
      <c r="KF218">
        <v>28.1812</v>
      </c>
      <c r="KG218">
        <v>299.57</v>
      </c>
      <c r="KH218">
        <v>20.465</v>
      </c>
      <c r="KI218">
        <v>101.929</v>
      </c>
      <c r="KJ218">
        <v>91.4055</v>
      </c>
    </row>
    <row r="219" spans="1:296">
      <c r="A219">
        <v>201</v>
      </c>
      <c r="B219">
        <v>1759167880.1</v>
      </c>
      <c r="C219">
        <v>6507</v>
      </c>
      <c r="D219" t="s">
        <v>847</v>
      </c>
      <c r="E219" t="s">
        <v>848</v>
      </c>
      <c r="F219">
        <v>5</v>
      </c>
      <c r="G219" t="s">
        <v>832</v>
      </c>
      <c r="H219">
        <v>1759167872.314285</v>
      </c>
      <c r="I219">
        <f>(J219)/1000</f>
        <v>0</v>
      </c>
      <c r="J219">
        <f>IF(DO219, AM219, AG219)</f>
        <v>0</v>
      </c>
      <c r="K219">
        <f>IF(DO219, AH219, AF219)</f>
        <v>0</v>
      </c>
      <c r="L219">
        <f>DQ219 - IF(AT219&gt;1, K219*DK219*100.0/(AV219), 0)</f>
        <v>0</v>
      </c>
      <c r="M219">
        <f>((S219-I219/2)*L219-K219)/(S219+I219/2)</f>
        <v>0</v>
      </c>
      <c r="N219">
        <f>M219*(DX219+DY219)/1000.0</f>
        <v>0</v>
      </c>
      <c r="O219">
        <f>(DQ219 - IF(AT219&gt;1, K219*DK219*100.0/(AV219), 0))*(DX219+DY219)/1000.0</f>
        <v>0</v>
      </c>
      <c r="P219">
        <f>2.0/((1/R219-1/Q219)+SIGN(R219)*SQRT((1/R219-1/Q219)*(1/R219-1/Q219) + 4*DL219/((DL219+1)*(DL219+1))*(2*1/R219*1/Q219-1/Q219*1/Q219)))</f>
        <v>0</v>
      </c>
      <c r="Q219">
        <f>IF(LEFT(DM219,1)&lt;&gt;"0",IF(LEFT(DM219,1)="1",3.0,DN219),$D$5+$E$5*(EE219*DX219/($K$5*1000))+$F$5*(EE219*DX219/($K$5*1000))*MAX(MIN(DK219,$J$5),$I$5)*MAX(MIN(DK219,$J$5),$I$5)+$G$5*MAX(MIN(DK219,$J$5),$I$5)*(EE219*DX219/($K$5*1000))+$H$5*(EE219*DX219/($K$5*1000))*(EE219*DX219/($K$5*1000)))</f>
        <v>0</v>
      </c>
      <c r="R219">
        <f>I219*(1000-(1000*0.61365*exp(17.502*V219/(240.97+V219))/(DX219+DY219)+DS219)/2)/(1000*0.61365*exp(17.502*V219/(240.97+V219))/(DX219+DY219)-DS219)</f>
        <v>0</v>
      </c>
      <c r="S219">
        <f>1/((DL219+1)/(P219/1.6)+1/(Q219/1.37)) + DL219/((DL219+1)/(P219/1.6) + DL219/(Q219/1.37))</f>
        <v>0</v>
      </c>
      <c r="T219">
        <f>(DG219*DJ219)</f>
        <v>0</v>
      </c>
      <c r="U219">
        <f>(DZ219+(T219+2*0.95*5.67E-8*(((DZ219+$B$9)+273)^4-(DZ219+273)^4)-44100*I219)/(1.84*29.3*Q219+8*0.95*5.67E-8*(DZ219+273)^3))</f>
        <v>0</v>
      </c>
      <c r="V219">
        <f>($C$9*EA219+$D$9*EB219+$E$9*U219)</f>
        <v>0</v>
      </c>
      <c r="W219">
        <f>0.61365*exp(17.502*V219/(240.97+V219))</f>
        <v>0</v>
      </c>
      <c r="X219">
        <f>(Y219/Z219*100)</f>
        <v>0</v>
      </c>
      <c r="Y219">
        <f>DS219*(DX219+DY219)/1000</f>
        <v>0</v>
      </c>
      <c r="Z219">
        <f>0.61365*exp(17.502*DZ219/(240.97+DZ219))</f>
        <v>0</v>
      </c>
      <c r="AA219">
        <f>(W219-DS219*(DX219+DY219)/1000)</f>
        <v>0</v>
      </c>
      <c r="AB219">
        <f>(-I219*44100)</f>
        <v>0</v>
      </c>
      <c r="AC219">
        <f>2*29.3*Q219*0.92*(DZ219-V219)</f>
        <v>0</v>
      </c>
      <c r="AD219">
        <f>2*0.95*5.67E-8*(((DZ219+$B$9)+273)^4-(V219+273)^4)</f>
        <v>0</v>
      </c>
      <c r="AE219">
        <f>T219+AD219+AB219+AC219</f>
        <v>0</v>
      </c>
      <c r="AF219">
        <f>DW219*AT219*(DR219-DQ219*(1000-AT219*DT219)/(1000-AT219*DS219))/(100*DK219)</f>
        <v>0</v>
      </c>
      <c r="AG219">
        <f>1000*DW219*AT219*(DS219-DT219)/(100*DK219*(1000-AT219*DS219))</f>
        <v>0</v>
      </c>
      <c r="AH219">
        <f>(AI219 - AJ219 - DX219*1E3/(8.314*(DZ219+273.15)) * AL219/DW219 * AK219) * DW219/(100*DK219) * (1000 - DT219)/1000</f>
        <v>0</v>
      </c>
      <c r="AI219">
        <v>324.6601106033208</v>
      </c>
      <c r="AJ219">
        <v>332.4899272727272</v>
      </c>
      <c r="AK219">
        <v>-3.23300969840823</v>
      </c>
      <c r="AL219">
        <v>65.06289702928272</v>
      </c>
      <c r="AM219">
        <f>(AO219 - AN219 + DX219*1E3/(8.314*(DZ219+273.15)) * AQ219/DW219 * AP219) * DW219/(100*DK219) * 1000/(1000 - AO219)</f>
        <v>0</v>
      </c>
      <c r="AN219">
        <v>20.48024100269293</v>
      </c>
      <c r="AO219">
        <v>22.72061272727272</v>
      </c>
      <c r="AP219">
        <v>-7.544542160910549E-05</v>
      </c>
      <c r="AQ219">
        <v>104.9964601613878</v>
      </c>
      <c r="AR219">
        <v>0</v>
      </c>
      <c r="AS219">
        <v>0</v>
      </c>
      <c r="AT219">
        <f>IF(AR219*$H$15&gt;=AV219,1.0,(AV219/(AV219-AR219*$H$15)))</f>
        <v>0</v>
      </c>
      <c r="AU219">
        <f>(AT219-1)*100</f>
        <v>0</v>
      </c>
      <c r="AV219">
        <f>MAX(0,($B$15+$C$15*EE219)/(1+$D$15*EE219)*DX219/(DZ219+273)*$E$15)</f>
        <v>0</v>
      </c>
      <c r="AW219" t="s">
        <v>437</v>
      </c>
      <c r="AX219" t="s">
        <v>437</v>
      </c>
      <c r="AY219">
        <v>0</v>
      </c>
      <c r="AZ219">
        <v>0</v>
      </c>
      <c r="BA219">
        <f>1-AY219/AZ219</f>
        <v>0</v>
      </c>
      <c r="BB219">
        <v>0</v>
      </c>
      <c r="BC219" t="s">
        <v>437</v>
      </c>
      <c r="BD219" t="s">
        <v>437</v>
      </c>
      <c r="BE219">
        <v>0</v>
      </c>
      <c r="BF219">
        <v>0</v>
      </c>
      <c r="BG219">
        <f>1-BE219/BF219</f>
        <v>0</v>
      </c>
      <c r="BH219">
        <v>0.5</v>
      </c>
      <c r="BI219">
        <f>DH219</f>
        <v>0</v>
      </c>
      <c r="BJ219">
        <f>K219</f>
        <v>0</v>
      </c>
      <c r="BK219">
        <f>BG219*BH219*BI219</f>
        <v>0</v>
      </c>
      <c r="BL219">
        <f>(BJ219-BB219)/BI219</f>
        <v>0</v>
      </c>
      <c r="BM219">
        <f>(AZ219-BF219)/BF219</f>
        <v>0</v>
      </c>
      <c r="BN219">
        <f>AY219/(BA219+AY219/BF219)</f>
        <v>0</v>
      </c>
      <c r="BO219" t="s">
        <v>437</v>
      </c>
      <c r="BP219">
        <v>0</v>
      </c>
      <c r="BQ219">
        <f>IF(BP219&lt;&gt;0, BP219, BN219)</f>
        <v>0</v>
      </c>
      <c r="BR219">
        <f>1-BQ219/BF219</f>
        <v>0</v>
      </c>
      <c r="BS219">
        <f>(BF219-BE219)/(BF219-BQ219)</f>
        <v>0</v>
      </c>
      <c r="BT219">
        <f>(AZ219-BF219)/(AZ219-BQ219)</f>
        <v>0</v>
      </c>
      <c r="BU219">
        <f>(BF219-BE219)/(BF219-AY219)</f>
        <v>0</v>
      </c>
      <c r="BV219">
        <f>(AZ219-BF219)/(AZ219-AY219)</f>
        <v>0</v>
      </c>
      <c r="BW219">
        <f>(BS219*BQ219/BE219)</f>
        <v>0</v>
      </c>
      <c r="BX219">
        <f>(1-BW219)</f>
        <v>0</v>
      </c>
      <c r="DG219">
        <f>$B$13*EF219+$C$13*EG219+$F$13*ER219*(1-EU219)</f>
        <v>0</v>
      </c>
      <c r="DH219">
        <f>DG219*DI219</f>
        <v>0</v>
      </c>
      <c r="DI219">
        <f>($B$13*$D$11+$C$13*$D$11+$F$13*((FE219+EW219)/MAX(FE219+EW219+FF219, 0.1)*$I$11+FF219/MAX(FE219+EW219+FF219, 0.1)*$J$11))/($B$13+$C$13+$F$13)</f>
        <v>0</v>
      </c>
      <c r="DJ219">
        <f>($B$13*$K$11+$C$13*$K$11+$F$13*((FE219+EW219)/MAX(FE219+EW219+FF219, 0.1)*$P$11+FF219/MAX(FE219+EW219+FF219, 0.1)*$Q$11))/($B$13+$C$13+$F$13)</f>
        <v>0</v>
      </c>
      <c r="DK219">
        <v>5.79</v>
      </c>
      <c r="DL219">
        <v>0.5</v>
      </c>
      <c r="DM219" t="s">
        <v>438</v>
      </c>
      <c r="DN219">
        <v>2</v>
      </c>
      <c r="DO219" t="b">
        <v>1</v>
      </c>
      <c r="DP219">
        <v>1759167872.314285</v>
      </c>
      <c r="DQ219">
        <v>347.8343214285714</v>
      </c>
      <c r="DR219">
        <v>333.9195</v>
      </c>
      <c r="DS219">
        <v>22.71414642857143</v>
      </c>
      <c r="DT219">
        <v>20.48861071428572</v>
      </c>
      <c r="DU219">
        <v>348.9461785714286</v>
      </c>
      <c r="DV219">
        <v>22.41307857142857</v>
      </c>
      <c r="DW219">
        <v>500.0230714285714</v>
      </c>
      <c r="DX219">
        <v>90.87615714285714</v>
      </c>
      <c r="DY219">
        <v>0.06917131785714285</v>
      </c>
      <c r="DZ219">
        <v>29.44291785714286</v>
      </c>
      <c r="EA219">
        <v>29.99591071428572</v>
      </c>
      <c r="EB219">
        <v>999.9000000000002</v>
      </c>
      <c r="EC219">
        <v>0</v>
      </c>
      <c r="ED219">
        <v>0</v>
      </c>
      <c r="EE219">
        <v>10014.84714285714</v>
      </c>
      <c r="EF219">
        <v>0</v>
      </c>
      <c r="EG219">
        <v>9.840288214285716</v>
      </c>
      <c r="EH219">
        <v>13.91489642857143</v>
      </c>
      <c r="EI219">
        <v>355.9186071428571</v>
      </c>
      <c r="EJ219">
        <v>340.9040714285715</v>
      </c>
      <c r="EK219">
        <v>2.2255275</v>
      </c>
      <c r="EL219">
        <v>333.9195</v>
      </c>
      <c r="EM219">
        <v>20.48861071428572</v>
      </c>
      <c r="EN219">
        <v>2.064173571428571</v>
      </c>
      <c r="EO219">
        <v>1.861925357142857</v>
      </c>
      <c r="EP219">
        <v>17.94538571428571</v>
      </c>
      <c r="EQ219">
        <v>16.31660714285714</v>
      </c>
      <c r="ER219">
        <v>1999.966428571428</v>
      </c>
      <c r="ES219">
        <v>0.9799977500000001</v>
      </c>
      <c r="ET219">
        <v>0.02000195</v>
      </c>
      <c r="EU219">
        <v>0</v>
      </c>
      <c r="EV219">
        <v>803.6979285714286</v>
      </c>
      <c r="EW219">
        <v>5.00078</v>
      </c>
      <c r="EX219">
        <v>15653.875</v>
      </c>
      <c r="EY219">
        <v>16379.33214285714</v>
      </c>
      <c r="EZ219">
        <v>39.27875</v>
      </c>
      <c r="FA219">
        <v>39.97964285714285</v>
      </c>
      <c r="FB219">
        <v>39.33239285714285</v>
      </c>
      <c r="FC219">
        <v>39.73842857142856</v>
      </c>
      <c r="FD219">
        <v>40.05553571428571</v>
      </c>
      <c r="FE219">
        <v>1955.066428571429</v>
      </c>
      <c r="FF219">
        <v>39.9</v>
      </c>
      <c r="FG219">
        <v>0</v>
      </c>
      <c r="FH219">
        <v>1759167872</v>
      </c>
      <c r="FI219">
        <v>0</v>
      </c>
      <c r="FJ219">
        <v>803.6859615384615</v>
      </c>
      <c r="FK219">
        <v>1.790940168846637</v>
      </c>
      <c r="FL219">
        <v>34.27350421576752</v>
      </c>
      <c r="FM219">
        <v>15653.95</v>
      </c>
      <c r="FN219">
        <v>15</v>
      </c>
      <c r="FO219">
        <v>0</v>
      </c>
      <c r="FP219" t="s">
        <v>439</v>
      </c>
      <c r="FQ219">
        <v>1746989605.5</v>
      </c>
      <c r="FR219">
        <v>1746989593.5</v>
      </c>
      <c r="FS219">
        <v>0</v>
      </c>
      <c r="FT219">
        <v>-0.274</v>
      </c>
      <c r="FU219">
        <v>-0.002</v>
      </c>
      <c r="FV219">
        <v>2.549</v>
      </c>
      <c r="FW219">
        <v>0.129</v>
      </c>
      <c r="FX219">
        <v>420</v>
      </c>
      <c r="FY219">
        <v>17</v>
      </c>
      <c r="FZ219">
        <v>0.02</v>
      </c>
      <c r="GA219">
        <v>0.04</v>
      </c>
      <c r="GB219">
        <v>12.88610756097561</v>
      </c>
      <c r="GC219">
        <v>15.77986933797908</v>
      </c>
      <c r="GD219">
        <v>1.603142865487909</v>
      </c>
      <c r="GE219">
        <v>0</v>
      </c>
      <c r="GF219">
        <v>803.5251470588236</v>
      </c>
      <c r="GG219">
        <v>2.215691367221478</v>
      </c>
      <c r="GH219">
        <v>0.3224759117636897</v>
      </c>
      <c r="GI219">
        <v>0</v>
      </c>
      <c r="GJ219">
        <v>2.218933902439024</v>
      </c>
      <c r="GK219">
        <v>0.1128077351916408</v>
      </c>
      <c r="GL219">
        <v>0.01725006693207922</v>
      </c>
      <c r="GM219">
        <v>0</v>
      </c>
      <c r="GN219">
        <v>0</v>
      </c>
      <c r="GO219">
        <v>3</v>
      </c>
      <c r="GP219" t="s">
        <v>484</v>
      </c>
      <c r="GQ219">
        <v>3.10225</v>
      </c>
      <c r="GR219">
        <v>2.72724</v>
      </c>
      <c r="GS219">
        <v>0.072295</v>
      </c>
      <c r="GT219">
        <v>0.0693527</v>
      </c>
      <c r="GU219">
        <v>0.10413</v>
      </c>
      <c r="GV219">
        <v>0.0981218</v>
      </c>
      <c r="GW219">
        <v>24244.8</v>
      </c>
      <c r="GX219">
        <v>22089.8</v>
      </c>
      <c r="GY219">
        <v>26698.3</v>
      </c>
      <c r="GZ219">
        <v>23958</v>
      </c>
      <c r="HA219">
        <v>38266.4</v>
      </c>
      <c r="HB219">
        <v>31937.2</v>
      </c>
      <c r="HC219">
        <v>46618.5</v>
      </c>
      <c r="HD219">
        <v>37900.7</v>
      </c>
      <c r="HE219">
        <v>1.87092</v>
      </c>
      <c r="HF219">
        <v>1.8627</v>
      </c>
      <c r="HG219">
        <v>0.144176</v>
      </c>
      <c r="HH219">
        <v>0</v>
      </c>
      <c r="HI219">
        <v>27.6423</v>
      </c>
      <c r="HJ219">
        <v>999.9</v>
      </c>
      <c r="HK219">
        <v>47.4</v>
      </c>
      <c r="HL219">
        <v>31.7</v>
      </c>
      <c r="HM219">
        <v>24.4859</v>
      </c>
      <c r="HN219">
        <v>61.1859</v>
      </c>
      <c r="HO219">
        <v>22.0713</v>
      </c>
      <c r="HP219">
        <v>1</v>
      </c>
      <c r="HQ219">
        <v>0.122543</v>
      </c>
      <c r="HR219">
        <v>-0.371394</v>
      </c>
      <c r="HS219">
        <v>20.2795</v>
      </c>
      <c r="HT219">
        <v>5.20995</v>
      </c>
      <c r="HU219">
        <v>11.98</v>
      </c>
      <c r="HV219">
        <v>4.9635</v>
      </c>
      <c r="HW219">
        <v>3.27448</v>
      </c>
      <c r="HX219">
        <v>9999</v>
      </c>
      <c r="HY219">
        <v>9999</v>
      </c>
      <c r="HZ219">
        <v>9999</v>
      </c>
      <c r="IA219">
        <v>42.2</v>
      </c>
      <c r="IB219">
        <v>1.86401</v>
      </c>
      <c r="IC219">
        <v>1.86018</v>
      </c>
      <c r="ID219">
        <v>1.85847</v>
      </c>
      <c r="IE219">
        <v>1.85983</v>
      </c>
      <c r="IF219">
        <v>1.8599</v>
      </c>
      <c r="IG219">
        <v>1.85843</v>
      </c>
      <c r="IH219">
        <v>1.85746</v>
      </c>
      <c r="II219">
        <v>1.85242</v>
      </c>
      <c r="IJ219">
        <v>0</v>
      </c>
      <c r="IK219">
        <v>0</v>
      </c>
      <c r="IL219">
        <v>0</v>
      </c>
      <c r="IM219">
        <v>0</v>
      </c>
      <c r="IN219" t="s">
        <v>441</v>
      </c>
      <c r="IO219" t="s">
        <v>442</v>
      </c>
      <c r="IP219" t="s">
        <v>443</v>
      </c>
      <c r="IQ219" t="s">
        <v>443</v>
      </c>
      <c r="IR219" t="s">
        <v>443</v>
      </c>
      <c r="IS219" t="s">
        <v>443</v>
      </c>
      <c r="IT219">
        <v>0</v>
      </c>
      <c r="IU219">
        <v>100</v>
      </c>
      <c r="IV219">
        <v>100</v>
      </c>
      <c r="IW219">
        <v>-1.11</v>
      </c>
      <c r="IX219">
        <v>0.3013</v>
      </c>
      <c r="IY219">
        <v>-0.9039269621244732</v>
      </c>
      <c r="IZ219">
        <v>-0.001239420960351069</v>
      </c>
      <c r="JA219">
        <v>2.054680153414315E-06</v>
      </c>
      <c r="JB219">
        <v>-6.090169633737798E-10</v>
      </c>
      <c r="JC219">
        <v>0.01286883109493677</v>
      </c>
      <c r="JD219">
        <v>0.003674261220633967</v>
      </c>
      <c r="JE219">
        <v>0.0003746991724086452</v>
      </c>
      <c r="JF219">
        <v>1.563836292469968E-06</v>
      </c>
      <c r="JG219">
        <v>1</v>
      </c>
      <c r="JH219">
        <v>2003</v>
      </c>
      <c r="JI219">
        <v>1</v>
      </c>
      <c r="JJ219">
        <v>24</v>
      </c>
      <c r="JK219">
        <v>202971.2</v>
      </c>
      <c r="JL219">
        <v>202971.4</v>
      </c>
      <c r="JM219">
        <v>0.83374</v>
      </c>
      <c r="JN219">
        <v>2.63184</v>
      </c>
      <c r="JO219">
        <v>1.49658</v>
      </c>
      <c r="JP219">
        <v>2.34375</v>
      </c>
      <c r="JQ219">
        <v>1.54907</v>
      </c>
      <c r="JR219">
        <v>2.4646</v>
      </c>
      <c r="JS219">
        <v>36.5759</v>
      </c>
      <c r="JT219">
        <v>24.1751</v>
      </c>
      <c r="JU219">
        <v>18</v>
      </c>
      <c r="JV219">
        <v>483.877</v>
      </c>
      <c r="JW219">
        <v>493.629</v>
      </c>
      <c r="JX219">
        <v>28.1846</v>
      </c>
      <c r="JY219">
        <v>28.8927</v>
      </c>
      <c r="JZ219">
        <v>29.9999</v>
      </c>
      <c r="KA219">
        <v>29.1826</v>
      </c>
      <c r="KB219">
        <v>29.1981</v>
      </c>
      <c r="KC219">
        <v>16.7735</v>
      </c>
      <c r="KD219">
        <v>18.3952</v>
      </c>
      <c r="KE219">
        <v>97.39400000000001</v>
      </c>
      <c r="KF219">
        <v>28.1846</v>
      </c>
      <c r="KG219">
        <v>286.211</v>
      </c>
      <c r="KH219">
        <v>20.4559</v>
      </c>
      <c r="KI219">
        <v>101.93</v>
      </c>
      <c r="KJ219">
        <v>91.4057</v>
      </c>
    </row>
    <row r="220" spans="1:296">
      <c r="A220">
        <v>202</v>
      </c>
      <c r="B220">
        <v>1759167885.1</v>
      </c>
      <c r="C220">
        <v>6512</v>
      </c>
      <c r="D220" t="s">
        <v>849</v>
      </c>
      <c r="E220" t="s">
        <v>850</v>
      </c>
      <c r="F220">
        <v>5</v>
      </c>
      <c r="G220" t="s">
        <v>832</v>
      </c>
      <c r="H220">
        <v>1759167877.6</v>
      </c>
      <c r="I220">
        <f>(J220)/1000</f>
        <v>0</v>
      </c>
      <c r="J220">
        <f>IF(DO220, AM220, AG220)</f>
        <v>0</v>
      </c>
      <c r="K220">
        <f>IF(DO220, AH220, AF220)</f>
        <v>0</v>
      </c>
      <c r="L220">
        <f>DQ220 - IF(AT220&gt;1, K220*DK220*100.0/(AV220), 0)</f>
        <v>0</v>
      </c>
      <c r="M220">
        <f>((S220-I220/2)*L220-K220)/(S220+I220/2)</f>
        <v>0</v>
      </c>
      <c r="N220">
        <f>M220*(DX220+DY220)/1000.0</f>
        <v>0</v>
      </c>
      <c r="O220">
        <f>(DQ220 - IF(AT220&gt;1, K220*DK220*100.0/(AV220), 0))*(DX220+DY220)/1000.0</f>
        <v>0</v>
      </c>
      <c r="P220">
        <f>2.0/((1/R220-1/Q220)+SIGN(R220)*SQRT((1/R220-1/Q220)*(1/R220-1/Q220) + 4*DL220/((DL220+1)*(DL220+1))*(2*1/R220*1/Q220-1/Q220*1/Q220)))</f>
        <v>0</v>
      </c>
      <c r="Q220">
        <f>IF(LEFT(DM220,1)&lt;&gt;"0",IF(LEFT(DM220,1)="1",3.0,DN220),$D$5+$E$5*(EE220*DX220/($K$5*1000))+$F$5*(EE220*DX220/($K$5*1000))*MAX(MIN(DK220,$J$5),$I$5)*MAX(MIN(DK220,$J$5),$I$5)+$G$5*MAX(MIN(DK220,$J$5),$I$5)*(EE220*DX220/($K$5*1000))+$H$5*(EE220*DX220/($K$5*1000))*(EE220*DX220/($K$5*1000)))</f>
        <v>0</v>
      </c>
      <c r="R220">
        <f>I220*(1000-(1000*0.61365*exp(17.502*V220/(240.97+V220))/(DX220+DY220)+DS220)/2)/(1000*0.61365*exp(17.502*V220/(240.97+V220))/(DX220+DY220)-DS220)</f>
        <v>0</v>
      </c>
      <c r="S220">
        <f>1/((DL220+1)/(P220/1.6)+1/(Q220/1.37)) + DL220/((DL220+1)/(P220/1.6) + DL220/(Q220/1.37))</f>
        <v>0</v>
      </c>
      <c r="T220">
        <f>(DG220*DJ220)</f>
        <v>0</v>
      </c>
      <c r="U220">
        <f>(DZ220+(T220+2*0.95*5.67E-8*(((DZ220+$B$9)+273)^4-(DZ220+273)^4)-44100*I220)/(1.84*29.3*Q220+8*0.95*5.67E-8*(DZ220+273)^3))</f>
        <v>0</v>
      </c>
      <c r="V220">
        <f>($C$9*EA220+$D$9*EB220+$E$9*U220)</f>
        <v>0</v>
      </c>
      <c r="W220">
        <f>0.61365*exp(17.502*V220/(240.97+V220))</f>
        <v>0</v>
      </c>
      <c r="X220">
        <f>(Y220/Z220*100)</f>
        <v>0</v>
      </c>
      <c r="Y220">
        <f>DS220*(DX220+DY220)/1000</f>
        <v>0</v>
      </c>
      <c r="Z220">
        <f>0.61365*exp(17.502*DZ220/(240.97+DZ220))</f>
        <v>0</v>
      </c>
      <c r="AA220">
        <f>(W220-DS220*(DX220+DY220)/1000)</f>
        <v>0</v>
      </c>
      <c r="AB220">
        <f>(-I220*44100)</f>
        <v>0</v>
      </c>
      <c r="AC220">
        <f>2*29.3*Q220*0.92*(DZ220-V220)</f>
        <v>0</v>
      </c>
      <c r="AD220">
        <f>2*0.95*5.67E-8*(((DZ220+$B$9)+273)^4-(V220+273)^4)</f>
        <v>0</v>
      </c>
      <c r="AE220">
        <f>T220+AD220+AB220+AC220</f>
        <v>0</v>
      </c>
      <c r="AF220">
        <f>DW220*AT220*(DR220-DQ220*(1000-AT220*DT220)/(1000-AT220*DS220))/(100*DK220)</f>
        <v>0</v>
      </c>
      <c r="AG220">
        <f>1000*DW220*AT220*(DS220-DT220)/(100*DK220*(1000-AT220*DS220))</f>
        <v>0</v>
      </c>
      <c r="AH220">
        <f>(AI220 - AJ220 - DX220*1E3/(8.314*(DZ220+273.15)) * AL220/DW220 * AK220) * DW220/(100*DK220) * (1000 - DT220)/1000</f>
        <v>0</v>
      </c>
      <c r="AI220">
        <v>307.3627344930081</v>
      </c>
      <c r="AJ220">
        <v>316.0101757575758</v>
      </c>
      <c r="AK220">
        <v>-3.299737232804195</v>
      </c>
      <c r="AL220">
        <v>65.06289702928272</v>
      </c>
      <c r="AM220">
        <f>(AO220 - AN220 + DX220*1E3/(8.314*(DZ220+273.15)) * AQ220/DW220 * AP220) * DW220/(100*DK220) * 1000/(1000 - AO220)</f>
        <v>0</v>
      </c>
      <c r="AN220">
        <v>20.47266310264366</v>
      </c>
      <c r="AO220">
        <v>22.72118787878788</v>
      </c>
      <c r="AP220">
        <v>-8.754783501374015E-05</v>
      </c>
      <c r="AQ220">
        <v>104.9964601613878</v>
      </c>
      <c r="AR220">
        <v>0</v>
      </c>
      <c r="AS220">
        <v>0</v>
      </c>
      <c r="AT220">
        <f>IF(AR220*$H$15&gt;=AV220,1.0,(AV220/(AV220-AR220*$H$15)))</f>
        <v>0</v>
      </c>
      <c r="AU220">
        <f>(AT220-1)*100</f>
        <v>0</v>
      </c>
      <c r="AV220">
        <f>MAX(0,($B$15+$C$15*EE220)/(1+$D$15*EE220)*DX220/(DZ220+273)*$E$15)</f>
        <v>0</v>
      </c>
      <c r="AW220" t="s">
        <v>437</v>
      </c>
      <c r="AX220" t="s">
        <v>437</v>
      </c>
      <c r="AY220">
        <v>0</v>
      </c>
      <c r="AZ220">
        <v>0</v>
      </c>
      <c r="BA220">
        <f>1-AY220/AZ220</f>
        <v>0</v>
      </c>
      <c r="BB220">
        <v>0</v>
      </c>
      <c r="BC220" t="s">
        <v>437</v>
      </c>
      <c r="BD220" t="s">
        <v>437</v>
      </c>
      <c r="BE220">
        <v>0</v>
      </c>
      <c r="BF220">
        <v>0</v>
      </c>
      <c r="BG220">
        <f>1-BE220/BF220</f>
        <v>0</v>
      </c>
      <c r="BH220">
        <v>0.5</v>
      </c>
      <c r="BI220">
        <f>DH220</f>
        <v>0</v>
      </c>
      <c r="BJ220">
        <f>K220</f>
        <v>0</v>
      </c>
      <c r="BK220">
        <f>BG220*BH220*BI220</f>
        <v>0</v>
      </c>
      <c r="BL220">
        <f>(BJ220-BB220)/BI220</f>
        <v>0</v>
      </c>
      <c r="BM220">
        <f>(AZ220-BF220)/BF220</f>
        <v>0</v>
      </c>
      <c r="BN220">
        <f>AY220/(BA220+AY220/BF220)</f>
        <v>0</v>
      </c>
      <c r="BO220" t="s">
        <v>437</v>
      </c>
      <c r="BP220">
        <v>0</v>
      </c>
      <c r="BQ220">
        <f>IF(BP220&lt;&gt;0, BP220, BN220)</f>
        <v>0</v>
      </c>
      <c r="BR220">
        <f>1-BQ220/BF220</f>
        <v>0</v>
      </c>
      <c r="BS220">
        <f>(BF220-BE220)/(BF220-BQ220)</f>
        <v>0</v>
      </c>
      <c r="BT220">
        <f>(AZ220-BF220)/(AZ220-BQ220)</f>
        <v>0</v>
      </c>
      <c r="BU220">
        <f>(BF220-BE220)/(BF220-AY220)</f>
        <v>0</v>
      </c>
      <c r="BV220">
        <f>(AZ220-BF220)/(AZ220-AY220)</f>
        <v>0</v>
      </c>
      <c r="BW220">
        <f>(BS220*BQ220/BE220)</f>
        <v>0</v>
      </c>
      <c r="BX220">
        <f>(1-BW220)</f>
        <v>0</v>
      </c>
      <c r="DG220">
        <f>$B$13*EF220+$C$13*EG220+$F$13*ER220*(1-EU220)</f>
        <v>0</v>
      </c>
      <c r="DH220">
        <f>DG220*DI220</f>
        <v>0</v>
      </c>
      <c r="DI220">
        <f>($B$13*$D$11+$C$13*$D$11+$F$13*((FE220+EW220)/MAX(FE220+EW220+FF220, 0.1)*$I$11+FF220/MAX(FE220+EW220+FF220, 0.1)*$J$11))/($B$13+$C$13+$F$13)</f>
        <v>0</v>
      </c>
      <c r="DJ220">
        <f>($B$13*$K$11+$C$13*$K$11+$F$13*((FE220+EW220)/MAX(FE220+EW220+FF220, 0.1)*$P$11+FF220/MAX(FE220+EW220+FF220, 0.1)*$Q$11))/($B$13+$C$13+$F$13)</f>
        <v>0</v>
      </c>
      <c r="DK220">
        <v>5.79</v>
      </c>
      <c r="DL220">
        <v>0.5</v>
      </c>
      <c r="DM220" t="s">
        <v>438</v>
      </c>
      <c r="DN220">
        <v>2</v>
      </c>
      <c r="DO220" t="b">
        <v>1</v>
      </c>
      <c r="DP220">
        <v>1759167877.6</v>
      </c>
      <c r="DQ220">
        <v>331.1988518518519</v>
      </c>
      <c r="DR220">
        <v>316.3373703703704</v>
      </c>
      <c r="DS220">
        <v>22.72078888888889</v>
      </c>
      <c r="DT220">
        <v>20.48172962962963</v>
      </c>
      <c r="DU220">
        <v>332.3098148148148</v>
      </c>
      <c r="DV220">
        <v>22.41957777777777</v>
      </c>
      <c r="DW220">
        <v>500.0362222222223</v>
      </c>
      <c r="DX220">
        <v>90.87654074074077</v>
      </c>
      <c r="DY220">
        <v>0.06910551481481481</v>
      </c>
      <c r="DZ220">
        <v>29.4450037037037</v>
      </c>
      <c r="EA220">
        <v>29.99883703703703</v>
      </c>
      <c r="EB220">
        <v>999.9000000000001</v>
      </c>
      <c r="EC220">
        <v>0</v>
      </c>
      <c r="ED220">
        <v>0</v>
      </c>
      <c r="EE220">
        <v>10008.74518518519</v>
      </c>
      <c r="EF220">
        <v>0</v>
      </c>
      <c r="EG220">
        <v>9.843607777777779</v>
      </c>
      <c r="EH220">
        <v>14.86147407407407</v>
      </c>
      <c r="EI220">
        <v>338.8989259259259</v>
      </c>
      <c r="EJ220">
        <v>322.952</v>
      </c>
      <c r="EK220">
        <v>2.239057037037037</v>
      </c>
      <c r="EL220">
        <v>316.3373703703704</v>
      </c>
      <c r="EM220">
        <v>20.48172962962963</v>
      </c>
      <c r="EN220">
        <v>2.064786296296296</v>
      </c>
      <c r="EO220">
        <v>1.861307777777778</v>
      </c>
      <c r="EP220">
        <v>17.9501037037037</v>
      </c>
      <c r="EQ220">
        <v>16.31139629629629</v>
      </c>
      <c r="ER220">
        <v>1999.973703703704</v>
      </c>
      <c r="ES220">
        <v>0.9799978888888889</v>
      </c>
      <c r="ET220">
        <v>0.02000181481481482</v>
      </c>
      <c r="EU220">
        <v>0</v>
      </c>
      <c r="EV220">
        <v>803.8825185185187</v>
      </c>
      <c r="EW220">
        <v>5.00078</v>
      </c>
      <c r="EX220">
        <v>15657.47407407408</v>
      </c>
      <c r="EY220">
        <v>16379.4037037037</v>
      </c>
      <c r="EZ220">
        <v>39.26822222222222</v>
      </c>
      <c r="FA220">
        <v>39.96733333333333</v>
      </c>
      <c r="FB220">
        <v>39.33085185185185</v>
      </c>
      <c r="FC220">
        <v>39.73807407407407</v>
      </c>
      <c r="FD220">
        <v>40.10625925925925</v>
      </c>
      <c r="FE220">
        <v>1955.073703703704</v>
      </c>
      <c r="FF220">
        <v>39.9</v>
      </c>
      <c r="FG220">
        <v>0</v>
      </c>
      <c r="FH220">
        <v>1759167877.4</v>
      </c>
      <c r="FI220">
        <v>0</v>
      </c>
      <c r="FJ220">
        <v>803.9061200000001</v>
      </c>
      <c r="FK220">
        <v>2.651692319329179</v>
      </c>
      <c r="FL220">
        <v>48.63076920445368</v>
      </c>
      <c r="FM220">
        <v>15657.976</v>
      </c>
      <c r="FN220">
        <v>15</v>
      </c>
      <c r="FO220">
        <v>0</v>
      </c>
      <c r="FP220" t="s">
        <v>439</v>
      </c>
      <c r="FQ220">
        <v>1746989605.5</v>
      </c>
      <c r="FR220">
        <v>1746989593.5</v>
      </c>
      <c r="FS220">
        <v>0</v>
      </c>
      <c r="FT220">
        <v>-0.274</v>
      </c>
      <c r="FU220">
        <v>-0.002</v>
      </c>
      <c r="FV220">
        <v>2.549</v>
      </c>
      <c r="FW220">
        <v>0.129</v>
      </c>
      <c r="FX220">
        <v>420</v>
      </c>
      <c r="FY220">
        <v>17</v>
      </c>
      <c r="FZ220">
        <v>0.02</v>
      </c>
      <c r="GA220">
        <v>0.04</v>
      </c>
      <c r="GB220">
        <v>14.28935609756097</v>
      </c>
      <c r="GC220">
        <v>10.7258048780488</v>
      </c>
      <c r="GD220">
        <v>1.086326246429834</v>
      </c>
      <c r="GE220">
        <v>0</v>
      </c>
      <c r="GF220">
        <v>803.7899705882353</v>
      </c>
      <c r="GG220">
        <v>2.224033614015745</v>
      </c>
      <c r="GH220">
        <v>0.3177817865152677</v>
      </c>
      <c r="GI220">
        <v>0</v>
      </c>
      <c r="GJ220">
        <v>2.230480975609756</v>
      </c>
      <c r="GK220">
        <v>0.1554474564459915</v>
      </c>
      <c r="GL220">
        <v>0.01573084972894115</v>
      </c>
      <c r="GM220">
        <v>0</v>
      </c>
      <c r="GN220">
        <v>0</v>
      </c>
      <c r="GO220">
        <v>3</v>
      </c>
      <c r="GP220" t="s">
        <v>484</v>
      </c>
      <c r="GQ220">
        <v>3.10199</v>
      </c>
      <c r="GR220">
        <v>2.72726</v>
      </c>
      <c r="GS220">
        <v>0.0694081</v>
      </c>
      <c r="GT220">
        <v>0.06635050000000001</v>
      </c>
      <c r="GU220">
        <v>0.104125</v>
      </c>
      <c r="GV220">
        <v>0.09809470000000001</v>
      </c>
      <c r="GW220">
        <v>24320.3</v>
      </c>
      <c r="GX220">
        <v>22161.3</v>
      </c>
      <c r="GY220">
        <v>26698.4</v>
      </c>
      <c r="GZ220">
        <v>23958.3</v>
      </c>
      <c r="HA220">
        <v>38266.5</v>
      </c>
      <c r="HB220">
        <v>31937.9</v>
      </c>
      <c r="HC220">
        <v>46618.8</v>
      </c>
      <c r="HD220">
        <v>37900.8</v>
      </c>
      <c r="HE220">
        <v>1.8705</v>
      </c>
      <c r="HF220">
        <v>1.86273</v>
      </c>
      <c r="HG220">
        <v>0.144765</v>
      </c>
      <c r="HH220">
        <v>0</v>
      </c>
      <c r="HI220">
        <v>27.6423</v>
      </c>
      <c r="HJ220">
        <v>999.9</v>
      </c>
      <c r="HK220">
        <v>47.4</v>
      </c>
      <c r="HL220">
        <v>31.7</v>
      </c>
      <c r="HM220">
        <v>24.487</v>
      </c>
      <c r="HN220">
        <v>61.0459</v>
      </c>
      <c r="HO220">
        <v>22.2436</v>
      </c>
      <c r="HP220">
        <v>1</v>
      </c>
      <c r="HQ220">
        <v>0.122538</v>
      </c>
      <c r="HR220">
        <v>-0.369071</v>
      </c>
      <c r="HS220">
        <v>20.2794</v>
      </c>
      <c r="HT220">
        <v>5.21085</v>
      </c>
      <c r="HU220">
        <v>11.98</v>
      </c>
      <c r="HV220">
        <v>4.96355</v>
      </c>
      <c r="HW220">
        <v>3.27433</v>
      </c>
      <c r="HX220">
        <v>9999</v>
      </c>
      <c r="HY220">
        <v>9999</v>
      </c>
      <c r="HZ220">
        <v>9999</v>
      </c>
      <c r="IA220">
        <v>42.2</v>
      </c>
      <c r="IB220">
        <v>1.86401</v>
      </c>
      <c r="IC220">
        <v>1.86019</v>
      </c>
      <c r="ID220">
        <v>1.85847</v>
      </c>
      <c r="IE220">
        <v>1.85983</v>
      </c>
      <c r="IF220">
        <v>1.85989</v>
      </c>
      <c r="IG220">
        <v>1.85842</v>
      </c>
      <c r="IH220">
        <v>1.85747</v>
      </c>
      <c r="II220">
        <v>1.85242</v>
      </c>
      <c r="IJ220">
        <v>0</v>
      </c>
      <c r="IK220">
        <v>0</v>
      </c>
      <c r="IL220">
        <v>0</v>
      </c>
      <c r="IM220">
        <v>0</v>
      </c>
      <c r="IN220" t="s">
        <v>441</v>
      </c>
      <c r="IO220" t="s">
        <v>442</v>
      </c>
      <c r="IP220" t="s">
        <v>443</v>
      </c>
      <c r="IQ220" t="s">
        <v>443</v>
      </c>
      <c r="IR220" t="s">
        <v>443</v>
      </c>
      <c r="IS220" t="s">
        <v>443</v>
      </c>
      <c r="IT220">
        <v>0</v>
      </c>
      <c r="IU220">
        <v>100</v>
      </c>
      <c r="IV220">
        <v>100</v>
      </c>
      <c r="IW220">
        <v>-1.108</v>
      </c>
      <c r="IX220">
        <v>0.3012</v>
      </c>
      <c r="IY220">
        <v>-0.9039269621244732</v>
      </c>
      <c r="IZ220">
        <v>-0.001239420960351069</v>
      </c>
      <c r="JA220">
        <v>2.054680153414315E-06</v>
      </c>
      <c r="JB220">
        <v>-6.090169633737798E-10</v>
      </c>
      <c r="JC220">
        <v>0.01286883109493677</v>
      </c>
      <c r="JD220">
        <v>0.003674261220633967</v>
      </c>
      <c r="JE220">
        <v>0.0003746991724086452</v>
      </c>
      <c r="JF220">
        <v>1.563836292469968E-06</v>
      </c>
      <c r="JG220">
        <v>1</v>
      </c>
      <c r="JH220">
        <v>2003</v>
      </c>
      <c r="JI220">
        <v>1</v>
      </c>
      <c r="JJ220">
        <v>24</v>
      </c>
      <c r="JK220">
        <v>202971.3</v>
      </c>
      <c r="JL220">
        <v>202971.5</v>
      </c>
      <c r="JM220">
        <v>0.793457</v>
      </c>
      <c r="JN220">
        <v>2.62817</v>
      </c>
      <c r="JO220">
        <v>1.49658</v>
      </c>
      <c r="JP220">
        <v>2.34375</v>
      </c>
      <c r="JQ220">
        <v>1.54907</v>
      </c>
      <c r="JR220">
        <v>2.46094</v>
      </c>
      <c r="JS220">
        <v>36.5759</v>
      </c>
      <c r="JT220">
        <v>24.1838</v>
      </c>
      <c r="JU220">
        <v>18</v>
      </c>
      <c r="JV220">
        <v>483.6</v>
      </c>
      <c r="JW220">
        <v>493.614</v>
      </c>
      <c r="JX220">
        <v>28.1869</v>
      </c>
      <c r="JY220">
        <v>28.89</v>
      </c>
      <c r="JZ220">
        <v>29.9999</v>
      </c>
      <c r="KA220">
        <v>29.1789</v>
      </c>
      <c r="KB220">
        <v>29.1942</v>
      </c>
      <c r="KC220">
        <v>15.9635</v>
      </c>
      <c r="KD220">
        <v>18.3952</v>
      </c>
      <c r="KE220">
        <v>97.39400000000001</v>
      </c>
      <c r="KF220">
        <v>28.1869</v>
      </c>
      <c r="KG220">
        <v>265.967</v>
      </c>
      <c r="KH220">
        <v>20.4492</v>
      </c>
      <c r="KI220">
        <v>101.93</v>
      </c>
      <c r="KJ220">
        <v>91.4061</v>
      </c>
    </row>
    <row r="221" spans="1:296">
      <c r="A221">
        <v>203</v>
      </c>
      <c r="B221">
        <v>1759167890.1</v>
      </c>
      <c r="C221">
        <v>6517</v>
      </c>
      <c r="D221" t="s">
        <v>851</v>
      </c>
      <c r="E221" t="s">
        <v>852</v>
      </c>
      <c r="F221">
        <v>5</v>
      </c>
      <c r="G221" t="s">
        <v>832</v>
      </c>
      <c r="H221">
        <v>1759167882.314285</v>
      </c>
      <c r="I221">
        <f>(J221)/1000</f>
        <v>0</v>
      </c>
      <c r="J221">
        <f>IF(DO221, AM221, AG221)</f>
        <v>0</v>
      </c>
      <c r="K221">
        <f>IF(DO221, AH221, AF221)</f>
        <v>0</v>
      </c>
      <c r="L221">
        <f>DQ221 - IF(AT221&gt;1, K221*DK221*100.0/(AV221), 0)</f>
        <v>0</v>
      </c>
      <c r="M221">
        <f>((S221-I221/2)*L221-K221)/(S221+I221/2)</f>
        <v>0</v>
      </c>
      <c r="N221">
        <f>M221*(DX221+DY221)/1000.0</f>
        <v>0</v>
      </c>
      <c r="O221">
        <f>(DQ221 - IF(AT221&gt;1, K221*DK221*100.0/(AV221), 0))*(DX221+DY221)/1000.0</f>
        <v>0</v>
      </c>
      <c r="P221">
        <f>2.0/((1/R221-1/Q221)+SIGN(R221)*SQRT((1/R221-1/Q221)*(1/R221-1/Q221) + 4*DL221/((DL221+1)*(DL221+1))*(2*1/R221*1/Q221-1/Q221*1/Q221)))</f>
        <v>0</v>
      </c>
      <c r="Q221">
        <f>IF(LEFT(DM221,1)&lt;&gt;"0",IF(LEFT(DM221,1)="1",3.0,DN221),$D$5+$E$5*(EE221*DX221/($K$5*1000))+$F$5*(EE221*DX221/($K$5*1000))*MAX(MIN(DK221,$J$5),$I$5)*MAX(MIN(DK221,$J$5),$I$5)+$G$5*MAX(MIN(DK221,$J$5),$I$5)*(EE221*DX221/($K$5*1000))+$H$5*(EE221*DX221/($K$5*1000))*(EE221*DX221/($K$5*1000)))</f>
        <v>0</v>
      </c>
      <c r="R221">
        <f>I221*(1000-(1000*0.61365*exp(17.502*V221/(240.97+V221))/(DX221+DY221)+DS221)/2)/(1000*0.61365*exp(17.502*V221/(240.97+V221))/(DX221+DY221)-DS221)</f>
        <v>0</v>
      </c>
      <c r="S221">
        <f>1/((DL221+1)/(P221/1.6)+1/(Q221/1.37)) + DL221/((DL221+1)/(P221/1.6) + DL221/(Q221/1.37))</f>
        <v>0</v>
      </c>
      <c r="T221">
        <f>(DG221*DJ221)</f>
        <v>0</v>
      </c>
      <c r="U221">
        <f>(DZ221+(T221+2*0.95*5.67E-8*(((DZ221+$B$9)+273)^4-(DZ221+273)^4)-44100*I221)/(1.84*29.3*Q221+8*0.95*5.67E-8*(DZ221+273)^3))</f>
        <v>0</v>
      </c>
      <c r="V221">
        <f>($C$9*EA221+$D$9*EB221+$E$9*U221)</f>
        <v>0</v>
      </c>
      <c r="W221">
        <f>0.61365*exp(17.502*V221/(240.97+V221))</f>
        <v>0</v>
      </c>
      <c r="X221">
        <f>(Y221/Z221*100)</f>
        <v>0</v>
      </c>
      <c r="Y221">
        <f>DS221*(DX221+DY221)/1000</f>
        <v>0</v>
      </c>
      <c r="Z221">
        <f>0.61365*exp(17.502*DZ221/(240.97+DZ221))</f>
        <v>0</v>
      </c>
      <c r="AA221">
        <f>(W221-DS221*(DX221+DY221)/1000)</f>
        <v>0</v>
      </c>
      <c r="AB221">
        <f>(-I221*44100)</f>
        <v>0</v>
      </c>
      <c r="AC221">
        <f>2*29.3*Q221*0.92*(DZ221-V221)</f>
        <v>0</v>
      </c>
      <c r="AD221">
        <f>2*0.95*5.67E-8*(((DZ221+$B$9)+273)^4-(V221+273)^4)</f>
        <v>0</v>
      </c>
      <c r="AE221">
        <f>T221+AD221+AB221+AC221</f>
        <v>0</v>
      </c>
      <c r="AF221">
        <f>DW221*AT221*(DR221-DQ221*(1000-AT221*DT221)/(1000-AT221*DS221))/(100*DK221)</f>
        <v>0</v>
      </c>
      <c r="AG221">
        <f>1000*DW221*AT221*(DS221-DT221)/(100*DK221*(1000-AT221*DS221))</f>
        <v>0</v>
      </c>
      <c r="AH221">
        <f>(AI221 - AJ221 - DX221*1E3/(8.314*(DZ221+273.15)) * AL221/DW221 * AK221) * DW221/(100*DK221) * (1000 - DT221)/1000</f>
        <v>0</v>
      </c>
      <c r="AI221">
        <v>290.8422368524218</v>
      </c>
      <c r="AJ221">
        <v>299.7862969696969</v>
      </c>
      <c r="AK221">
        <v>-3.237982968255794</v>
      </c>
      <c r="AL221">
        <v>65.06289702928272</v>
      </c>
      <c r="AM221">
        <f>(AO221 - AN221 + DX221*1E3/(8.314*(DZ221+273.15)) * AQ221/DW221 * AP221) * DW221/(100*DK221) * 1000/(1000 - AO221)</f>
        <v>0</v>
      </c>
      <c r="AN221">
        <v>20.46507589705471</v>
      </c>
      <c r="AO221">
        <v>22.71815393939393</v>
      </c>
      <c r="AP221">
        <v>-1.785212240429555E-05</v>
      </c>
      <c r="AQ221">
        <v>104.9964601613878</v>
      </c>
      <c r="AR221">
        <v>0</v>
      </c>
      <c r="AS221">
        <v>0</v>
      </c>
      <c r="AT221">
        <f>IF(AR221*$H$15&gt;=AV221,1.0,(AV221/(AV221-AR221*$H$15)))</f>
        <v>0</v>
      </c>
      <c r="AU221">
        <f>(AT221-1)*100</f>
        <v>0</v>
      </c>
      <c r="AV221">
        <f>MAX(0,($B$15+$C$15*EE221)/(1+$D$15*EE221)*DX221/(DZ221+273)*$E$15)</f>
        <v>0</v>
      </c>
      <c r="AW221" t="s">
        <v>437</v>
      </c>
      <c r="AX221" t="s">
        <v>437</v>
      </c>
      <c r="AY221">
        <v>0</v>
      </c>
      <c r="AZ221">
        <v>0</v>
      </c>
      <c r="BA221">
        <f>1-AY221/AZ221</f>
        <v>0</v>
      </c>
      <c r="BB221">
        <v>0</v>
      </c>
      <c r="BC221" t="s">
        <v>437</v>
      </c>
      <c r="BD221" t="s">
        <v>437</v>
      </c>
      <c r="BE221">
        <v>0</v>
      </c>
      <c r="BF221">
        <v>0</v>
      </c>
      <c r="BG221">
        <f>1-BE221/BF221</f>
        <v>0</v>
      </c>
      <c r="BH221">
        <v>0.5</v>
      </c>
      <c r="BI221">
        <f>DH221</f>
        <v>0</v>
      </c>
      <c r="BJ221">
        <f>K221</f>
        <v>0</v>
      </c>
      <c r="BK221">
        <f>BG221*BH221*BI221</f>
        <v>0</v>
      </c>
      <c r="BL221">
        <f>(BJ221-BB221)/BI221</f>
        <v>0</v>
      </c>
      <c r="BM221">
        <f>(AZ221-BF221)/BF221</f>
        <v>0</v>
      </c>
      <c r="BN221">
        <f>AY221/(BA221+AY221/BF221)</f>
        <v>0</v>
      </c>
      <c r="BO221" t="s">
        <v>437</v>
      </c>
      <c r="BP221">
        <v>0</v>
      </c>
      <c r="BQ221">
        <f>IF(BP221&lt;&gt;0, BP221, BN221)</f>
        <v>0</v>
      </c>
      <c r="BR221">
        <f>1-BQ221/BF221</f>
        <v>0</v>
      </c>
      <c r="BS221">
        <f>(BF221-BE221)/(BF221-BQ221)</f>
        <v>0</v>
      </c>
      <c r="BT221">
        <f>(AZ221-BF221)/(AZ221-BQ221)</f>
        <v>0</v>
      </c>
      <c r="BU221">
        <f>(BF221-BE221)/(BF221-AY221)</f>
        <v>0</v>
      </c>
      <c r="BV221">
        <f>(AZ221-BF221)/(AZ221-AY221)</f>
        <v>0</v>
      </c>
      <c r="BW221">
        <f>(BS221*BQ221/BE221)</f>
        <v>0</v>
      </c>
      <c r="BX221">
        <f>(1-BW221)</f>
        <v>0</v>
      </c>
      <c r="DG221">
        <f>$B$13*EF221+$C$13*EG221+$F$13*ER221*(1-EU221)</f>
        <v>0</v>
      </c>
      <c r="DH221">
        <f>DG221*DI221</f>
        <v>0</v>
      </c>
      <c r="DI221">
        <f>($B$13*$D$11+$C$13*$D$11+$F$13*((FE221+EW221)/MAX(FE221+EW221+FF221, 0.1)*$I$11+FF221/MAX(FE221+EW221+FF221, 0.1)*$J$11))/($B$13+$C$13+$F$13)</f>
        <v>0</v>
      </c>
      <c r="DJ221">
        <f>($B$13*$K$11+$C$13*$K$11+$F$13*((FE221+EW221)/MAX(FE221+EW221+FF221, 0.1)*$P$11+FF221/MAX(FE221+EW221+FF221, 0.1)*$Q$11))/($B$13+$C$13+$F$13)</f>
        <v>0</v>
      </c>
      <c r="DK221">
        <v>5.79</v>
      </c>
      <c r="DL221">
        <v>0.5</v>
      </c>
      <c r="DM221" t="s">
        <v>438</v>
      </c>
      <c r="DN221">
        <v>2</v>
      </c>
      <c r="DO221" t="b">
        <v>1</v>
      </c>
      <c r="DP221">
        <v>1759167882.314285</v>
      </c>
      <c r="DQ221">
        <v>316.1905</v>
      </c>
      <c r="DR221">
        <v>300.7795357142858</v>
      </c>
      <c r="DS221">
        <v>22.72091785714286</v>
      </c>
      <c r="DT221">
        <v>20.47438214285714</v>
      </c>
      <c r="DU221">
        <v>317.2999642857143</v>
      </c>
      <c r="DV221">
        <v>22.41970714285715</v>
      </c>
      <c r="DW221">
        <v>500.0115714285715</v>
      </c>
      <c r="DX221">
        <v>90.87670714285716</v>
      </c>
      <c r="DY221">
        <v>0.06903543571428572</v>
      </c>
      <c r="DZ221">
        <v>29.44388214285715</v>
      </c>
      <c r="EA221">
        <v>29.9964</v>
      </c>
      <c r="EB221">
        <v>999.9000000000002</v>
      </c>
      <c r="EC221">
        <v>0</v>
      </c>
      <c r="ED221">
        <v>0</v>
      </c>
      <c r="EE221">
        <v>10001.71071428571</v>
      </c>
      <c r="EF221">
        <v>0</v>
      </c>
      <c r="EG221">
        <v>9.840776428571429</v>
      </c>
      <c r="EH221">
        <v>15.410975</v>
      </c>
      <c r="EI221">
        <v>323.54175</v>
      </c>
      <c r="EJ221">
        <v>307.0666428571429</v>
      </c>
      <c r="EK221">
        <v>2.246531071428572</v>
      </c>
      <c r="EL221">
        <v>300.7795357142858</v>
      </c>
      <c r="EM221">
        <v>20.47438214285714</v>
      </c>
      <c r="EN221">
        <v>2.064802142857143</v>
      </c>
      <c r="EO221">
        <v>1.860643928571428</v>
      </c>
      <c r="EP221">
        <v>17.95021428571429</v>
      </c>
      <c r="EQ221">
        <v>16.30579642857143</v>
      </c>
      <c r="ER221">
        <v>1999.9575</v>
      </c>
      <c r="ES221">
        <v>0.97999775</v>
      </c>
      <c r="ET221">
        <v>0.02000195357142858</v>
      </c>
      <c r="EU221">
        <v>0</v>
      </c>
      <c r="EV221">
        <v>804.059142857143</v>
      </c>
      <c r="EW221">
        <v>5.00078</v>
      </c>
      <c r="EX221">
        <v>15661.41785714285</v>
      </c>
      <c r="EY221">
        <v>16379.275</v>
      </c>
      <c r="EZ221">
        <v>39.27203571428571</v>
      </c>
      <c r="FA221">
        <v>39.97957142857142</v>
      </c>
      <c r="FB221">
        <v>39.328</v>
      </c>
      <c r="FC221">
        <v>39.72289285714286</v>
      </c>
      <c r="FD221">
        <v>40.09135714285713</v>
      </c>
      <c r="FE221">
        <v>1955.0575</v>
      </c>
      <c r="FF221">
        <v>39.9</v>
      </c>
      <c r="FG221">
        <v>0</v>
      </c>
      <c r="FH221">
        <v>1759167882.2</v>
      </c>
      <c r="FI221">
        <v>0</v>
      </c>
      <c r="FJ221">
        <v>804.10932</v>
      </c>
      <c r="FK221">
        <v>3.812076938765519</v>
      </c>
      <c r="FL221">
        <v>58.30769229852155</v>
      </c>
      <c r="FM221">
        <v>15662.072</v>
      </c>
      <c r="FN221">
        <v>15</v>
      </c>
      <c r="FO221">
        <v>0</v>
      </c>
      <c r="FP221" t="s">
        <v>439</v>
      </c>
      <c r="FQ221">
        <v>1746989605.5</v>
      </c>
      <c r="FR221">
        <v>1746989593.5</v>
      </c>
      <c r="FS221">
        <v>0</v>
      </c>
      <c r="FT221">
        <v>-0.274</v>
      </c>
      <c r="FU221">
        <v>-0.002</v>
      </c>
      <c r="FV221">
        <v>2.549</v>
      </c>
      <c r="FW221">
        <v>0.129</v>
      </c>
      <c r="FX221">
        <v>420</v>
      </c>
      <c r="FY221">
        <v>17</v>
      </c>
      <c r="FZ221">
        <v>0.02</v>
      </c>
      <c r="GA221">
        <v>0.04</v>
      </c>
      <c r="GB221">
        <v>15.03239</v>
      </c>
      <c r="GC221">
        <v>7.516518574108763</v>
      </c>
      <c r="GD221">
        <v>0.7420882787108284</v>
      </c>
      <c r="GE221">
        <v>0</v>
      </c>
      <c r="GF221">
        <v>803.9577647058824</v>
      </c>
      <c r="GG221">
        <v>2.815920555795509</v>
      </c>
      <c r="GH221">
        <v>0.3492325248332188</v>
      </c>
      <c r="GI221">
        <v>0</v>
      </c>
      <c r="GJ221">
        <v>2.2410255</v>
      </c>
      <c r="GK221">
        <v>0.1000070544090052</v>
      </c>
      <c r="GL221">
        <v>0.009903206538793412</v>
      </c>
      <c r="GM221">
        <v>0</v>
      </c>
      <c r="GN221">
        <v>0</v>
      </c>
      <c r="GO221">
        <v>3</v>
      </c>
      <c r="GP221" t="s">
        <v>484</v>
      </c>
      <c r="GQ221">
        <v>3.10218</v>
      </c>
      <c r="GR221">
        <v>2.72711</v>
      </c>
      <c r="GS221">
        <v>0.0665105</v>
      </c>
      <c r="GT221">
        <v>0.0632394</v>
      </c>
      <c r="GU221">
        <v>0.104119</v>
      </c>
      <c r="GV221">
        <v>0.0980668</v>
      </c>
      <c r="GW221">
        <v>24396.2</v>
      </c>
      <c r="GX221">
        <v>22235</v>
      </c>
      <c r="GY221">
        <v>26698.6</v>
      </c>
      <c r="GZ221">
        <v>23958.2</v>
      </c>
      <c r="HA221">
        <v>38266.7</v>
      </c>
      <c r="HB221">
        <v>31938.7</v>
      </c>
      <c r="HC221">
        <v>46619.3</v>
      </c>
      <c r="HD221">
        <v>37900.9</v>
      </c>
      <c r="HE221">
        <v>1.87098</v>
      </c>
      <c r="HF221">
        <v>1.86227</v>
      </c>
      <c r="HG221">
        <v>0.144325</v>
      </c>
      <c r="HH221">
        <v>0</v>
      </c>
      <c r="HI221">
        <v>27.6423</v>
      </c>
      <c r="HJ221">
        <v>999.9</v>
      </c>
      <c r="HK221">
        <v>47.4</v>
      </c>
      <c r="HL221">
        <v>31.7</v>
      </c>
      <c r="HM221">
        <v>24.4851</v>
      </c>
      <c r="HN221">
        <v>61.0259</v>
      </c>
      <c r="HO221">
        <v>22.3237</v>
      </c>
      <c r="HP221">
        <v>1</v>
      </c>
      <c r="HQ221">
        <v>0.122264</v>
      </c>
      <c r="HR221">
        <v>-0.275591</v>
      </c>
      <c r="HS221">
        <v>20.2797</v>
      </c>
      <c r="HT221">
        <v>5.21085</v>
      </c>
      <c r="HU221">
        <v>11.98</v>
      </c>
      <c r="HV221">
        <v>4.9636</v>
      </c>
      <c r="HW221">
        <v>3.27448</v>
      </c>
      <c r="HX221">
        <v>9999</v>
      </c>
      <c r="HY221">
        <v>9999</v>
      </c>
      <c r="HZ221">
        <v>9999</v>
      </c>
      <c r="IA221">
        <v>42.2</v>
      </c>
      <c r="IB221">
        <v>1.86401</v>
      </c>
      <c r="IC221">
        <v>1.86017</v>
      </c>
      <c r="ID221">
        <v>1.85847</v>
      </c>
      <c r="IE221">
        <v>1.85982</v>
      </c>
      <c r="IF221">
        <v>1.85989</v>
      </c>
      <c r="IG221">
        <v>1.85841</v>
      </c>
      <c r="IH221">
        <v>1.85747</v>
      </c>
      <c r="II221">
        <v>1.85242</v>
      </c>
      <c r="IJ221">
        <v>0</v>
      </c>
      <c r="IK221">
        <v>0</v>
      </c>
      <c r="IL221">
        <v>0</v>
      </c>
      <c r="IM221">
        <v>0</v>
      </c>
      <c r="IN221" t="s">
        <v>441</v>
      </c>
      <c r="IO221" t="s">
        <v>442</v>
      </c>
      <c r="IP221" t="s">
        <v>443</v>
      </c>
      <c r="IQ221" t="s">
        <v>443</v>
      </c>
      <c r="IR221" t="s">
        <v>443</v>
      </c>
      <c r="IS221" t="s">
        <v>443</v>
      </c>
      <c r="IT221">
        <v>0</v>
      </c>
      <c r="IU221">
        <v>100</v>
      </c>
      <c r="IV221">
        <v>100</v>
      </c>
      <c r="IW221">
        <v>-1.105</v>
      </c>
      <c r="IX221">
        <v>0.3012</v>
      </c>
      <c r="IY221">
        <v>-0.9039269621244732</v>
      </c>
      <c r="IZ221">
        <v>-0.001239420960351069</v>
      </c>
      <c r="JA221">
        <v>2.054680153414315E-06</v>
      </c>
      <c r="JB221">
        <v>-6.090169633737798E-10</v>
      </c>
      <c r="JC221">
        <v>0.01286883109493677</v>
      </c>
      <c r="JD221">
        <v>0.003674261220633967</v>
      </c>
      <c r="JE221">
        <v>0.0003746991724086452</v>
      </c>
      <c r="JF221">
        <v>1.563836292469968E-06</v>
      </c>
      <c r="JG221">
        <v>1</v>
      </c>
      <c r="JH221">
        <v>2003</v>
      </c>
      <c r="JI221">
        <v>1</v>
      </c>
      <c r="JJ221">
        <v>24</v>
      </c>
      <c r="JK221">
        <v>202971.4</v>
      </c>
      <c r="JL221">
        <v>202971.6</v>
      </c>
      <c r="JM221">
        <v>0.755615</v>
      </c>
      <c r="JN221">
        <v>2.64038</v>
      </c>
      <c r="JO221">
        <v>1.49658</v>
      </c>
      <c r="JP221">
        <v>2.34497</v>
      </c>
      <c r="JQ221">
        <v>1.54907</v>
      </c>
      <c r="JR221">
        <v>2.32422</v>
      </c>
      <c r="JS221">
        <v>36.5523</v>
      </c>
      <c r="JT221">
        <v>24.1751</v>
      </c>
      <c r="JU221">
        <v>18</v>
      </c>
      <c r="JV221">
        <v>483.85</v>
      </c>
      <c r="JW221">
        <v>493.286</v>
      </c>
      <c r="JX221">
        <v>28.1813</v>
      </c>
      <c r="JY221">
        <v>28.8871</v>
      </c>
      <c r="JZ221">
        <v>29.9998</v>
      </c>
      <c r="KA221">
        <v>29.1752</v>
      </c>
      <c r="KB221">
        <v>29.1906</v>
      </c>
      <c r="KC221">
        <v>15.2067</v>
      </c>
      <c r="KD221">
        <v>18.3952</v>
      </c>
      <c r="KE221">
        <v>97.39400000000001</v>
      </c>
      <c r="KF221">
        <v>28.1594</v>
      </c>
      <c r="KG221">
        <v>252.606</v>
      </c>
      <c r="KH221">
        <v>20.4425</v>
      </c>
      <c r="KI221">
        <v>101.931</v>
      </c>
      <c r="KJ221">
        <v>91.4061</v>
      </c>
    </row>
    <row r="222" spans="1:296">
      <c r="A222">
        <v>204</v>
      </c>
      <c r="B222">
        <v>1759167895.1</v>
      </c>
      <c r="C222">
        <v>6522</v>
      </c>
      <c r="D222" t="s">
        <v>853</v>
      </c>
      <c r="E222" t="s">
        <v>854</v>
      </c>
      <c r="F222">
        <v>5</v>
      </c>
      <c r="G222" t="s">
        <v>832</v>
      </c>
      <c r="H222">
        <v>1759167887.6</v>
      </c>
      <c r="I222">
        <f>(J222)/1000</f>
        <v>0</v>
      </c>
      <c r="J222">
        <f>IF(DO222, AM222, AG222)</f>
        <v>0</v>
      </c>
      <c r="K222">
        <f>IF(DO222, AH222, AF222)</f>
        <v>0</v>
      </c>
      <c r="L222">
        <f>DQ222 - IF(AT222&gt;1, K222*DK222*100.0/(AV222), 0)</f>
        <v>0</v>
      </c>
      <c r="M222">
        <f>((S222-I222/2)*L222-K222)/(S222+I222/2)</f>
        <v>0</v>
      </c>
      <c r="N222">
        <f>M222*(DX222+DY222)/1000.0</f>
        <v>0</v>
      </c>
      <c r="O222">
        <f>(DQ222 - IF(AT222&gt;1, K222*DK222*100.0/(AV222), 0))*(DX222+DY222)/1000.0</f>
        <v>0</v>
      </c>
      <c r="P222">
        <f>2.0/((1/R222-1/Q222)+SIGN(R222)*SQRT((1/R222-1/Q222)*(1/R222-1/Q222) + 4*DL222/((DL222+1)*(DL222+1))*(2*1/R222*1/Q222-1/Q222*1/Q222)))</f>
        <v>0</v>
      </c>
      <c r="Q222">
        <f>IF(LEFT(DM222,1)&lt;&gt;"0",IF(LEFT(DM222,1)="1",3.0,DN222),$D$5+$E$5*(EE222*DX222/($K$5*1000))+$F$5*(EE222*DX222/($K$5*1000))*MAX(MIN(DK222,$J$5),$I$5)*MAX(MIN(DK222,$J$5),$I$5)+$G$5*MAX(MIN(DK222,$J$5),$I$5)*(EE222*DX222/($K$5*1000))+$H$5*(EE222*DX222/($K$5*1000))*(EE222*DX222/($K$5*1000)))</f>
        <v>0</v>
      </c>
      <c r="R222">
        <f>I222*(1000-(1000*0.61365*exp(17.502*V222/(240.97+V222))/(DX222+DY222)+DS222)/2)/(1000*0.61365*exp(17.502*V222/(240.97+V222))/(DX222+DY222)-DS222)</f>
        <v>0</v>
      </c>
      <c r="S222">
        <f>1/((DL222+1)/(P222/1.6)+1/(Q222/1.37)) + DL222/((DL222+1)/(P222/1.6) + DL222/(Q222/1.37))</f>
        <v>0</v>
      </c>
      <c r="T222">
        <f>(DG222*DJ222)</f>
        <v>0</v>
      </c>
      <c r="U222">
        <f>(DZ222+(T222+2*0.95*5.67E-8*(((DZ222+$B$9)+273)^4-(DZ222+273)^4)-44100*I222)/(1.84*29.3*Q222+8*0.95*5.67E-8*(DZ222+273)^3))</f>
        <v>0</v>
      </c>
      <c r="V222">
        <f>($C$9*EA222+$D$9*EB222+$E$9*U222)</f>
        <v>0</v>
      </c>
      <c r="W222">
        <f>0.61365*exp(17.502*V222/(240.97+V222))</f>
        <v>0</v>
      </c>
      <c r="X222">
        <f>(Y222/Z222*100)</f>
        <v>0</v>
      </c>
      <c r="Y222">
        <f>DS222*(DX222+DY222)/1000</f>
        <v>0</v>
      </c>
      <c r="Z222">
        <f>0.61365*exp(17.502*DZ222/(240.97+DZ222))</f>
        <v>0</v>
      </c>
      <c r="AA222">
        <f>(W222-DS222*(DX222+DY222)/1000)</f>
        <v>0</v>
      </c>
      <c r="AB222">
        <f>(-I222*44100)</f>
        <v>0</v>
      </c>
      <c r="AC222">
        <f>2*29.3*Q222*0.92*(DZ222-V222)</f>
        <v>0</v>
      </c>
      <c r="AD222">
        <f>2*0.95*5.67E-8*(((DZ222+$B$9)+273)^4-(V222+273)^4)</f>
        <v>0</v>
      </c>
      <c r="AE222">
        <f>T222+AD222+AB222+AC222</f>
        <v>0</v>
      </c>
      <c r="AF222">
        <f>DW222*AT222*(DR222-DQ222*(1000-AT222*DT222)/(1000-AT222*DS222))/(100*DK222)</f>
        <v>0</v>
      </c>
      <c r="AG222">
        <f>1000*DW222*AT222*(DS222-DT222)/(100*DK222*(1000-AT222*DS222))</f>
        <v>0</v>
      </c>
      <c r="AH222">
        <f>(AI222 - AJ222 - DX222*1E3/(8.314*(DZ222+273.15)) * AL222/DW222 * AK222) * DW222/(100*DK222) * (1000 - DT222)/1000</f>
        <v>0</v>
      </c>
      <c r="AI222">
        <v>273.3769318046981</v>
      </c>
      <c r="AJ222">
        <v>283.2604666666666</v>
      </c>
      <c r="AK222">
        <v>-3.319792132267538</v>
      </c>
      <c r="AL222">
        <v>65.06289702928272</v>
      </c>
      <c r="AM222">
        <f>(AO222 - AN222 + DX222*1E3/(8.314*(DZ222+273.15)) * AQ222/DW222 * AP222) * DW222/(100*DK222) * 1000/(1000 - AO222)</f>
        <v>0</v>
      </c>
      <c r="AN222">
        <v>20.45650649158105</v>
      </c>
      <c r="AO222">
        <v>22.71254909090908</v>
      </c>
      <c r="AP222">
        <v>-9.003198702345097E-05</v>
      </c>
      <c r="AQ222">
        <v>104.9964601613878</v>
      </c>
      <c r="AR222">
        <v>0</v>
      </c>
      <c r="AS222">
        <v>0</v>
      </c>
      <c r="AT222">
        <f>IF(AR222*$H$15&gt;=AV222,1.0,(AV222/(AV222-AR222*$H$15)))</f>
        <v>0</v>
      </c>
      <c r="AU222">
        <f>(AT222-1)*100</f>
        <v>0</v>
      </c>
      <c r="AV222">
        <f>MAX(0,($B$15+$C$15*EE222)/(1+$D$15*EE222)*DX222/(DZ222+273)*$E$15)</f>
        <v>0</v>
      </c>
      <c r="AW222" t="s">
        <v>437</v>
      </c>
      <c r="AX222" t="s">
        <v>437</v>
      </c>
      <c r="AY222">
        <v>0</v>
      </c>
      <c r="AZ222">
        <v>0</v>
      </c>
      <c r="BA222">
        <f>1-AY222/AZ222</f>
        <v>0</v>
      </c>
      <c r="BB222">
        <v>0</v>
      </c>
      <c r="BC222" t="s">
        <v>437</v>
      </c>
      <c r="BD222" t="s">
        <v>437</v>
      </c>
      <c r="BE222">
        <v>0</v>
      </c>
      <c r="BF222">
        <v>0</v>
      </c>
      <c r="BG222">
        <f>1-BE222/BF222</f>
        <v>0</v>
      </c>
      <c r="BH222">
        <v>0.5</v>
      </c>
      <c r="BI222">
        <f>DH222</f>
        <v>0</v>
      </c>
      <c r="BJ222">
        <f>K222</f>
        <v>0</v>
      </c>
      <c r="BK222">
        <f>BG222*BH222*BI222</f>
        <v>0</v>
      </c>
      <c r="BL222">
        <f>(BJ222-BB222)/BI222</f>
        <v>0</v>
      </c>
      <c r="BM222">
        <f>(AZ222-BF222)/BF222</f>
        <v>0</v>
      </c>
      <c r="BN222">
        <f>AY222/(BA222+AY222/BF222)</f>
        <v>0</v>
      </c>
      <c r="BO222" t="s">
        <v>437</v>
      </c>
      <c r="BP222">
        <v>0</v>
      </c>
      <c r="BQ222">
        <f>IF(BP222&lt;&gt;0, BP222, BN222)</f>
        <v>0</v>
      </c>
      <c r="BR222">
        <f>1-BQ222/BF222</f>
        <v>0</v>
      </c>
      <c r="BS222">
        <f>(BF222-BE222)/(BF222-BQ222)</f>
        <v>0</v>
      </c>
      <c r="BT222">
        <f>(AZ222-BF222)/(AZ222-BQ222)</f>
        <v>0</v>
      </c>
      <c r="BU222">
        <f>(BF222-BE222)/(BF222-AY222)</f>
        <v>0</v>
      </c>
      <c r="BV222">
        <f>(AZ222-BF222)/(AZ222-AY222)</f>
        <v>0</v>
      </c>
      <c r="BW222">
        <f>(BS222*BQ222/BE222)</f>
        <v>0</v>
      </c>
      <c r="BX222">
        <f>(1-BW222)</f>
        <v>0</v>
      </c>
      <c r="DG222">
        <f>$B$13*EF222+$C$13*EG222+$F$13*ER222*(1-EU222)</f>
        <v>0</v>
      </c>
      <c r="DH222">
        <f>DG222*DI222</f>
        <v>0</v>
      </c>
      <c r="DI222">
        <f>($B$13*$D$11+$C$13*$D$11+$F$13*((FE222+EW222)/MAX(FE222+EW222+FF222, 0.1)*$I$11+FF222/MAX(FE222+EW222+FF222, 0.1)*$J$11))/($B$13+$C$13+$F$13)</f>
        <v>0</v>
      </c>
      <c r="DJ222">
        <f>($B$13*$K$11+$C$13*$K$11+$F$13*((FE222+EW222)/MAX(FE222+EW222+FF222, 0.1)*$P$11+FF222/MAX(FE222+EW222+FF222, 0.1)*$Q$11))/($B$13+$C$13+$F$13)</f>
        <v>0</v>
      </c>
      <c r="DK222">
        <v>5.79</v>
      </c>
      <c r="DL222">
        <v>0.5</v>
      </c>
      <c r="DM222" t="s">
        <v>438</v>
      </c>
      <c r="DN222">
        <v>2</v>
      </c>
      <c r="DO222" t="b">
        <v>1</v>
      </c>
      <c r="DP222">
        <v>1759167887.6</v>
      </c>
      <c r="DQ222">
        <v>299.3043333333333</v>
      </c>
      <c r="DR222">
        <v>283.1085925925926</v>
      </c>
      <c r="DS222">
        <v>22.71874814814815</v>
      </c>
      <c r="DT222">
        <v>20.46606296296297</v>
      </c>
      <c r="DU222">
        <v>300.4114074074074</v>
      </c>
      <c r="DV222">
        <v>22.41758888888889</v>
      </c>
      <c r="DW222">
        <v>500.0093333333333</v>
      </c>
      <c r="DX222">
        <v>90.87662222222222</v>
      </c>
      <c r="DY222">
        <v>0.06897434074074073</v>
      </c>
      <c r="DZ222">
        <v>29.44100370370371</v>
      </c>
      <c r="EA222">
        <v>29.99645925925925</v>
      </c>
      <c r="EB222">
        <v>999.9000000000001</v>
      </c>
      <c r="EC222">
        <v>0</v>
      </c>
      <c r="ED222">
        <v>0</v>
      </c>
      <c r="EE222">
        <v>10004.55</v>
      </c>
      <c r="EF222">
        <v>0</v>
      </c>
      <c r="EG222">
        <v>9.843663703703704</v>
      </c>
      <c r="EH222">
        <v>16.19566296296296</v>
      </c>
      <c r="EI222">
        <v>306.2623333333333</v>
      </c>
      <c r="EJ222">
        <v>289.023962962963</v>
      </c>
      <c r="EK222">
        <v>2.252688888888889</v>
      </c>
      <c r="EL222">
        <v>283.1085925925926</v>
      </c>
      <c r="EM222">
        <v>20.46606296296297</v>
      </c>
      <c r="EN222">
        <v>2.064603703703704</v>
      </c>
      <c r="EO222">
        <v>1.859886296296296</v>
      </c>
      <c r="EP222">
        <v>17.94868888888889</v>
      </c>
      <c r="EQ222">
        <v>16.29940740740741</v>
      </c>
      <c r="ER222">
        <v>1999.972592592592</v>
      </c>
      <c r="ES222">
        <v>0.9799978888888889</v>
      </c>
      <c r="ET222">
        <v>0.02000181481481482</v>
      </c>
      <c r="EU222">
        <v>0</v>
      </c>
      <c r="EV222">
        <v>804.4591111111112</v>
      </c>
      <c r="EW222">
        <v>5.00078</v>
      </c>
      <c r="EX222">
        <v>15667.17037037037</v>
      </c>
      <c r="EY222">
        <v>16379.40370370371</v>
      </c>
      <c r="EZ222">
        <v>39.26599999999999</v>
      </c>
      <c r="FA222">
        <v>39.98340740740741</v>
      </c>
      <c r="FB222">
        <v>39.3192962962963</v>
      </c>
      <c r="FC222">
        <v>39.68951851851851</v>
      </c>
      <c r="FD222">
        <v>40.17344444444444</v>
      </c>
      <c r="FE222">
        <v>1955.072592592593</v>
      </c>
      <c r="FF222">
        <v>39.9</v>
      </c>
      <c r="FG222">
        <v>0</v>
      </c>
      <c r="FH222">
        <v>1759167887</v>
      </c>
      <c r="FI222">
        <v>0</v>
      </c>
      <c r="FJ222">
        <v>804.46196</v>
      </c>
      <c r="FK222">
        <v>4.429538464550028</v>
      </c>
      <c r="FL222">
        <v>67.69230765526386</v>
      </c>
      <c r="FM222">
        <v>15667.268</v>
      </c>
      <c r="FN222">
        <v>15</v>
      </c>
      <c r="FO222">
        <v>0</v>
      </c>
      <c r="FP222" t="s">
        <v>439</v>
      </c>
      <c r="FQ222">
        <v>1746989605.5</v>
      </c>
      <c r="FR222">
        <v>1746989593.5</v>
      </c>
      <c r="FS222">
        <v>0</v>
      </c>
      <c r="FT222">
        <v>-0.274</v>
      </c>
      <c r="FU222">
        <v>-0.002</v>
      </c>
      <c r="FV222">
        <v>2.549</v>
      </c>
      <c r="FW222">
        <v>0.129</v>
      </c>
      <c r="FX222">
        <v>420</v>
      </c>
      <c r="FY222">
        <v>17</v>
      </c>
      <c r="FZ222">
        <v>0.02</v>
      </c>
      <c r="GA222">
        <v>0.04</v>
      </c>
      <c r="GB222">
        <v>15.7309225</v>
      </c>
      <c r="GC222">
        <v>8.463990619136922</v>
      </c>
      <c r="GD222">
        <v>0.8364214674694511</v>
      </c>
      <c r="GE222">
        <v>0</v>
      </c>
      <c r="GF222">
        <v>804.2446470588236</v>
      </c>
      <c r="GG222">
        <v>4.24100840772735</v>
      </c>
      <c r="GH222">
        <v>0.4623702286844483</v>
      </c>
      <c r="GI222">
        <v>0</v>
      </c>
      <c r="GJ222">
        <v>2.24869775</v>
      </c>
      <c r="GK222">
        <v>0.07021497185740952</v>
      </c>
      <c r="GL222">
        <v>0.006864524196002255</v>
      </c>
      <c r="GM222">
        <v>1</v>
      </c>
      <c r="GN222">
        <v>1</v>
      </c>
      <c r="GO222">
        <v>3</v>
      </c>
      <c r="GP222" t="s">
        <v>459</v>
      </c>
      <c r="GQ222">
        <v>3.10215</v>
      </c>
      <c r="GR222">
        <v>2.72681</v>
      </c>
      <c r="GS222">
        <v>0.0634851</v>
      </c>
      <c r="GT222">
        <v>0.0599999</v>
      </c>
      <c r="GU222">
        <v>0.104101</v>
      </c>
      <c r="GV222">
        <v>0.0980412</v>
      </c>
      <c r="GW222">
        <v>24475.4</v>
      </c>
      <c r="GX222">
        <v>22312</v>
      </c>
      <c r="GY222">
        <v>26698.7</v>
      </c>
      <c r="GZ222">
        <v>23958.3</v>
      </c>
      <c r="HA222">
        <v>38267</v>
      </c>
      <c r="HB222">
        <v>31939.3</v>
      </c>
      <c r="HC222">
        <v>46619.1</v>
      </c>
      <c r="HD222">
        <v>37900.9</v>
      </c>
      <c r="HE222">
        <v>1.8707</v>
      </c>
      <c r="HF222">
        <v>1.86245</v>
      </c>
      <c r="HG222">
        <v>0.14469</v>
      </c>
      <c r="HH222">
        <v>0</v>
      </c>
      <c r="HI222">
        <v>27.6423</v>
      </c>
      <c r="HJ222">
        <v>999.9</v>
      </c>
      <c r="HK222">
        <v>47.3</v>
      </c>
      <c r="HL222">
        <v>31.7</v>
      </c>
      <c r="HM222">
        <v>24.4332</v>
      </c>
      <c r="HN222">
        <v>60.9459</v>
      </c>
      <c r="HO222">
        <v>22.1074</v>
      </c>
      <c r="HP222">
        <v>1</v>
      </c>
      <c r="HQ222">
        <v>0.121994</v>
      </c>
      <c r="HR222">
        <v>-0.32189</v>
      </c>
      <c r="HS222">
        <v>20.2796</v>
      </c>
      <c r="HT222">
        <v>5.21025</v>
      </c>
      <c r="HU222">
        <v>11.98</v>
      </c>
      <c r="HV222">
        <v>4.96355</v>
      </c>
      <c r="HW222">
        <v>3.2745</v>
      </c>
      <c r="HX222">
        <v>9999</v>
      </c>
      <c r="HY222">
        <v>9999</v>
      </c>
      <c r="HZ222">
        <v>9999</v>
      </c>
      <c r="IA222">
        <v>42.2</v>
      </c>
      <c r="IB222">
        <v>1.86401</v>
      </c>
      <c r="IC222">
        <v>1.86017</v>
      </c>
      <c r="ID222">
        <v>1.85851</v>
      </c>
      <c r="IE222">
        <v>1.85983</v>
      </c>
      <c r="IF222">
        <v>1.85989</v>
      </c>
      <c r="IG222">
        <v>1.8584</v>
      </c>
      <c r="IH222">
        <v>1.85745</v>
      </c>
      <c r="II222">
        <v>1.85242</v>
      </c>
      <c r="IJ222">
        <v>0</v>
      </c>
      <c r="IK222">
        <v>0</v>
      </c>
      <c r="IL222">
        <v>0</v>
      </c>
      <c r="IM222">
        <v>0</v>
      </c>
      <c r="IN222" t="s">
        <v>441</v>
      </c>
      <c r="IO222" t="s">
        <v>442</v>
      </c>
      <c r="IP222" t="s">
        <v>443</v>
      </c>
      <c r="IQ222" t="s">
        <v>443</v>
      </c>
      <c r="IR222" t="s">
        <v>443</v>
      </c>
      <c r="IS222" t="s">
        <v>443</v>
      </c>
      <c r="IT222">
        <v>0</v>
      </c>
      <c r="IU222">
        <v>100</v>
      </c>
      <c r="IV222">
        <v>100</v>
      </c>
      <c r="IW222">
        <v>-1.102</v>
      </c>
      <c r="IX222">
        <v>0.301</v>
      </c>
      <c r="IY222">
        <v>-0.9039269621244732</v>
      </c>
      <c r="IZ222">
        <v>-0.001239420960351069</v>
      </c>
      <c r="JA222">
        <v>2.054680153414315E-06</v>
      </c>
      <c r="JB222">
        <v>-6.090169633737798E-10</v>
      </c>
      <c r="JC222">
        <v>0.01286883109493677</v>
      </c>
      <c r="JD222">
        <v>0.003674261220633967</v>
      </c>
      <c r="JE222">
        <v>0.0003746991724086452</v>
      </c>
      <c r="JF222">
        <v>1.563836292469968E-06</v>
      </c>
      <c r="JG222">
        <v>1</v>
      </c>
      <c r="JH222">
        <v>2003</v>
      </c>
      <c r="JI222">
        <v>1</v>
      </c>
      <c r="JJ222">
        <v>24</v>
      </c>
      <c r="JK222">
        <v>202971.5</v>
      </c>
      <c r="JL222">
        <v>202971.7</v>
      </c>
      <c r="JM222">
        <v>0.717773</v>
      </c>
      <c r="JN222">
        <v>2.64282</v>
      </c>
      <c r="JO222">
        <v>1.49658</v>
      </c>
      <c r="JP222">
        <v>2.34497</v>
      </c>
      <c r="JQ222">
        <v>1.54907</v>
      </c>
      <c r="JR222">
        <v>2.41943</v>
      </c>
      <c r="JS222">
        <v>36.5759</v>
      </c>
      <c r="JT222">
        <v>24.1751</v>
      </c>
      <c r="JU222">
        <v>18</v>
      </c>
      <c r="JV222">
        <v>483.666</v>
      </c>
      <c r="JW222">
        <v>493.371</v>
      </c>
      <c r="JX222">
        <v>28.1608</v>
      </c>
      <c r="JY222">
        <v>28.8841</v>
      </c>
      <c r="JZ222">
        <v>29.9999</v>
      </c>
      <c r="KA222">
        <v>29.1721</v>
      </c>
      <c r="KB222">
        <v>29.1869</v>
      </c>
      <c r="KC222">
        <v>14.454</v>
      </c>
      <c r="KD222">
        <v>18.3952</v>
      </c>
      <c r="KE222">
        <v>97.39400000000001</v>
      </c>
      <c r="KF222">
        <v>28.1643</v>
      </c>
      <c r="KG222">
        <v>232.57</v>
      </c>
      <c r="KH222">
        <v>20.4467</v>
      </c>
      <c r="KI222">
        <v>101.931</v>
      </c>
      <c r="KJ222">
        <v>91.4063</v>
      </c>
    </row>
    <row r="223" spans="1:296">
      <c r="A223">
        <v>205</v>
      </c>
      <c r="B223">
        <v>1759167900.1</v>
      </c>
      <c r="C223">
        <v>6527</v>
      </c>
      <c r="D223" t="s">
        <v>855</v>
      </c>
      <c r="E223" t="s">
        <v>856</v>
      </c>
      <c r="F223">
        <v>5</v>
      </c>
      <c r="G223" t="s">
        <v>832</v>
      </c>
      <c r="H223">
        <v>1759167892.314285</v>
      </c>
      <c r="I223">
        <f>(J223)/1000</f>
        <v>0</v>
      </c>
      <c r="J223">
        <f>IF(DO223, AM223, AG223)</f>
        <v>0</v>
      </c>
      <c r="K223">
        <f>IF(DO223, AH223, AF223)</f>
        <v>0</v>
      </c>
      <c r="L223">
        <f>DQ223 - IF(AT223&gt;1, K223*DK223*100.0/(AV223), 0)</f>
        <v>0</v>
      </c>
      <c r="M223">
        <f>((S223-I223/2)*L223-K223)/(S223+I223/2)</f>
        <v>0</v>
      </c>
      <c r="N223">
        <f>M223*(DX223+DY223)/1000.0</f>
        <v>0</v>
      </c>
      <c r="O223">
        <f>(DQ223 - IF(AT223&gt;1, K223*DK223*100.0/(AV223), 0))*(DX223+DY223)/1000.0</f>
        <v>0</v>
      </c>
      <c r="P223">
        <f>2.0/((1/R223-1/Q223)+SIGN(R223)*SQRT((1/R223-1/Q223)*(1/R223-1/Q223) + 4*DL223/((DL223+1)*(DL223+1))*(2*1/R223*1/Q223-1/Q223*1/Q223)))</f>
        <v>0</v>
      </c>
      <c r="Q223">
        <f>IF(LEFT(DM223,1)&lt;&gt;"0",IF(LEFT(DM223,1)="1",3.0,DN223),$D$5+$E$5*(EE223*DX223/($K$5*1000))+$F$5*(EE223*DX223/($K$5*1000))*MAX(MIN(DK223,$J$5),$I$5)*MAX(MIN(DK223,$J$5),$I$5)+$G$5*MAX(MIN(DK223,$J$5),$I$5)*(EE223*DX223/($K$5*1000))+$H$5*(EE223*DX223/($K$5*1000))*(EE223*DX223/($K$5*1000)))</f>
        <v>0</v>
      </c>
      <c r="R223">
        <f>I223*(1000-(1000*0.61365*exp(17.502*V223/(240.97+V223))/(DX223+DY223)+DS223)/2)/(1000*0.61365*exp(17.502*V223/(240.97+V223))/(DX223+DY223)-DS223)</f>
        <v>0</v>
      </c>
      <c r="S223">
        <f>1/((DL223+1)/(P223/1.6)+1/(Q223/1.37)) + DL223/((DL223+1)/(P223/1.6) + DL223/(Q223/1.37))</f>
        <v>0</v>
      </c>
      <c r="T223">
        <f>(DG223*DJ223)</f>
        <v>0</v>
      </c>
      <c r="U223">
        <f>(DZ223+(T223+2*0.95*5.67E-8*(((DZ223+$B$9)+273)^4-(DZ223+273)^4)-44100*I223)/(1.84*29.3*Q223+8*0.95*5.67E-8*(DZ223+273)^3))</f>
        <v>0</v>
      </c>
      <c r="V223">
        <f>($C$9*EA223+$D$9*EB223+$E$9*U223)</f>
        <v>0</v>
      </c>
      <c r="W223">
        <f>0.61365*exp(17.502*V223/(240.97+V223))</f>
        <v>0</v>
      </c>
      <c r="X223">
        <f>(Y223/Z223*100)</f>
        <v>0</v>
      </c>
      <c r="Y223">
        <f>DS223*(DX223+DY223)/1000</f>
        <v>0</v>
      </c>
      <c r="Z223">
        <f>0.61365*exp(17.502*DZ223/(240.97+DZ223))</f>
        <v>0</v>
      </c>
      <c r="AA223">
        <f>(W223-DS223*(DX223+DY223)/1000)</f>
        <v>0</v>
      </c>
      <c r="AB223">
        <f>(-I223*44100)</f>
        <v>0</v>
      </c>
      <c r="AC223">
        <f>2*29.3*Q223*0.92*(DZ223-V223)</f>
        <v>0</v>
      </c>
      <c r="AD223">
        <f>2*0.95*5.67E-8*(((DZ223+$B$9)+273)^4-(V223+273)^4)</f>
        <v>0</v>
      </c>
      <c r="AE223">
        <f>T223+AD223+AB223+AC223</f>
        <v>0</v>
      </c>
      <c r="AF223">
        <f>DW223*AT223*(DR223-DQ223*(1000-AT223*DT223)/(1000-AT223*DS223))/(100*DK223)</f>
        <v>0</v>
      </c>
      <c r="AG223">
        <f>1000*DW223*AT223*(DS223-DT223)/(100*DK223*(1000-AT223*DS223))</f>
        <v>0</v>
      </c>
      <c r="AH223">
        <f>(AI223 - AJ223 - DX223*1E3/(8.314*(DZ223+273.15)) * AL223/DW223 * AK223) * DW223/(100*DK223) * (1000 - DT223)/1000</f>
        <v>0</v>
      </c>
      <c r="AI223">
        <v>256.9713462862459</v>
      </c>
      <c r="AJ223">
        <v>266.8888424242423</v>
      </c>
      <c r="AK223">
        <v>-3.253669047631332</v>
      </c>
      <c r="AL223">
        <v>65.06289702928272</v>
      </c>
      <c r="AM223">
        <f>(AO223 - AN223 + DX223*1E3/(8.314*(DZ223+273.15)) * AQ223/DW223 * AP223) * DW223/(100*DK223) * 1000/(1000 - AO223)</f>
        <v>0</v>
      </c>
      <c r="AN223">
        <v>20.44959996530211</v>
      </c>
      <c r="AO223">
        <v>22.70642424242424</v>
      </c>
      <c r="AP223">
        <v>-5.577984141683673E-05</v>
      </c>
      <c r="AQ223">
        <v>104.9964601613878</v>
      </c>
      <c r="AR223">
        <v>0</v>
      </c>
      <c r="AS223">
        <v>0</v>
      </c>
      <c r="AT223">
        <f>IF(AR223*$H$15&gt;=AV223,1.0,(AV223/(AV223-AR223*$H$15)))</f>
        <v>0</v>
      </c>
      <c r="AU223">
        <f>(AT223-1)*100</f>
        <v>0</v>
      </c>
      <c r="AV223">
        <f>MAX(0,($B$15+$C$15*EE223)/(1+$D$15*EE223)*DX223/(DZ223+273)*$E$15)</f>
        <v>0</v>
      </c>
      <c r="AW223" t="s">
        <v>437</v>
      </c>
      <c r="AX223" t="s">
        <v>437</v>
      </c>
      <c r="AY223">
        <v>0</v>
      </c>
      <c r="AZ223">
        <v>0</v>
      </c>
      <c r="BA223">
        <f>1-AY223/AZ223</f>
        <v>0</v>
      </c>
      <c r="BB223">
        <v>0</v>
      </c>
      <c r="BC223" t="s">
        <v>437</v>
      </c>
      <c r="BD223" t="s">
        <v>437</v>
      </c>
      <c r="BE223">
        <v>0</v>
      </c>
      <c r="BF223">
        <v>0</v>
      </c>
      <c r="BG223">
        <f>1-BE223/BF223</f>
        <v>0</v>
      </c>
      <c r="BH223">
        <v>0.5</v>
      </c>
      <c r="BI223">
        <f>DH223</f>
        <v>0</v>
      </c>
      <c r="BJ223">
        <f>K223</f>
        <v>0</v>
      </c>
      <c r="BK223">
        <f>BG223*BH223*BI223</f>
        <v>0</v>
      </c>
      <c r="BL223">
        <f>(BJ223-BB223)/BI223</f>
        <v>0</v>
      </c>
      <c r="BM223">
        <f>(AZ223-BF223)/BF223</f>
        <v>0</v>
      </c>
      <c r="BN223">
        <f>AY223/(BA223+AY223/BF223)</f>
        <v>0</v>
      </c>
      <c r="BO223" t="s">
        <v>437</v>
      </c>
      <c r="BP223">
        <v>0</v>
      </c>
      <c r="BQ223">
        <f>IF(BP223&lt;&gt;0, BP223, BN223)</f>
        <v>0</v>
      </c>
      <c r="BR223">
        <f>1-BQ223/BF223</f>
        <v>0</v>
      </c>
      <c r="BS223">
        <f>(BF223-BE223)/(BF223-BQ223)</f>
        <v>0</v>
      </c>
      <c r="BT223">
        <f>(AZ223-BF223)/(AZ223-BQ223)</f>
        <v>0</v>
      </c>
      <c r="BU223">
        <f>(BF223-BE223)/(BF223-AY223)</f>
        <v>0</v>
      </c>
      <c r="BV223">
        <f>(AZ223-BF223)/(AZ223-AY223)</f>
        <v>0</v>
      </c>
      <c r="BW223">
        <f>(BS223*BQ223/BE223)</f>
        <v>0</v>
      </c>
      <c r="BX223">
        <f>(1-BW223)</f>
        <v>0</v>
      </c>
      <c r="DG223">
        <f>$B$13*EF223+$C$13*EG223+$F$13*ER223*(1-EU223)</f>
        <v>0</v>
      </c>
      <c r="DH223">
        <f>DG223*DI223</f>
        <v>0</v>
      </c>
      <c r="DI223">
        <f>($B$13*$D$11+$C$13*$D$11+$F$13*((FE223+EW223)/MAX(FE223+EW223+FF223, 0.1)*$I$11+FF223/MAX(FE223+EW223+FF223, 0.1)*$J$11))/($B$13+$C$13+$F$13)</f>
        <v>0</v>
      </c>
      <c r="DJ223">
        <f>($B$13*$K$11+$C$13*$K$11+$F$13*((FE223+EW223)/MAX(FE223+EW223+FF223, 0.1)*$P$11+FF223/MAX(FE223+EW223+FF223, 0.1)*$Q$11))/($B$13+$C$13+$F$13)</f>
        <v>0</v>
      </c>
      <c r="DK223">
        <v>5.79</v>
      </c>
      <c r="DL223">
        <v>0.5</v>
      </c>
      <c r="DM223" t="s">
        <v>438</v>
      </c>
      <c r="DN223">
        <v>2</v>
      </c>
      <c r="DO223" t="b">
        <v>1</v>
      </c>
      <c r="DP223">
        <v>1759167892.314285</v>
      </c>
      <c r="DQ223">
        <v>284.1767142857142</v>
      </c>
      <c r="DR223">
        <v>267.6041428571429</v>
      </c>
      <c r="DS223">
        <v>22.71440357142857</v>
      </c>
      <c r="DT223">
        <v>20.45872857142857</v>
      </c>
      <c r="DU223">
        <v>285.2808571428571</v>
      </c>
      <c r="DV223">
        <v>22.41335</v>
      </c>
      <c r="DW223">
        <v>500.0397857142857</v>
      </c>
      <c r="DX223">
        <v>90.87656428571427</v>
      </c>
      <c r="DY223">
        <v>0.06874237499999999</v>
      </c>
      <c r="DZ223">
        <v>29.43986071428571</v>
      </c>
      <c r="EA223">
        <v>29.995975</v>
      </c>
      <c r="EB223">
        <v>999.9000000000002</v>
      </c>
      <c r="EC223">
        <v>0</v>
      </c>
      <c r="ED223">
        <v>0</v>
      </c>
      <c r="EE223">
        <v>10016.0875</v>
      </c>
      <c r="EF223">
        <v>0</v>
      </c>
      <c r="EG223">
        <v>9.843324285714289</v>
      </c>
      <c r="EH223">
        <v>16.57253214285714</v>
      </c>
      <c r="EI223">
        <v>290.7817857142857</v>
      </c>
      <c r="EJ223">
        <v>273.1935714285715</v>
      </c>
      <c r="EK223">
        <v>2.255683928571428</v>
      </c>
      <c r="EL223">
        <v>267.6041428571429</v>
      </c>
      <c r="EM223">
        <v>20.45872857142857</v>
      </c>
      <c r="EN223">
        <v>2.064207142857143</v>
      </c>
      <c r="EO223">
        <v>1.859219285714286</v>
      </c>
      <c r="EP223">
        <v>17.94563928571429</v>
      </c>
      <c r="EQ223">
        <v>16.29376785714286</v>
      </c>
      <c r="ER223">
        <v>2000.002857142857</v>
      </c>
      <c r="ES223">
        <v>0.9799981785714286</v>
      </c>
      <c r="ET223">
        <v>0.02000153214285714</v>
      </c>
      <c r="EU223">
        <v>0</v>
      </c>
      <c r="EV223">
        <v>804.7788214285713</v>
      </c>
      <c r="EW223">
        <v>5.00078</v>
      </c>
      <c r="EX223">
        <v>15673.4</v>
      </c>
      <c r="EY223">
        <v>16379.65</v>
      </c>
      <c r="EZ223">
        <v>39.26096428571429</v>
      </c>
      <c r="FA223">
        <v>39.99064285714285</v>
      </c>
      <c r="FB223">
        <v>39.31007142857142</v>
      </c>
      <c r="FC223">
        <v>39.67835714285714</v>
      </c>
      <c r="FD223">
        <v>40.13592857142857</v>
      </c>
      <c r="FE223">
        <v>1955.102857142857</v>
      </c>
      <c r="FF223">
        <v>39.9</v>
      </c>
      <c r="FG223">
        <v>0</v>
      </c>
      <c r="FH223">
        <v>1759167892.4</v>
      </c>
      <c r="FI223">
        <v>0</v>
      </c>
      <c r="FJ223">
        <v>804.8189230769232</v>
      </c>
      <c r="FK223">
        <v>4.727726505509485</v>
      </c>
      <c r="FL223">
        <v>85.18290595146156</v>
      </c>
      <c r="FM223">
        <v>15673.94615384615</v>
      </c>
      <c r="FN223">
        <v>15</v>
      </c>
      <c r="FO223">
        <v>0</v>
      </c>
      <c r="FP223" t="s">
        <v>439</v>
      </c>
      <c r="FQ223">
        <v>1746989605.5</v>
      </c>
      <c r="FR223">
        <v>1746989593.5</v>
      </c>
      <c r="FS223">
        <v>0</v>
      </c>
      <c r="FT223">
        <v>-0.274</v>
      </c>
      <c r="FU223">
        <v>-0.002</v>
      </c>
      <c r="FV223">
        <v>2.549</v>
      </c>
      <c r="FW223">
        <v>0.129</v>
      </c>
      <c r="FX223">
        <v>420</v>
      </c>
      <c r="FY223">
        <v>17</v>
      </c>
      <c r="FZ223">
        <v>0.02</v>
      </c>
      <c r="GA223">
        <v>0.04</v>
      </c>
      <c r="GB223">
        <v>16.31709512195122</v>
      </c>
      <c r="GC223">
        <v>5.828291289198554</v>
      </c>
      <c r="GD223">
        <v>0.6400959417230757</v>
      </c>
      <c r="GE223">
        <v>0</v>
      </c>
      <c r="GF223">
        <v>804.6130882352941</v>
      </c>
      <c r="GG223">
        <v>4.11158136383314</v>
      </c>
      <c r="GH223">
        <v>0.442143799315743</v>
      </c>
      <c r="GI223">
        <v>0</v>
      </c>
      <c r="GJ223">
        <v>2.253488048780488</v>
      </c>
      <c r="GK223">
        <v>0.04528452961672357</v>
      </c>
      <c r="GL223">
        <v>0.004768008849390311</v>
      </c>
      <c r="GM223">
        <v>1</v>
      </c>
      <c r="GN223">
        <v>1</v>
      </c>
      <c r="GO223">
        <v>3</v>
      </c>
      <c r="GP223" t="s">
        <v>459</v>
      </c>
      <c r="GQ223">
        <v>3.1022</v>
      </c>
      <c r="GR223">
        <v>2.72677</v>
      </c>
      <c r="GS223">
        <v>0.0604419</v>
      </c>
      <c r="GT223">
        <v>0.0569483</v>
      </c>
      <c r="GU223">
        <v>0.10408</v>
      </c>
      <c r="GV223">
        <v>0.09801360000000001</v>
      </c>
      <c r="GW223">
        <v>24554.7</v>
      </c>
      <c r="GX223">
        <v>22384.6</v>
      </c>
      <c r="GY223">
        <v>26698.5</v>
      </c>
      <c r="GZ223">
        <v>23958.4</v>
      </c>
      <c r="HA223">
        <v>38267.4</v>
      </c>
      <c r="HB223">
        <v>31939.8</v>
      </c>
      <c r="HC223">
        <v>46619</v>
      </c>
      <c r="HD223">
        <v>37900.7</v>
      </c>
      <c r="HE223">
        <v>1.8709</v>
      </c>
      <c r="HF223">
        <v>1.86235</v>
      </c>
      <c r="HG223">
        <v>0.144482</v>
      </c>
      <c r="HH223">
        <v>0</v>
      </c>
      <c r="HI223">
        <v>27.6404</v>
      </c>
      <c r="HJ223">
        <v>999.9</v>
      </c>
      <c r="HK223">
        <v>47.3</v>
      </c>
      <c r="HL223">
        <v>31.7</v>
      </c>
      <c r="HM223">
        <v>24.4335</v>
      </c>
      <c r="HN223">
        <v>61.1359</v>
      </c>
      <c r="HO223">
        <v>22.1354</v>
      </c>
      <c r="HP223">
        <v>1</v>
      </c>
      <c r="HQ223">
        <v>0.121979</v>
      </c>
      <c r="HR223">
        <v>-0.333701</v>
      </c>
      <c r="HS223">
        <v>20.2797</v>
      </c>
      <c r="HT223">
        <v>5.2107</v>
      </c>
      <c r="HU223">
        <v>11.98</v>
      </c>
      <c r="HV223">
        <v>4.96335</v>
      </c>
      <c r="HW223">
        <v>3.27445</v>
      </c>
      <c r="HX223">
        <v>9999</v>
      </c>
      <c r="HY223">
        <v>9999</v>
      </c>
      <c r="HZ223">
        <v>9999</v>
      </c>
      <c r="IA223">
        <v>42.2</v>
      </c>
      <c r="IB223">
        <v>1.86401</v>
      </c>
      <c r="IC223">
        <v>1.86018</v>
      </c>
      <c r="ID223">
        <v>1.85851</v>
      </c>
      <c r="IE223">
        <v>1.85983</v>
      </c>
      <c r="IF223">
        <v>1.85989</v>
      </c>
      <c r="IG223">
        <v>1.8584</v>
      </c>
      <c r="IH223">
        <v>1.85746</v>
      </c>
      <c r="II223">
        <v>1.85242</v>
      </c>
      <c r="IJ223">
        <v>0</v>
      </c>
      <c r="IK223">
        <v>0</v>
      </c>
      <c r="IL223">
        <v>0</v>
      </c>
      <c r="IM223">
        <v>0</v>
      </c>
      <c r="IN223" t="s">
        <v>441</v>
      </c>
      <c r="IO223" t="s">
        <v>442</v>
      </c>
      <c r="IP223" t="s">
        <v>443</v>
      </c>
      <c r="IQ223" t="s">
        <v>443</v>
      </c>
      <c r="IR223" t="s">
        <v>443</v>
      </c>
      <c r="IS223" t="s">
        <v>443</v>
      </c>
      <c r="IT223">
        <v>0</v>
      </c>
      <c r="IU223">
        <v>100</v>
      </c>
      <c r="IV223">
        <v>100</v>
      </c>
      <c r="IW223">
        <v>-1.098</v>
      </c>
      <c r="IX223">
        <v>0.3008</v>
      </c>
      <c r="IY223">
        <v>-0.9039269621244732</v>
      </c>
      <c r="IZ223">
        <v>-0.001239420960351069</v>
      </c>
      <c r="JA223">
        <v>2.054680153414315E-06</v>
      </c>
      <c r="JB223">
        <v>-6.090169633737798E-10</v>
      </c>
      <c r="JC223">
        <v>0.01286883109493677</v>
      </c>
      <c r="JD223">
        <v>0.003674261220633967</v>
      </c>
      <c r="JE223">
        <v>0.0003746991724086452</v>
      </c>
      <c r="JF223">
        <v>1.563836292469968E-06</v>
      </c>
      <c r="JG223">
        <v>1</v>
      </c>
      <c r="JH223">
        <v>2003</v>
      </c>
      <c r="JI223">
        <v>1</v>
      </c>
      <c r="JJ223">
        <v>24</v>
      </c>
      <c r="JK223">
        <v>202971.6</v>
      </c>
      <c r="JL223">
        <v>202971.8</v>
      </c>
      <c r="JM223">
        <v>0.679932</v>
      </c>
      <c r="JN223">
        <v>2.63184</v>
      </c>
      <c r="JO223">
        <v>1.49658</v>
      </c>
      <c r="JP223">
        <v>2.34375</v>
      </c>
      <c r="JQ223">
        <v>1.54907</v>
      </c>
      <c r="JR223">
        <v>2.45239</v>
      </c>
      <c r="JS223">
        <v>36.5523</v>
      </c>
      <c r="JT223">
        <v>24.1838</v>
      </c>
      <c r="JU223">
        <v>18</v>
      </c>
      <c r="JV223">
        <v>483.755</v>
      </c>
      <c r="JW223">
        <v>493.279</v>
      </c>
      <c r="JX223">
        <v>28.161</v>
      </c>
      <c r="JY223">
        <v>28.8809</v>
      </c>
      <c r="JZ223">
        <v>29.9999</v>
      </c>
      <c r="KA223">
        <v>29.1683</v>
      </c>
      <c r="KB223">
        <v>29.1838</v>
      </c>
      <c r="KC223">
        <v>13.7117</v>
      </c>
      <c r="KD223">
        <v>18.3952</v>
      </c>
      <c r="KE223">
        <v>97.39400000000001</v>
      </c>
      <c r="KF223">
        <v>28.1627</v>
      </c>
      <c r="KG223">
        <v>219.196</v>
      </c>
      <c r="KH223">
        <v>20.4429</v>
      </c>
      <c r="KI223">
        <v>101.931</v>
      </c>
      <c r="KJ223">
        <v>91.4062</v>
      </c>
    </row>
    <row r="224" spans="1:296">
      <c r="A224">
        <v>206</v>
      </c>
      <c r="B224">
        <v>1759167905.1</v>
      </c>
      <c r="C224">
        <v>6532</v>
      </c>
      <c r="D224" t="s">
        <v>857</v>
      </c>
      <c r="E224" t="s">
        <v>858</v>
      </c>
      <c r="F224">
        <v>5</v>
      </c>
      <c r="G224" t="s">
        <v>832</v>
      </c>
      <c r="H224">
        <v>1759167897.6</v>
      </c>
      <c r="I224">
        <f>(J224)/1000</f>
        <v>0</v>
      </c>
      <c r="J224">
        <f>IF(DO224, AM224, AG224)</f>
        <v>0</v>
      </c>
      <c r="K224">
        <f>IF(DO224, AH224, AF224)</f>
        <v>0</v>
      </c>
      <c r="L224">
        <f>DQ224 - IF(AT224&gt;1, K224*DK224*100.0/(AV224), 0)</f>
        <v>0</v>
      </c>
      <c r="M224">
        <f>((S224-I224/2)*L224-K224)/(S224+I224/2)</f>
        <v>0</v>
      </c>
      <c r="N224">
        <f>M224*(DX224+DY224)/1000.0</f>
        <v>0</v>
      </c>
      <c r="O224">
        <f>(DQ224 - IF(AT224&gt;1, K224*DK224*100.0/(AV224), 0))*(DX224+DY224)/1000.0</f>
        <v>0</v>
      </c>
      <c r="P224">
        <f>2.0/((1/R224-1/Q224)+SIGN(R224)*SQRT((1/R224-1/Q224)*(1/R224-1/Q224) + 4*DL224/((DL224+1)*(DL224+1))*(2*1/R224*1/Q224-1/Q224*1/Q224)))</f>
        <v>0</v>
      </c>
      <c r="Q224">
        <f>IF(LEFT(DM224,1)&lt;&gt;"0",IF(LEFT(DM224,1)="1",3.0,DN224),$D$5+$E$5*(EE224*DX224/($K$5*1000))+$F$5*(EE224*DX224/($K$5*1000))*MAX(MIN(DK224,$J$5),$I$5)*MAX(MIN(DK224,$J$5),$I$5)+$G$5*MAX(MIN(DK224,$J$5),$I$5)*(EE224*DX224/($K$5*1000))+$H$5*(EE224*DX224/($K$5*1000))*(EE224*DX224/($K$5*1000)))</f>
        <v>0</v>
      </c>
      <c r="R224">
        <f>I224*(1000-(1000*0.61365*exp(17.502*V224/(240.97+V224))/(DX224+DY224)+DS224)/2)/(1000*0.61365*exp(17.502*V224/(240.97+V224))/(DX224+DY224)-DS224)</f>
        <v>0</v>
      </c>
      <c r="S224">
        <f>1/((DL224+1)/(P224/1.6)+1/(Q224/1.37)) + DL224/((DL224+1)/(P224/1.6) + DL224/(Q224/1.37))</f>
        <v>0</v>
      </c>
      <c r="T224">
        <f>(DG224*DJ224)</f>
        <v>0</v>
      </c>
      <c r="U224">
        <f>(DZ224+(T224+2*0.95*5.67E-8*(((DZ224+$B$9)+273)^4-(DZ224+273)^4)-44100*I224)/(1.84*29.3*Q224+8*0.95*5.67E-8*(DZ224+273)^3))</f>
        <v>0</v>
      </c>
      <c r="V224">
        <f>($C$9*EA224+$D$9*EB224+$E$9*U224)</f>
        <v>0</v>
      </c>
      <c r="W224">
        <f>0.61365*exp(17.502*V224/(240.97+V224))</f>
        <v>0</v>
      </c>
      <c r="X224">
        <f>(Y224/Z224*100)</f>
        <v>0</v>
      </c>
      <c r="Y224">
        <f>DS224*(DX224+DY224)/1000</f>
        <v>0</v>
      </c>
      <c r="Z224">
        <f>0.61365*exp(17.502*DZ224/(240.97+DZ224))</f>
        <v>0</v>
      </c>
      <c r="AA224">
        <f>(W224-DS224*(DX224+DY224)/1000)</f>
        <v>0</v>
      </c>
      <c r="AB224">
        <f>(-I224*44100)</f>
        <v>0</v>
      </c>
      <c r="AC224">
        <f>2*29.3*Q224*0.92*(DZ224-V224)</f>
        <v>0</v>
      </c>
      <c r="AD224">
        <f>2*0.95*5.67E-8*(((DZ224+$B$9)+273)^4-(V224+273)^4)</f>
        <v>0</v>
      </c>
      <c r="AE224">
        <f>T224+AD224+AB224+AC224</f>
        <v>0</v>
      </c>
      <c r="AF224">
        <f>DW224*AT224*(DR224-DQ224*(1000-AT224*DT224)/(1000-AT224*DS224))/(100*DK224)</f>
        <v>0</v>
      </c>
      <c r="AG224">
        <f>1000*DW224*AT224*(DS224-DT224)/(100*DK224*(1000-AT224*DS224))</f>
        <v>0</v>
      </c>
      <c r="AH224">
        <f>(AI224 - AJ224 - DX224*1E3/(8.314*(DZ224+273.15)) * AL224/DW224 * AK224) * DW224/(100*DK224) * (1000 - DT224)/1000</f>
        <v>0</v>
      </c>
      <c r="AI224">
        <v>240.6220052296195</v>
      </c>
      <c r="AJ224">
        <v>250.8511575757576</v>
      </c>
      <c r="AK224">
        <v>-3.204220089946445</v>
      </c>
      <c r="AL224">
        <v>65.06289702928272</v>
      </c>
      <c r="AM224">
        <f>(AO224 - AN224 + DX224*1E3/(8.314*(DZ224+273.15)) * AQ224/DW224 * AP224) * DW224/(100*DK224) * 1000/(1000 - AO224)</f>
        <v>0</v>
      </c>
      <c r="AN224">
        <v>20.44246169983168</v>
      </c>
      <c r="AO224">
        <v>22.70197090909091</v>
      </c>
      <c r="AP224">
        <v>-4.530477775921302E-05</v>
      </c>
      <c r="AQ224">
        <v>104.9964601613878</v>
      </c>
      <c r="AR224">
        <v>0</v>
      </c>
      <c r="AS224">
        <v>0</v>
      </c>
      <c r="AT224">
        <f>IF(AR224*$H$15&gt;=AV224,1.0,(AV224/(AV224-AR224*$H$15)))</f>
        <v>0</v>
      </c>
      <c r="AU224">
        <f>(AT224-1)*100</f>
        <v>0</v>
      </c>
      <c r="AV224">
        <f>MAX(0,($B$15+$C$15*EE224)/(1+$D$15*EE224)*DX224/(DZ224+273)*$E$15)</f>
        <v>0</v>
      </c>
      <c r="AW224" t="s">
        <v>437</v>
      </c>
      <c r="AX224" t="s">
        <v>437</v>
      </c>
      <c r="AY224">
        <v>0</v>
      </c>
      <c r="AZ224">
        <v>0</v>
      </c>
      <c r="BA224">
        <f>1-AY224/AZ224</f>
        <v>0</v>
      </c>
      <c r="BB224">
        <v>0</v>
      </c>
      <c r="BC224" t="s">
        <v>437</v>
      </c>
      <c r="BD224" t="s">
        <v>437</v>
      </c>
      <c r="BE224">
        <v>0</v>
      </c>
      <c r="BF224">
        <v>0</v>
      </c>
      <c r="BG224">
        <f>1-BE224/BF224</f>
        <v>0</v>
      </c>
      <c r="BH224">
        <v>0.5</v>
      </c>
      <c r="BI224">
        <f>DH224</f>
        <v>0</v>
      </c>
      <c r="BJ224">
        <f>K224</f>
        <v>0</v>
      </c>
      <c r="BK224">
        <f>BG224*BH224*BI224</f>
        <v>0</v>
      </c>
      <c r="BL224">
        <f>(BJ224-BB224)/BI224</f>
        <v>0</v>
      </c>
      <c r="BM224">
        <f>(AZ224-BF224)/BF224</f>
        <v>0</v>
      </c>
      <c r="BN224">
        <f>AY224/(BA224+AY224/BF224)</f>
        <v>0</v>
      </c>
      <c r="BO224" t="s">
        <v>437</v>
      </c>
      <c r="BP224">
        <v>0</v>
      </c>
      <c r="BQ224">
        <f>IF(BP224&lt;&gt;0, BP224, BN224)</f>
        <v>0</v>
      </c>
      <c r="BR224">
        <f>1-BQ224/BF224</f>
        <v>0</v>
      </c>
      <c r="BS224">
        <f>(BF224-BE224)/(BF224-BQ224)</f>
        <v>0</v>
      </c>
      <c r="BT224">
        <f>(AZ224-BF224)/(AZ224-BQ224)</f>
        <v>0</v>
      </c>
      <c r="BU224">
        <f>(BF224-BE224)/(BF224-AY224)</f>
        <v>0</v>
      </c>
      <c r="BV224">
        <f>(AZ224-BF224)/(AZ224-AY224)</f>
        <v>0</v>
      </c>
      <c r="BW224">
        <f>(BS224*BQ224/BE224)</f>
        <v>0</v>
      </c>
      <c r="BX224">
        <f>(1-BW224)</f>
        <v>0</v>
      </c>
      <c r="DG224">
        <f>$B$13*EF224+$C$13*EG224+$F$13*ER224*(1-EU224)</f>
        <v>0</v>
      </c>
      <c r="DH224">
        <f>DG224*DI224</f>
        <v>0</v>
      </c>
      <c r="DI224">
        <f>($B$13*$D$11+$C$13*$D$11+$F$13*((FE224+EW224)/MAX(FE224+EW224+FF224, 0.1)*$I$11+FF224/MAX(FE224+EW224+FF224, 0.1)*$J$11))/($B$13+$C$13+$F$13)</f>
        <v>0</v>
      </c>
      <c r="DJ224">
        <f>($B$13*$K$11+$C$13*$K$11+$F$13*((FE224+EW224)/MAX(FE224+EW224+FF224, 0.1)*$P$11+FF224/MAX(FE224+EW224+FF224, 0.1)*$Q$11))/($B$13+$C$13+$F$13)</f>
        <v>0</v>
      </c>
      <c r="DK224">
        <v>5.79</v>
      </c>
      <c r="DL224">
        <v>0.5</v>
      </c>
      <c r="DM224" t="s">
        <v>438</v>
      </c>
      <c r="DN224">
        <v>2</v>
      </c>
      <c r="DO224" t="b">
        <v>1</v>
      </c>
      <c r="DP224">
        <v>1759167897.6</v>
      </c>
      <c r="DQ224">
        <v>267.3038148148148</v>
      </c>
      <c r="DR224">
        <v>250.2815185185186</v>
      </c>
      <c r="DS224">
        <v>22.70913333333333</v>
      </c>
      <c r="DT224">
        <v>20.45046666666667</v>
      </c>
      <c r="DU224">
        <v>268.4038888888889</v>
      </c>
      <c r="DV224">
        <v>22.4081925925926</v>
      </c>
      <c r="DW224">
        <v>500.0232592592593</v>
      </c>
      <c r="DX224">
        <v>90.8766814814815</v>
      </c>
      <c r="DY224">
        <v>0.0687307037037037</v>
      </c>
      <c r="DZ224">
        <v>29.43936296296297</v>
      </c>
      <c r="EA224">
        <v>29.99877407407407</v>
      </c>
      <c r="EB224">
        <v>999.9000000000001</v>
      </c>
      <c r="EC224">
        <v>0</v>
      </c>
      <c r="ED224">
        <v>0</v>
      </c>
      <c r="EE224">
        <v>10008.63111111111</v>
      </c>
      <c r="EF224">
        <v>0</v>
      </c>
      <c r="EG224">
        <v>9.85249037037037</v>
      </c>
      <c r="EH224">
        <v>17.02223333333333</v>
      </c>
      <c r="EI224">
        <v>273.5152222222222</v>
      </c>
      <c r="EJ224">
        <v>255.5068888888889</v>
      </c>
      <c r="EK224">
        <v>2.258671851851852</v>
      </c>
      <c r="EL224">
        <v>250.2815185185186</v>
      </c>
      <c r="EM224">
        <v>20.45046666666667</v>
      </c>
      <c r="EN224">
        <v>2.063730740740741</v>
      </c>
      <c r="EO224">
        <v>1.85847</v>
      </c>
      <c r="EP224">
        <v>17.94197037037037</v>
      </c>
      <c r="EQ224">
        <v>16.28744814814815</v>
      </c>
      <c r="ER224">
        <v>2000.006666666667</v>
      </c>
      <c r="ES224">
        <v>0.9799982222222224</v>
      </c>
      <c r="ET224">
        <v>0.02000148888888889</v>
      </c>
      <c r="EU224">
        <v>0</v>
      </c>
      <c r="EV224">
        <v>805.2169629629631</v>
      </c>
      <c r="EW224">
        <v>5.00078</v>
      </c>
      <c r="EX224">
        <v>15681.02962962963</v>
      </c>
      <c r="EY224">
        <v>16379.68518518518</v>
      </c>
      <c r="EZ224">
        <v>39.24755555555556</v>
      </c>
      <c r="FA224">
        <v>39.97881481481481</v>
      </c>
      <c r="FB224">
        <v>39.30533333333333</v>
      </c>
      <c r="FC224">
        <v>39.65959259259259</v>
      </c>
      <c r="FD224">
        <v>40.17803703703704</v>
      </c>
      <c r="FE224">
        <v>1955.106666666667</v>
      </c>
      <c r="FF224">
        <v>39.9</v>
      </c>
      <c r="FG224">
        <v>0</v>
      </c>
      <c r="FH224">
        <v>1759167897.2</v>
      </c>
      <c r="FI224">
        <v>0</v>
      </c>
      <c r="FJ224">
        <v>805.2000769230769</v>
      </c>
      <c r="FK224">
        <v>4.132717959111583</v>
      </c>
      <c r="FL224">
        <v>93.36752136809859</v>
      </c>
      <c r="FM224">
        <v>15680.83076923077</v>
      </c>
      <c r="FN224">
        <v>15</v>
      </c>
      <c r="FO224">
        <v>0</v>
      </c>
      <c r="FP224" t="s">
        <v>439</v>
      </c>
      <c r="FQ224">
        <v>1746989605.5</v>
      </c>
      <c r="FR224">
        <v>1746989593.5</v>
      </c>
      <c r="FS224">
        <v>0</v>
      </c>
      <c r="FT224">
        <v>-0.274</v>
      </c>
      <c r="FU224">
        <v>-0.002</v>
      </c>
      <c r="FV224">
        <v>2.549</v>
      </c>
      <c r="FW224">
        <v>0.129</v>
      </c>
      <c r="FX224">
        <v>420</v>
      </c>
      <c r="FY224">
        <v>17</v>
      </c>
      <c r="FZ224">
        <v>0.02</v>
      </c>
      <c r="GA224">
        <v>0.04</v>
      </c>
      <c r="GB224">
        <v>16.70249268292683</v>
      </c>
      <c r="GC224">
        <v>4.578742160278712</v>
      </c>
      <c r="GD224">
        <v>0.5462272552122464</v>
      </c>
      <c r="GE224">
        <v>0</v>
      </c>
      <c r="GF224">
        <v>804.9455294117647</v>
      </c>
      <c r="GG224">
        <v>4.583498861294172</v>
      </c>
      <c r="GH224">
        <v>0.4927966550744884</v>
      </c>
      <c r="GI224">
        <v>0</v>
      </c>
      <c r="GJ224">
        <v>2.256791219512195</v>
      </c>
      <c r="GK224">
        <v>0.03190829268292851</v>
      </c>
      <c r="GL224">
        <v>0.003409608514200301</v>
      </c>
      <c r="GM224">
        <v>1</v>
      </c>
      <c r="GN224">
        <v>1</v>
      </c>
      <c r="GO224">
        <v>3</v>
      </c>
      <c r="GP224" t="s">
        <v>459</v>
      </c>
      <c r="GQ224">
        <v>3.10211</v>
      </c>
      <c r="GR224">
        <v>2.72717</v>
      </c>
      <c r="GS224">
        <v>0.0573863</v>
      </c>
      <c r="GT224">
        <v>0.0536777</v>
      </c>
      <c r="GU224">
        <v>0.104067</v>
      </c>
      <c r="GV224">
        <v>0.09799239999999999</v>
      </c>
      <c r="GW224">
        <v>24634.7</v>
      </c>
      <c r="GX224">
        <v>22462.1</v>
      </c>
      <c r="GY224">
        <v>26698.6</v>
      </c>
      <c r="GZ224">
        <v>23958.3</v>
      </c>
      <c r="HA224">
        <v>38267.7</v>
      </c>
      <c r="HB224">
        <v>31940.3</v>
      </c>
      <c r="HC224">
        <v>46619.1</v>
      </c>
      <c r="HD224">
        <v>37900.8</v>
      </c>
      <c r="HE224">
        <v>1.87077</v>
      </c>
      <c r="HF224">
        <v>1.8626</v>
      </c>
      <c r="HG224">
        <v>0.144765</v>
      </c>
      <c r="HH224">
        <v>0</v>
      </c>
      <c r="HI224">
        <v>27.6386</v>
      </c>
      <c r="HJ224">
        <v>999.9</v>
      </c>
      <c r="HK224">
        <v>47.3</v>
      </c>
      <c r="HL224">
        <v>31.7</v>
      </c>
      <c r="HM224">
        <v>24.4365</v>
      </c>
      <c r="HN224">
        <v>61.7459</v>
      </c>
      <c r="HO224">
        <v>22.3237</v>
      </c>
      <c r="HP224">
        <v>1</v>
      </c>
      <c r="HQ224">
        <v>0.121878</v>
      </c>
      <c r="HR224">
        <v>-0.340166</v>
      </c>
      <c r="HS224">
        <v>20.2796</v>
      </c>
      <c r="HT224">
        <v>5.2104</v>
      </c>
      <c r="HU224">
        <v>11.98</v>
      </c>
      <c r="HV224">
        <v>4.9634</v>
      </c>
      <c r="HW224">
        <v>3.27433</v>
      </c>
      <c r="HX224">
        <v>9999</v>
      </c>
      <c r="HY224">
        <v>9999</v>
      </c>
      <c r="HZ224">
        <v>9999</v>
      </c>
      <c r="IA224">
        <v>42.2</v>
      </c>
      <c r="IB224">
        <v>1.86401</v>
      </c>
      <c r="IC224">
        <v>1.86017</v>
      </c>
      <c r="ID224">
        <v>1.85851</v>
      </c>
      <c r="IE224">
        <v>1.85982</v>
      </c>
      <c r="IF224">
        <v>1.85989</v>
      </c>
      <c r="IG224">
        <v>1.85841</v>
      </c>
      <c r="IH224">
        <v>1.85748</v>
      </c>
      <c r="II224">
        <v>1.85242</v>
      </c>
      <c r="IJ224">
        <v>0</v>
      </c>
      <c r="IK224">
        <v>0</v>
      </c>
      <c r="IL224">
        <v>0</v>
      </c>
      <c r="IM224">
        <v>0</v>
      </c>
      <c r="IN224" t="s">
        <v>441</v>
      </c>
      <c r="IO224" t="s">
        <v>442</v>
      </c>
      <c r="IP224" t="s">
        <v>443</v>
      </c>
      <c r="IQ224" t="s">
        <v>443</v>
      </c>
      <c r="IR224" t="s">
        <v>443</v>
      </c>
      <c r="IS224" t="s">
        <v>443</v>
      </c>
      <c r="IT224">
        <v>0</v>
      </c>
      <c r="IU224">
        <v>100</v>
      </c>
      <c r="IV224">
        <v>100</v>
      </c>
      <c r="IW224">
        <v>-1.093</v>
      </c>
      <c r="IX224">
        <v>0.3008</v>
      </c>
      <c r="IY224">
        <v>-0.9039269621244732</v>
      </c>
      <c r="IZ224">
        <v>-0.001239420960351069</v>
      </c>
      <c r="JA224">
        <v>2.054680153414315E-06</v>
      </c>
      <c r="JB224">
        <v>-6.090169633737798E-10</v>
      </c>
      <c r="JC224">
        <v>0.01286883109493677</v>
      </c>
      <c r="JD224">
        <v>0.003674261220633967</v>
      </c>
      <c r="JE224">
        <v>0.0003746991724086452</v>
      </c>
      <c r="JF224">
        <v>1.563836292469968E-06</v>
      </c>
      <c r="JG224">
        <v>1</v>
      </c>
      <c r="JH224">
        <v>2003</v>
      </c>
      <c r="JI224">
        <v>1</v>
      </c>
      <c r="JJ224">
        <v>24</v>
      </c>
      <c r="JK224">
        <v>202971.7</v>
      </c>
      <c r="JL224">
        <v>202971.9</v>
      </c>
      <c r="JM224">
        <v>0.639648</v>
      </c>
      <c r="JN224">
        <v>2.64404</v>
      </c>
      <c r="JO224">
        <v>1.49658</v>
      </c>
      <c r="JP224">
        <v>2.34375</v>
      </c>
      <c r="JQ224">
        <v>1.54907</v>
      </c>
      <c r="JR224">
        <v>2.39502</v>
      </c>
      <c r="JS224">
        <v>36.5759</v>
      </c>
      <c r="JT224">
        <v>24.1751</v>
      </c>
      <c r="JU224">
        <v>18</v>
      </c>
      <c r="JV224">
        <v>483.658</v>
      </c>
      <c r="JW224">
        <v>493.413</v>
      </c>
      <c r="JX224">
        <v>28.1603</v>
      </c>
      <c r="JY224">
        <v>28.8779</v>
      </c>
      <c r="JZ224">
        <v>29.9999</v>
      </c>
      <c r="KA224">
        <v>29.1652</v>
      </c>
      <c r="KB224">
        <v>29.1801</v>
      </c>
      <c r="KC224">
        <v>12.8988</v>
      </c>
      <c r="KD224">
        <v>18.3952</v>
      </c>
      <c r="KE224">
        <v>97.39400000000001</v>
      </c>
      <c r="KF224">
        <v>28.1615</v>
      </c>
      <c r="KG224">
        <v>199.136</v>
      </c>
      <c r="KH224">
        <v>20.4441</v>
      </c>
      <c r="KI224">
        <v>101.931</v>
      </c>
      <c r="KJ224">
        <v>91.4062</v>
      </c>
    </row>
    <row r="225" spans="1:296">
      <c r="A225">
        <v>207</v>
      </c>
      <c r="B225">
        <v>1759167910.1</v>
      </c>
      <c r="C225">
        <v>6537</v>
      </c>
      <c r="D225" t="s">
        <v>859</v>
      </c>
      <c r="E225" t="s">
        <v>860</v>
      </c>
      <c r="F225">
        <v>5</v>
      </c>
      <c r="G225" t="s">
        <v>832</v>
      </c>
      <c r="H225">
        <v>1759167902.314285</v>
      </c>
      <c r="I225">
        <f>(J225)/1000</f>
        <v>0</v>
      </c>
      <c r="J225">
        <f>IF(DO225, AM225, AG225)</f>
        <v>0</v>
      </c>
      <c r="K225">
        <f>IF(DO225, AH225, AF225)</f>
        <v>0</v>
      </c>
      <c r="L225">
        <f>DQ225 - IF(AT225&gt;1, K225*DK225*100.0/(AV225), 0)</f>
        <v>0</v>
      </c>
      <c r="M225">
        <f>((S225-I225/2)*L225-K225)/(S225+I225/2)</f>
        <v>0</v>
      </c>
      <c r="N225">
        <f>M225*(DX225+DY225)/1000.0</f>
        <v>0</v>
      </c>
      <c r="O225">
        <f>(DQ225 - IF(AT225&gt;1, K225*DK225*100.0/(AV225), 0))*(DX225+DY225)/1000.0</f>
        <v>0</v>
      </c>
      <c r="P225">
        <f>2.0/((1/R225-1/Q225)+SIGN(R225)*SQRT((1/R225-1/Q225)*(1/R225-1/Q225) + 4*DL225/((DL225+1)*(DL225+1))*(2*1/R225*1/Q225-1/Q225*1/Q225)))</f>
        <v>0</v>
      </c>
      <c r="Q225">
        <f>IF(LEFT(DM225,1)&lt;&gt;"0",IF(LEFT(DM225,1)="1",3.0,DN225),$D$5+$E$5*(EE225*DX225/($K$5*1000))+$F$5*(EE225*DX225/($K$5*1000))*MAX(MIN(DK225,$J$5),$I$5)*MAX(MIN(DK225,$J$5),$I$5)+$G$5*MAX(MIN(DK225,$J$5),$I$5)*(EE225*DX225/($K$5*1000))+$H$5*(EE225*DX225/($K$5*1000))*(EE225*DX225/($K$5*1000)))</f>
        <v>0</v>
      </c>
      <c r="R225">
        <f>I225*(1000-(1000*0.61365*exp(17.502*V225/(240.97+V225))/(DX225+DY225)+DS225)/2)/(1000*0.61365*exp(17.502*V225/(240.97+V225))/(DX225+DY225)-DS225)</f>
        <v>0</v>
      </c>
      <c r="S225">
        <f>1/((DL225+1)/(P225/1.6)+1/(Q225/1.37)) + DL225/((DL225+1)/(P225/1.6) + DL225/(Q225/1.37))</f>
        <v>0</v>
      </c>
      <c r="T225">
        <f>(DG225*DJ225)</f>
        <v>0</v>
      </c>
      <c r="U225">
        <f>(DZ225+(T225+2*0.95*5.67E-8*(((DZ225+$B$9)+273)^4-(DZ225+273)^4)-44100*I225)/(1.84*29.3*Q225+8*0.95*5.67E-8*(DZ225+273)^3))</f>
        <v>0</v>
      </c>
      <c r="V225">
        <f>($C$9*EA225+$D$9*EB225+$E$9*U225)</f>
        <v>0</v>
      </c>
      <c r="W225">
        <f>0.61365*exp(17.502*V225/(240.97+V225))</f>
        <v>0</v>
      </c>
      <c r="X225">
        <f>(Y225/Z225*100)</f>
        <v>0</v>
      </c>
      <c r="Y225">
        <f>DS225*(DX225+DY225)/1000</f>
        <v>0</v>
      </c>
      <c r="Z225">
        <f>0.61365*exp(17.502*DZ225/(240.97+DZ225))</f>
        <v>0</v>
      </c>
      <c r="AA225">
        <f>(W225-DS225*(DX225+DY225)/1000)</f>
        <v>0</v>
      </c>
      <c r="AB225">
        <f>(-I225*44100)</f>
        <v>0</v>
      </c>
      <c r="AC225">
        <f>2*29.3*Q225*0.92*(DZ225-V225)</f>
        <v>0</v>
      </c>
      <c r="AD225">
        <f>2*0.95*5.67E-8*(((DZ225+$B$9)+273)^4-(V225+273)^4)</f>
        <v>0</v>
      </c>
      <c r="AE225">
        <f>T225+AD225+AB225+AC225</f>
        <v>0</v>
      </c>
      <c r="AF225">
        <f>DW225*AT225*(DR225-DQ225*(1000-AT225*DT225)/(1000-AT225*DS225))/(100*DK225)</f>
        <v>0</v>
      </c>
      <c r="AG225">
        <f>1000*DW225*AT225*(DS225-DT225)/(100*DK225*(1000-AT225*DS225))</f>
        <v>0</v>
      </c>
      <c r="AH225">
        <f>(AI225 - AJ225 - DX225*1E3/(8.314*(DZ225+273.15)) * AL225/DW225 * AK225) * DW225/(100*DK225) * (1000 - DT225)/1000</f>
        <v>0</v>
      </c>
      <c r="AI225">
        <v>223.9650470130839</v>
      </c>
      <c r="AJ225">
        <v>234.751296969697</v>
      </c>
      <c r="AK225">
        <v>-3.224805174598311</v>
      </c>
      <c r="AL225">
        <v>65.06289702928272</v>
      </c>
      <c r="AM225">
        <f>(AO225 - AN225 + DX225*1E3/(8.314*(DZ225+273.15)) * AQ225/DW225 * AP225) * DW225/(100*DK225) * 1000/(1000 - AO225)</f>
        <v>0</v>
      </c>
      <c r="AN225">
        <v>20.43409058634161</v>
      </c>
      <c r="AO225">
        <v>22.69699757575757</v>
      </c>
      <c r="AP225">
        <v>-6.280946202625614E-05</v>
      </c>
      <c r="AQ225">
        <v>104.9964601613878</v>
      </c>
      <c r="AR225">
        <v>0</v>
      </c>
      <c r="AS225">
        <v>0</v>
      </c>
      <c r="AT225">
        <f>IF(AR225*$H$15&gt;=AV225,1.0,(AV225/(AV225-AR225*$H$15)))</f>
        <v>0</v>
      </c>
      <c r="AU225">
        <f>(AT225-1)*100</f>
        <v>0</v>
      </c>
      <c r="AV225">
        <f>MAX(0,($B$15+$C$15*EE225)/(1+$D$15*EE225)*DX225/(DZ225+273)*$E$15)</f>
        <v>0</v>
      </c>
      <c r="AW225" t="s">
        <v>437</v>
      </c>
      <c r="AX225" t="s">
        <v>437</v>
      </c>
      <c r="AY225">
        <v>0</v>
      </c>
      <c r="AZ225">
        <v>0</v>
      </c>
      <c r="BA225">
        <f>1-AY225/AZ225</f>
        <v>0</v>
      </c>
      <c r="BB225">
        <v>0</v>
      </c>
      <c r="BC225" t="s">
        <v>437</v>
      </c>
      <c r="BD225" t="s">
        <v>437</v>
      </c>
      <c r="BE225">
        <v>0</v>
      </c>
      <c r="BF225">
        <v>0</v>
      </c>
      <c r="BG225">
        <f>1-BE225/BF225</f>
        <v>0</v>
      </c>
      <c r="BH225">
        <v>0.5</v>
      </c>
      <c r="BI225">
        <f>DH225</f>
        <v>0</v>
      </c>
      <c r="BJ225">
        <f>K225</f>
        <v>0</v>
      </c>
      <c r="BK225">
        <f>BG225*BH225*BI225</f>
        <v>0</v>
      </c>
      <c r="BL225">
        <f>(BJ225-BB225)/BI225</f>
        <v>0</v>
      </c>
      <c r="BM225">
        <f>(AZ225-BF225)/BF225</f>
        <v>0</v>
      </c>
      <c r="BN225">
        <f>AY225/(BA225+AY225/BF225)</f>
        <v>0</v>
      </c>
      <c r="BO225" t="s">
        <v>437</v>
      </c>
      <c r="BP225">
        <v>0</v>
      </c>
      <c r="BQ225">
        <f>IF(BP225&lt;&gt;0, BP225, BN225)</f>
        <v>0</v>
      </c>
      <c r="BR225">
        <f>1-BQ225/BF225</f>
        <v>0</v>
      </c>
      <c r="BS225">
        <f>(BF225-BE225)/(BF225-BQ225)</f>
        <v>0</v>
      </c>
      <c r="BT225">
        <f>(AZ225-BF225)/(AZ225-BQ225)</f>
        <v>0</v>
      </c>
      <c r="BU225">
        <f>(BF225-BE225)/(BF225-AY225)</f>
        <v>0</v>
      </c>
      <c r="BV225">
        <f>(AZ225-BF225)/(AZ225-AY225)</f>
        <v>0</v>
      </c>
      <c r="BW225">
        <f>(BS225*BQ225/BE225)</f>
        <v>0</v>
      </c>
      <c r="BX225">
        <f>(1-BW225)</f>
        <v>0</v>
      </c>
      <c r="DG225">
        <f>$B$13*EF225+$C$13*EG225+$F$13*ER225*(1-EU225)</f>
        <v>0</v>
      </c>
      <c r="DH225">
        <f>DG225*DI225</f>
        <v>0</v>
      </c>
      <c r="DI225">
        <f>($B$13*$D$11+$C$13*$D$11+$F$13*((FE225+EW225)/MAX(FE225+EW225+FF225, 0.1)*$I$11+FF225/MAX(FE225+EW225+FF225, 0.1)*$J$11))/($B$13+$C$13+$F$13)</f>
        <v>0</v>
      </c>
      <c r="DJ225">
        <f>($B$13*$K$11+$C$13*$K$11+$F$13*((FE225+EW225)/MAX(FE225+EW225+FF225, 0.1)*$P$11+FF225/MAX(FE225+EW225+FF225, 0.1)*$Q$11))/($B$13+$C$13+$F$13)</f>
        <v>0</v>
      </c>
      <c r="DK225">
        <v>5.79</v>
      </c>
      <c r="DL225">
        <v>0.5</v>
      </c>
      <c r="DM225" t="s">
        <v>438</v>
      </c>
      <c r="DN225">
        <v>2</v>
      </c>
      <c r="DO225" t="b">
        <v>1</v>
      </c>
      <c r="DP225">
        <v>1759167902.314285</v>
      </c>
      <c r="DQ225">
        <v>252.3452142857143</v>
      </c>
      <c r="DR225">
        <v>235.05375</v>
      </c>
      <c r="DS225">
        <v>22.70424285714286</v>
      </c>
      <c r="DT225">
        <v>20.44345</v>
      </c>
      <c r="DU225">
        <v>253.4408214285714</v>
      </c>
      <c r="DV225">
        <v>22.4034</v>
      </c>
      <c r="DW225">
        <v>499.9804642857143</v>
      </c>
      <c r="DX225">
        <v>90.87607857142859</v>
      </c>
      <c r="DY225">
        <v>0.06892321785714285</v>
      </c>
      <c r="DZ225">
        <v>29.44037857142857</v>
      </c>
      <c r="EA225">
        <v>29.99680714285714</v>
      </c>
      <c r="EB225">
        <v>999.9000000000002</v>
      </c>
      <c r="EC225">
        <v>0</v>
      </c>
      <c r="ED225">
        <v>0</v>
      </c>
      <c r="EE225">
        <v>10003.48178571429</v>
      </c>
      <c r="EF225">
        <v>0</v>
      </c>
      <c r="EG225">
        <v>9.863436428571429</v>
      </c>
      <c r="EH225">
        <v>17.29144285714286</v>
      </c>
      <c r="EI225">
        <v>258.2077142857143</v>
      </c>
      <c r="EJ225">
        <v>239.9594285714286</v>
      </c>
      <c r="EK225">
        <v>2.260799285714286</v>
      </c>
      <c r="EL225">
        <v>235.05375</v>
      </c>
      <c r="EM225">
        <v>20.44345</v>
      </c>
      <c r="EN225">
        <v>2.0632725</v>
      </c>
      <c r="EO225">
        <v>1.85782</v>
      </c>
      <c r="EP225">
        <v>17.93843214285714</v>
      </c>
      <c r="EQ225">
        <v>16.28195</v>
      </c>
      <c r="ER225">
        <v>2000.006071428572</v>
      </c>
      <c r="ES225">
        <v>0.9799982857142859</v>
      </c>
      <c r="ET225">
        <v>0.02000143214285715</v>
      </c>
      <c r="EU225">
        <v>0</v>
      </c>
      <c r="EV225">
        <v>805.5609285714285</v>
      </c>
      <c r="EW225">
        <v>5.00078</v>
      </c>
      <c r="EX225">
        <v>15688.98928571428</v>
      </c>
      <c r="EY225">
        <v>16379.68214285714</v>
      </c>
      <c r="EZ225">
        <v>39.24303571428571</v>
      </c>
      <c r="FA225">
        <v>39.97957142857143</v>
      </c>
      <c r="FB225">
        <v>39.30775</v>
      </c>
      <c r="FC225">
        <v>39.67614285714285</v>
      </c>
      <c r="FD225">
        <v>40.13364285714285</v>
      </c>
      <c r="FE225">
        <v>1955.106071428571</v>
      </c>
      <c r="FF225">
        <v>39.9</v>
      </c>
      <c r="FG225">
        <v>0</v>
      </c>
      <c r="FH225">
        <v>1759167902</v>
      </c>
      <c r="FI225">
        <v>0</v>
      </c>
      <c r="FJ225">
        <v>805.5533846153846</v>
      </c>
      <c r="FK225">
        <v>4.986256415957875</v>
      </c>
      <c r="FL225">
        <v>104.5948715791671</v>
      </c>
      <c r="FM225">
        <v>15689.03076923077</v>
      </c>
      <c r="FN225">
        <v>15</v>
      </c>
      <c r="FO225">
        <v>0</v>
      </c>
      <c r="FP225" t="s">
        <v>439</v>
      </c>
      <c r="FQ225">
        <v>1746989605.5</v>
      </c>
      <c r="FR225">
        <v>1746989593.5</v>
      </c>
      <c r="FS225">
        <v>0</v>
      </c>
      <c r="FT225">
        <v>-0.274</v>
      </c>
      <c r="FU225">
        <v>-0.002</v>
      </c>
      <c r="FV225">
        <v>2.549</v>
      </c>
      <c r="FW225">
        <v>0.129</v>
      </c>
      <c r="FX225">
        <v>420</v>
      </c>
      <c r="FY225">
        <v>17</v>
      </c>
      <c r="FZ225">
        <v>0.02</v>
      </c>
      <c r="GA225">
        <v>0.04</v>
      </c>
      <c r="GB225">
        <v>17.08563902439024</v>
      </c>
      <c r="GC225">
        <v>3.61762787456448</v>
      </c>
      <c r="GD225">
        <v>0.4368755545740844</v>
      </c>
      <c r="GE225">
        <v>0</v>
      </c>
      <c r="GF225">
        <v>805.2835588235295</v>
      </c>
      <c r="GG225">
        <v>4.592925905638229</v>
      </c>
      <c r="GH225">
        <v>0.501293807895041</v>
      </c>
      <c r="GI225">
        <v>0</v>
      </c>
      <c r="GJ225">
        <v>2.259260975609756</v>
      </c>
      <c r="GK225">
        <v>0.0260981184669042</v>
      </c>
      <c r="GL225">
        <v>0.002726886730927314</v>
      </c>
      <c r="GM225">
        <v>1</v>
      </c>
      <c r="GN225">
        <v>1</v>
      </c>
      <c r="GO225">
        <v>3</v>
      </c>
      <c r="GP225" t="s">
        <v>459</v>
      </c>
      <c r="GQ225">
        <v>3.10227</v>
      </c>
      <c r="GR225">
        <v>2.72749</v>
      </c>
      <c r="GS225">
        <v>0.0542453</v>
      </c>
      <c r="GT225">
        <v>0.0503097</v>
      </c>
      <c r="GU225">
        <v>0.104054</v>
      </c>
      <c r="GV225">
        <v>0.0979616</v>
      </c>
      <c r="GW225">
        <v>24716.9</v>
      </c>
      <c r="GX225">
        <v>22542.1</v>
      </c>
      <c r="GY225">
        <v>26698.8</v>
      </c>
      <c r="GZ225">
        <v>23958.4</v>
      </c>
      <c r="HA225">
        <v>38267.9</v>
      </c>
      <c r="HB225">
        <v>31941.1</v>
      </c>
      <c r="HC225">
        <v>46619.2</v>
      </c>
      <c r="HD225">
        <v>37900.9</v>
      </c>
      <c r="HE225">
        <v>1.8709</v>
      </c>
      <c r="HF225">
        <v>1.86252</v>
      </c>
      <c r="HG225">
        <v>0.143595</v>
      </c>
      <c r="HH225">
        <v>0</v>
      </c>
      <c r="HI225">
        <v>27.6363</v>
      </c>
      <c r="HJ225">
        <v>999.9</v>
      </c>
      <c r="HK225">
        <v>47.3</v>
      </c>
      <c r="HL225">
        <v>31.7</v>
      </c>
      <c r="HM225">
        <v>24.436</v>
      </c>
      <c r="HN225">
        <v>60.9759</v>
      </c>
      <c r="HO225">
        <v>22.1635</v>
      </c>
      <c r="HP225">
        <v>1</v>
      </c>
      <c r="HQ225">
        <v>0.121357</v>
      </c>
      <c r="HR225">
        <v>-0.347072</v>
      </c>
      <c r="HS225">
        <v>20.2798</v>
      </c>
      <c r="HT225">
        <v>5.21175</v>
      </c>
      <c r="HU225">
        <v>11.98</v>
      </c>
      <c r="HV225">
        <v>4.9636</v>
      </c>
      <c r="HW225">
        <v>3.27465</v>
      </c>
      <c r="HX225">
        <v>9999</v>
      </c>
      <c r="HY225">
        <v>9999</v>
      </c>
      <c r="HZ225">
        <v>9999</v>
      </c>
      <c r="IA225">
        <v>42.2</v>
      </c>
      <c r="IB225">
        <v>1.86401</v>
      </c>
      <c r="IC225">
        <v>1.86019</v>
      </c>
      <c r="ID225">
        <v>1.85851</v>
      </c>
      <c r="IE225">
        <v>1.85982</v>
      </c>
      <c r="IF225">
        <v>1.85989</v>
      </c>
      <c r="IG225">
        <v>1.85839</v>
      </c>
      <c r="IH225">
        <v>1.85746</v>
      </c>
      <c r="II225">
        <v>1.85242</v>
      </c>
      <c r="IJ225">
        <v>0</v>
      </c>
      <c r="IK225">
        <v>0</v>
      </c>
      <c r="IL225">
        <v>0</v>
      </c>
      <c r="IM225">
        <v>0</v>
      </c>
      <c r="IN225" t="s">
        <v>441</v>
      </c>
      <c r="IO225" t="s">
        <v>442</v>
      </c>
      <c r="IP225" t="s">
        <v>443</v>
      </c>
      <c r="IQ225" t="s">
        <v>443</v>
      </c>
      <c r="IR225" t="s">
        <v>443</v>
      </c>
      <c r="IS225" t="s">
        <v>443</v>
      </c>
      <c r="IT225">
        <v>0</v>
      </c>
      <c r="IU225">
        <v>100</v>
      </c>
      <c r="IV225">
        <v>100</v>
      </c>
      <c r="IW225">
        <v>-1.087</v>
      </c>
      <c r="IX225">
        <v>0.3006</v>
      </c>
      <c r="IY225">
        <v>-0.9039269621244732</v>
      </c>
      <c r="IZ225">
        <v>-0.001239420960351069</v>
      </c>
      <c r="JA225">
        <v>2.054680153414315E-06</v>
      </c>
      <c r="JB225">
        <v>-6.090169633737798E-10</v>
      </c>
      <c r="JC225">
        <v>0.01286883109493677</v>
      </c>
      <c r="JD225">
        <v>0.003674261220633967</v>
      </c>
      <c r="JE225">
        <v>0.0003746991724086452</v>
      </c>
      <c r="JF225">
        <v>1.563836292469968E-06</v>
      </c>
      <c r="JG225">
        <v>1</v>
      </c>
      <c r="JH225">
        <v>2003</v>
      </c>
      <c r="JI225">
        <v>1</v>
      </c>
      <c r="JJ225">
        <v>24</v>
      </c>
      <c r="JK225">
        <v>202971.7</v>
      </c>
      <c r="JL225">
        <v>202971.9</v>
      </c>
      <c r="JM225">
        <v>0.601807</v>
      </c>
      <c r="JN225">
        <v>2.64771</v>
      </c>
      <c r="JO225">
        <v>1.49658</v>
      </c>
      <c r="JP225">
        <v>2.34375</v>
      </c>
      <c r="JQ225">
        <v>1.54907</v>
      </c>
      <c r="JR225">
        <v>2.40479</v>
      </c>
      <c r="JS225">
        <v>36.5759</v>
      </c>
      <c r="JT225">
        <v>24.1751</v>
      </c>
      <c r="JU225">
        <v>18</v>
      </c>
      <c r="JV225">
        <v>483.708</v>
      </c>
      <c r="JW225">
        <v>493.338</v>
      </c>
      <c r="JX225">
        <v>28.1604</v>
      </c>
      <c r="JY225">
        <v>28.8754</v>
      </c>
      <c r="JZ225">
        <v>29.9999</v>
      </c>
      <c r="KA225">
        <v>29.1621</v>
      </c>
      <c r="KB225">
        <v>29.177</v>
      </c>
      <c r="KC225">
        <v>12.1308</v>
      </c>
      <c r="KD225">
        <v>18.3952</v>
      </c>
      <c r="KE225">
        <v>97.39400000000001</v>
      </c>
      <c r="KF225">
        <v>28.1623</v>
      </c>
      <c r="KG225">
        <v>185.769</v>
      </c>
      <c r="KH225">
        <v>20.4472</v>
      </c>
      <c r="KI225">
        <v>101.931</v>
      </c>
      <c r="KJ225">
        <v>91.4064</v>
      </c>
    </row>
    <row r="226" spans="1:296">
      <c r="A226">
        <v>208</v>
      </c>
      <c r="B226">
        <v>1759167915.1</v>
      </c>
      <c r="C226">
        <v>6542</v>
      </c>
      <c r="D226" t="s">
        <v>861</v>
      </c>
      <c r="E226" t="s">
        <v>862</v>
      </c>
      <c r="F226">
        <v>5</v>
      </c>
      <c r="G226" t="s">
        <v>832</v>
      </c>
      <c r="H226">
        <v>1759167907.6</v>
      </c>
      <c r="I226">
        <f>(J226)/1000</f>
        <v>0</v>
      </c>
      <c r="J226">
        <f>IF(DO226, AM226, AG226)</f>
        <v>0</v>
      </c>
      <c r="K226">
        <f>IF(DO226, AH226, AF226)</f>
        <v>0</v>
      </c>
      <c r="L226">
        <f>DQ226 - IF(AT226&gt;1, K226*DK226*100.0/(AV226), 0)</f>
        <v>0</v>
      </c>
      <c r="M226">
        <f>((S226-I226/2)*L226-K226)/(S226+I226/2)</f>
        <v>0</v>
      </c>
      <c r="N226">
        <f>M226*(DX226+DY226)/1000.0</f>
        <v>0</v>
      </c>
      <c r="O226">
        <f>(DQ226 - IF(AT226&gt;1, K226*DK226*100.0/(AV226), 0))*(DX226+DY226)/1000.0</f>
        <v>0</v>
      </c>
      <c r="P226">
        <f>2.0/((1/R226-1/Q226)+SIGN(R226)*SQRT((1/R226-1/Q226)*(1/R226-1/Q226) + 4*DL226/((DL226+1)*(DL226+1))*(2*1/R226*1/Q226-1/Q226*1/Q226)))</f>
        <v>0</v>
      </c>
      <c r="Q226">
        <f>IF(LEFT(DM226,1)&lt;&gt;"0",IF(LEFT(DM226,1)="1",3.0,DN226),$D$5+$E$5*(EE226*DX226/($K$5*1000))+$F$5*(EE226*DX226/($K$5*1000))*MAX(MIN(DK226,$J$5),$I$5)*MAX(MIN(DK226,$J$5),$I$5)+$G$5*MAX(MIN(DK226,$J$5),$I$5)*(EE226*DX226/($K$5*1000))+$H$5*(EE226*DX226/($K$5*1000))*(EE226*DX226/($K$5*1000)))</f>
        <v>0</v>
      </c>
      <c r="R226">
        <f>I226*(1000-(1000*0.61365*exp(17.502*V226/(240.97+V226))/(DX226+DY226)+DS226)/2)/(1000*0.61365*exp(17.502*V226/(240.97+V226))/(DX226+DY226)-DS226)</f>
        <v>0</v>
      </c>
      <c r="S226">
        <f>1/((DL226+1)/(P226/1.6)+1/(Q226/1.37)) + DL226/((DL226+1)/(P226/1.6) + DL226/(Q226/1.37))</f>
        <v>0</v>
      </c>
      <c r="T226">
        <f>(DG226*DJ226)</f>
        <v>0</v>
      </c>
      <c r="U226">
        <f>(DZ226+(T226+2*0.95*5.67E-8*(((DZ226+$B$9)+273)^4-(DZ226+273)^4)-44100*I226)/(1.84*29.3*Q226+8*0.95*5.67E-8*(DZ226+273)^3))</f>
        <v>0</v>
      </c>
      <c r="V226">
        <f>($C$9*EA226+$D$9*EB226+$E$9*U226)</f>
        <v>0</v>
      </c>
      <c r="W226">
        <f>0.61365*exp(17.502*V226/(240.97+V226))</f>
        <v>0</v>
      </c>
      <c r="X226">
        <f>(Y226/Z226*100)</f>
        <v>0</v>
      </c>
      <c r="Y226">
        <f>DS226*(DX226+DY226)/1000</f>
        <v>0</v>
      </c>
      <c r="Z226">
        <f>0.61365*exp(17.502*DZ226/(240.97+DZ226))</f>
        <v>0</v>
      </c>
      <c r="AA226">
        <f>(W226-DS226*(DX226+DY226)/1000)</f>
        <v>0</v>
      </c>
      <c r="AB226">
        <f>(-I226*44100)</f>
        <v>0</v>
      </c>
      <c r="AC226">
        <f>2*29.3*Q226*0.92*(DZ226-V226)</f>
        <v>0</v>
      </c>
      <c r="AD226">
        <f>2*0.95*5.67E-8*(((DZ226+$B$9)+273)^4-(V226+273)^4)</f>
        <v>0</v>
      </c>
      <c r="AE226">
        <f>T226+AD226+AB226+AC226</f>
        <v>0</v>
      </c>
      <c r="AF226">
        <f>DW226*AT226*(DR226-DQ226*(1000-AT226*DT226)/(1000-AT226*DS226))/(100*DK226)</f>
        <v>0</v>
      </c>
      <c r="AG226">
        <f>1000*DW226*AT226*(DS226-DT226)/(100*DK226*(1000-AT226*DS226))</f>
        <v>0</v>
      </c>
      <c r="AH226">
        <f>(AI226 - AJ226 - DX226*1E3/(8.314*(DZ226+273.15)) * AL226/DW226 * AK226) * DW226/(100*DK226) * (1000 - DT226)/1000</f>
        <v>0</v>
      </c>
      <c r="AI226">
        <v>207.0703966562784</v>
      </c>
      <c r="AJ226">
        <v>218.3961454545455</v>
      </c>
      <c r="AK226">
        <v>-3.273002026453423</v>
      </c>
      <c r="AL226">
        <v>65.06289702928272</v>
      </c>
      <c r="AM226">
        <f>(AO226 - AN226 + DX226*1E3/(8.314*(DZ226+273.15)) * AQ226/DW226 * AP226) * DW226/(100*DK226) * 1000/(1000 - AO226)</f>
        <v>0</v>
      </c>
      <c r="AN226">
        <v>20.42447367825934</v>
      </c>
      <c r="AO226">
        <v>22.69502606060604</v>
      </c>
      <c r="AP226">
        <v>-1.481055416985658E-05</v>
      </c>
      <c r="AQ226">
        <v>104.9964601613878</v>
      </c>
      <c r="AR226">
        <v>0</v>
      </c>
      <c r="AS226">
        <v>0</v>
      </c>
      <c r="AT226">
        <f>IF(AR226*$H$15&gt;=AV226,1.0,(AV226/(AV226-AR226*$H$15)))</f>
        <v>0</v>
      </c>
      <c r="AU226">
        <f>(AT226-1)*100</f>
        <v>0</v>
      </c>
      <c r="AV226">
        <f>MAX(0,($B$15+$C$15*EE226)/(1+$D$15*EE226)*DX226/(DZ226+273)*$E$15)</f>
        <v>0</v>
      </c>
      <c r="AW226" t="s">
        <v>437</v>
      </c>
      <c r="AX226" t="s">
        <v>437</v>
      </c>
      <c r="AY226">
        <v>0</v>
      </c>
      <c r="AZ226">
        <v>0</v>
      </c>
      <c r="BA226">
        <f>1-AY226/AZ226</f>
        <v>0</v>
      </c>
      <c r="BB226">
        <v>0</v>
      </c>
      <c r="BC226" t="s">
        <v>437</v>
      </c>
      <c r="BD226" t="s">
        <v>437</v>
      </c>
      <c r="BE226">
        <v>0</v>
      </c>
      <c r="BF226">
        <v>0</v>
      </c>
      <c r="BG226">
        <f>1-BE226/BF226</f>
        <v>0</v>
      </c>
      <c r="BH226">
        <v>0.5</v>
      </c>
      <c r="BI226">
        <f>DH226</f>
        <v>0</v>
      </c>
      <c r="BJ226">
        <f>K226</f>
        <v>0</v>
      </c>
      <c r="BK226">
        <f>BG226*BH226*BI226</f>
        <v>0</v>
      </c>
      <c r="BL226">
        <f>(BJ226-BB226)/BI226</f>
        <v>0</v>
      </c>
      <c r="BM226">
        <f>(AZ226-BF226)/BF226</f>
        <v>0</v>
      </c>
      <c r="BN226">
        <f>AY226/(BA226+AY226/BF226)</f>
        <v>0</v>
      </c>
      <c r="BO226" t="s">
        <v>437</v>
      </c>
      <c r="BP226">
        <v>0</v>
      </c>
      <c r="BQ226">
        <f>IF(BP226&lt;&gt;0, BP226, BN226)</f>
        <v>0</v>
      </c>
      <c r="BR226">
        <f>1-BQ226/BF226</f>
        <v>0</v>
      </c>
      <c r="BS226">
        <f>(BF226-BE226)/(BF226-BQ226)</f>
        <v>0</v>
      </c>
      <c r="BT226">
        <f>(AZ226-BF226)/(AZ226-BQ226)</f>
        <v>0</v>
      </c>
      <c r="BU226">
        <f>(BF226-BE226)/(BF226-AY226)</f>
        <v>0</v>
      </c>
      <c r="BV226">
        <f>(AZ226-BF226)/(AZ226-AY226)</f>
        <v>0</v>
      </c>
      <c r="BW226">
        <f>(BS226*BQ226/BE226)</f>
        <v>0</v>
      </c>
      <c r="BX226">
        <f>(1-BW226)</f>
        <v>0</v>
      </c>
      <c r="DG226">
        <f>$B$13*EF226+$C$13*EG226+$F$13*ER226*(1-EU226)</f>
        <v>0</v>
      </c>
      <c r="DH226">
        <f>DG226*DI226</f>
        <v>0</v>
      </c>
      <c r="DI226">
        <f>($B$13*$D$11+$C$13*$D$11+$F$13*((FE226+EW226)/MAX(FE226+EW226+FF226, 0.1)*$I$11+FF226/MAX(FE226+EW226+FF226, 0.1)*$J$11))/($B$13+$C$13+$F$13)</f>
        <v>0</v>
      </c>
      <c r="DJ226">
        <f>($B$13*$K$11+$C$13*$K$11+$F$13*((FE226+EW226)/MAX(FE226+EW226+FF226, 0.1)*$P$11+FF226/MAX(FE226+EW226+FF226, 0.1)*$Q$11))/($B$13+$C$13+$F$13)</f>
        <v>0</v>
      </c>
      <c r="DK226">
        <v>5.79</v>
      </c>
      <c r="DL226">
        <v>0.5</v>
      </c>
      <c r="DM226" t="s">
        <v>438</v>
      </c>
      <c r="DN226">
        <v>2</v>
      </c>
      <c r="DO226" t="b">
        <v>1</v>
      </c>
      <c r="DP226">
        <v>1759167907.6</v>
      </c>
      <c r="DQ226">
        <v>235.6664074074074</v>
      </c>
      <c r="DR226">
        <v>217.8315185185185</v>
      </c>
      <c r="DS226">
        <v>22.69961111111111</v>
      </c>
      <c r="DT226">
        <v>20.43468888888889</v>
      </c>
      <c r="DU226">
        <v>236.7563333333333</v>
      </c>
      <c r="DV226">
        <v>22.39885925925926</v>
      </c>
      <c r="DW226">
        <v>499.9760370370371</v>
      </c>
      <c r="DX226">
        <v>90.87632962962962</v>
      </c>
      <c r="DY226">
        <v>0.06913195185185185</v>
      </c>
      <c r="DZ226">
        <v>29.44023333333334</v>
      </c>
      <c r="EA226">
        <v>29.98879259259259</v>
      </c>
      <c r="EB226">
        <v>999.9000000000001</v>
      </c>
      <c r="EC226">
        <v>0</v>
      </c>
      <c r="ED226">
        <v>0</v>
      </c>
      <c r="EE226">
        <v>9999.071851851852</v>
      </c>
      <c r="EF226">
        <v>0</v>
      </c>
      <c r="EG226">
        <v>9.874077777777778</v>
      </c>
      <c r="EH226">
        <v>17.83487777777778</v>
      </c>
      <c r="EI226">
        <v>241.1402592592592</v>
      </c>
      <c r="EJ226">
        <v>222.3758148148148</v>
      </c>
      <c r="EK226">
        <v>2.26491962962963</v>
      </c>
      <c r="EL226">
        <v>217.8315185185185</v>
      </c>
      <c r="EM226">
        <v>20.43468888888889</v>
      </c>
      <c r="EN226">
        <v>2.062857037037037</v>
      </c>
      <c r="EO226">
        <v>1.857028148148148</v>
      </c>
      <c r="EP226">
        <v>17.93522222222222</v>
      </c>
      <c r="EQ226">
        <v>16.27527407407408</v>
      </c>
      <c r="ER226">
        <v>1999.983333333333</v>
      </c>
      <c r="ES226">
        <v>0.9799981111111111</v>
      </c>
      <c r="ET226">
        <v>0.0200016</v>
      </c>
      <c r="EU226">
        <v>0</v>
      </c>
      <c r="EV226">
        <v>806.0995185185185</v>
      </c>
      <c r="EW226">
        <v>5.00078</v>
      </c>
      <c r="EX226">
        <v>15698.57407407408</v>
      </c>
      <c r="EY226">
        <v>16379.5</v>
      </c>
      <c r="EZ226">
        <v>39.23355555555555</v>
      </c>
      <c r="FA226">
        <v>39.96725925925925</v>
      </c>
      <c r="FB226">
        <v>39.29596296296296</v>
      </c>
      <c r="FC226">
        <v>39.66181481481481</v>
      </c>
      <c r="FD226">
        <v>40.18485185185185</v>
      </c>
      <c r="FE226">
        <v>1955.083333333333</v>
      </c>
      <c r="FF226">
        <v>39.9</v>
      </c>
      <c r="FG226">
        <v>0</v>
      </c>
      <c r="FH226">
        <v>1759167907.4</v>
      </c>
      <c r="FI226">
        <v>0</v>
      </c>
      <c r="FJ226">
        <v>806.12848</v>
      </c>
      <c r="FK226">
        <v>7.02146154294531</v>
      </c>
      <c r="FL226">
        <v>125.6999997313428</v>
      </c>
      <c r="FM226">
        <v>15699.664</v>
      </c>
      <c r="FN226">
        <v>15</v>
      </c>
      <c r="FO226">
        <v>0</v>
      </c>
      <c r="FP226" t="s">
        <v>439</v>
      </c>
      <c r="FQ226">
        <v>1746989605.5</v>
      </c>
      <c r="FR226">
        <v>1746989593.5</v>
      </c>
      <c r="FS226">
        <v>0</v>
      </c>
      <c r="FT226">
        <v>-0.274</v>
      </c>
      <c r="FU226">
        <v>-0.002</v>
      </c>
      <c r="FV226">
        <v>2.549</v>
      </c>
      <c r="FW226">
        <v>0.129</v>
      </c>
      <c r="FX226">
        <v>420</v>
      </c>
      <c r="FY226">
        <v>17</v>
      </c>
      <c r="FZ226">
        <v>0.02</v>
      </c>
      <c r="GA226">
        <v>0.04</v>
      </c>
      <c r="GB226">
        <v>17.5362625</v>
      </c>
      <c r="GC226">
        <v>5.909204127579695</v>
      </c>
      <c r="GD226">
        <v>0.6069456531220482</v>
      </c>
      <c r="GE226">
        <v>0</v>
      </c>
      <c r="GF226">
        <v>805.7684999999999</v>
      </c>
      <c r="GG226">
        <v>5.864247528079484</v>
      </c>
      <c r="GH226">
        <v>0.6224384330527584</v>
      </c>
      <c r="GI226">
        <v>0</v>
      </c>
      <c r="GJ226">
        <v>2.262642</v>
      </c>
      <c r="GK226">
        <v>0.0438128330206338</v>
      </c>
      <c r="GL226">
        <v>0.004372399341322784</v>
      </c>
      <c r="GM226">
        <v>1</v>
      </c>
      <c r="GN226">
        <v>1</v>
      </c>
      <c r="GO226">
        <v>3</v>
      </c>
      <c r="GP226" t="s">
        <v>459</v>
      </c>
      <c r="GQ226">
        <v>3.10218</v>
      </c>
      <c r="GR226">
        <v>2.72724</v>
      </c>
      <c r="GS226">
        <v>0.0509878</v>
      </c>
      <c r="GT226">
        <v>0.0468317</v>
      </c>
      <c r="GU226">
        <v>0.10405</v>
      </c>
      <c r="GV226">
        <v>0.097937</v>
      </c>
      <c r="GW226">
        <v>24802.1</v>
      </c>
      <c r="GX226">
        <v>22624.8</v>
      </c>
      <c r="GY226">
        <v>26698.9</v>
      </c>
      <c r="GZ226">
        <v>23958.5</v>
      </c>
      <c r="HA226">
        <v>38268.1</v>
      </c>
      <c r="HB226">
        <v>31941.7</v>
      </c>
      <c r="HC226">
        <v>46619.7</v>
      </c>
      <c r="HD226">
        <v>37901</v>
      </c>
      <c r="HE226">
        <v>1.871</v>
      </c>
      <c r="HF226">
        <v>1.86252</v>
      </c>
      <c r="HG226">
        <v>0.143804</v>
      </c>
      <c r="HH226">
        <v>0</v>
      </c>
      <c r="HI226">
        <v>27.6351</v>
      </c>
      <c r="HJ226">
        <v>999.9</v>
      </c>
      <c r="HK226">
        <v>47.3</v>
      </c>
      <c r="HL226">
        <v>31.7</v>
      </c>
      <c r="HM226">
        <v>24.436</v>
      </c>
      <c r="HN226">
        <v>61.0459</v>
      </c>
      <c r="HO226">
        <v>22.0873</v>
      </c>
      <c r="HP226">
        <v>1</v>
      </c>
      <c r="HQ226">
        <v>0.121349</v>
      </c>
      <c r="HR226">
        <v>-0.389956</v>
      </c>
      <c r="HS226">
        <v>20.2796</v>
      </c>
      <c r="HT226">
        <v>5.2113</v>
      </c>
      <c r="HU226">
        <v>11.98</v>
      </c>
      <c r="HV226">
        <v>4.9635</v>
      </c>
      <c r="HW226">
        <v>3.27458</v>
      </c>
      <c r="HX226">
        <v>9999</v>
      </c>
      <c r="HY226">
        <v>9999</v>
      </c>
      <c r="HZ226">
        <v>9999</v>
      </c>
      <c r="IA226">
        <v>42.2</v>
      </c>
      <c r="IB226">
        <v>1.86401</v>
      </c>
      <c r="IC226">
        <v>1.86018</v>
      </c>
      <c r="ID226">
        <v>1.85851</v>
      </c>
      <c r="IE226">
        <v>1.85983</v>
      </c>
      <c r="IF226">
        <v>1.85989</v>
      </c>
      <c r="IG226">
        <v>1.8584</v>
      </c>
      <c r="IH226">
        <v>1.85747</v>
      </c>
      <c r="II226">
        <v>1.85242</v>
      </c>
      <c r="IJ226">
        <v>0</v>
      </c>
      <c r="IK226">
        <v>0</v>
      </c>
      <c r="IL226">
        <v>0</v>
      </c>
      <c r="IM226">
        <v>0</v>
      </c>
      <c r="IN226" t="s">
        <v>441</v>
      </c>
      <c r="IO226" t="s">
        <v>442</v>
      </c>
      <c r="IP226" t="s">
        <v>443</v>
      </c>
      <c r="IQ226" t="s">
        <v>443</v>
      </c>
      <c r="IR226" t="s">
        <v>443</v>
      </c>
      <c r="IS226" t="s">
        <v>443</v>
      </c>
      <c r="IT226">
        <v>0</v>
      </c>
      <c r="IU226">
        <v>100</v>
      </c>
      <c r="IV226">
        <v>100</v>
      </c>
      <c r="IW226">
        <v>-1.081</v>
      </c>
      <c r="IX226">
        <v>0.3006</v>
      </c>
      <c r="IY226">
        <v>-0.9039269621244732</v>
      </c>
      <c r="IZ226">
        <v>-0.001239420960351069</v>
      </c>
      <c r="JA226">
        <v>2.054680153414315E-06</v>
      </c>
      <c r="JB226">
        <v>-6.090169633737798E-10</v>
      </c>
      <c r="JC226">
        <v>0.01286883109493677</v>
      </c>
      <c r="JD226">
        <v>0.003674261220633967</v>
      </c>
      <c r="JE226">
        <v>0.0003746991724086452</v>
      </c>
      <c r="JF226">
        <v>1.563836292469968E-06</v>
      </c>
      <c r="JG226">
        <v>1</v>
      </c>
      <c r="JH226">
        <v>2003</v>
      </c>
      <c r="JI226">
        <v>1</v>
      </c>
      <c r="JJ226">
        <v>24</v>
      </c>
      <c r="JK226">
        <v>202971.8</v>
      </c>
      <c r="JL226">
        <v>202972</v>
      </c>
      <c r="JM226">
        <v>0.560303</v>
      </c>
      <c r="JN226">
        <v>2.64526</v>
      </c>
      <c r="JO226">
        <v>1.49658</v>
      </c>
      <c r="JP226">
        <v>2.34375</v>
      </c>
      <c r="JQ226">
        <v>1.54907</v>
      </c>
      <c r="JR226">
        <v>2.46094</v>
      </c>
      <c r="JS226">
        <v>36.5523</v>
      </c>
      <c r="JT226">
        <v>24.1751</v>
      </c>
      <c r="JU226">
        <v>18</v>
      </c>
      <c r="JV226">
        <v>483.743</v>
      </c>
      <c r="JW226">
        <v>493.312</v>
      </c>
      <c r="JX226">
        <v>28.1645</v>
      </c>
      <c r="JY226">
        <v>28.8729</v>
      </c>
      <c r="JZ226">
        <v>29.9999</v>
      </c>
      <c r="KA226">
        <v>29.1589</v>
      </c>
      <c r="KB226">
        <v>29.1739</v>
      </c>
      <c r="KC226">
        <v>11.3024</v>
      </c>
      <c r="KD226">
        <v>18.3952</v>
      </c>
      <c r="KE226">
        <v>97.39400000000001</v>
      </c>
      <c r="KF226">
        <v>28.1753</v>
      </c>
      <c r="KG226">
        <v>165.727</v>
      </c>
      <c r="KH226">
        <v>20.447</v>
      </c>
      <c r="KI226">
        <v>101.932</v>
      </c>
      <c r="KJ226">
        <v>91.4067</v>
      </c>
    </row>
    <row r="227" spans="1:296">
      <c r="A227">
        <v>209</v>
      </c>
      <c r="B227">
        <v>1759167920.1</v>
      </c>
      <c r="C227">
        <v>6547</v>
      </c>
      <c r="D227" t="s">
        <v>863</v>
      </c>
      <c r="E227" t="s">
        <v>864</v>
      </c>
      <c r="F227">
        <v>5</v>
      </c>
      <c r="G227" t="s">
        <v>832</v>
      </c>
      <c r="H227">
        <v>1759167912.314285</v>
      </c>
      <c r="I227">
        <f>(J227)/1000</f>
        <v>0</v>
      </c>
      <c r="J227">
        <f>IF(DO227, AM227, AG227)</f>
        <v>0</v>
      </c>
      <c r="K227">
        <f>IF(DO227, AH227, AF227)</f>
        <v>0</v>
      </c>
      <c r="L227">
        <f>DQ227 - IF(AT227&gt;1, K227*DK227*100.0/(AV227), 0)</f>
        <v>0</v>
      </c>
      <c r="M227">
        <f>((S227-I227/2)*L227-K227)/(S227+I227/2)</f>
        <v>0</v>
      </c>
      <c r="N227">
        <f>M227*(DX227+DY227)/1000.0</f>
        <v>0</v>
      </c>
      <c r="O227">
        <f>(DQ227 - IF(AT227&gt;1, K227*DK227*100.0/(AV227), 0))*(DX227+DY227)/1000.0</f>
        <v>0</v>
      </c>
      <c r="P227">
        <f>2.0/((1/R227-1/Q227)+SIGN(R227)*SQRT((1/R227-1/Q227)*(1/R227-1/Q227) + 4*DL227/((DL227+1)*(DL227+1))*(2*1/R227*1/Q227-1/Q227*1/Q227)))</f>
        <v>0</v>
      </c>
      <c r="Q227">
        <f>IF(LEFT(DM227,1)&lt;&gt;"0",IF(LEFT(DM227,1)="1",3.0,DN227),$D$5+$E$5*(EE227*DX227/($K$5*1000))+$F$5*(EE227*DX227/($K$5*1000))*MAX(MIN(DK227,$J$5),$I$5)*MAX(MIN(DK227,$J$5),$I$5)+$G$5*MAX(MIN(DK227,$J$5),$I$5)*(EE227*DX227/($K$5*1000))+$H$5*(EE227*DX227/($K$5*1000))*(EE227*DX227/($K$5*1000)))</f>
        <v>0</v>
      </c>
      <c r="R227">
        <f>I227*(1000-(1000*0.61365*exp(17.502*V227/(240.97+V227))/(DX227+DY227)+DS227)/2)/(1000*0.61365*exp(17.502*V227/(240.97+V227))/(DX227+DY227)-DS227)</f>
        <v>0</v>
      </c>
      <c r="S227">
        <f>1/((DL227+1)/(P227/1.6)+1/(Q227/1.37)) + DL227/((DL227+1)/(P227/1.6) + DL227/(Q227/1.37))</f>
        <v>0</v>
      </c>
      <c r="T227">
        <f>(DG227*DJ227)</f>
        <v>0</v>
      </c>
      <c r="U227">
        <f>(DZ227+(T227+2*0.95*5.67E-8*(((DZ227+$B$9)+273)^4-(DZ227+273)^4)-44100*I227)/(1.84*29.3*Q227+8*0.95*5.67E-8*(DZ227+273)^3))</f>
        <v>0</v>
      </c>
      <c r="V227">
        <f>($C$9*EA227+$D$9*EB227+$E$9*U227)</f>
        <v>0</v>
      </c>
      <c r="W227">
        <f>0.61365*exp(17.502*V227/(240.97+V227))</f>
        <v>0</v>
      </c>
      <c r="X227">
        <f>(Y227/Z227*100)</f>
        <v>0</v>
      </c>
      <c r="Y227">
        <f>DS227*(DX227+DY227)/1000</f>
        <v>0</v>
      </c>
      <c r="Z227">
        <f>0.61365*exp(17.502*DZ227/(240.97+DZ227))</f>
        <v>0</v>
      </c>
      <c r="AA227">
        <f>(W227-DS227*(DX227+DY227)/1000)</f>
        <v>0</v>
      </c>
      <c r="AB227">
        <f>(-I227*44100)</f>
        <v>0</v>
      </c>
      <c r="AC227">
        <f>2*29.3*Q227*0.92*(DZ227-V227)</f>
        <v>0</v>
      </c>
      <c r="AD227">
        <f>2*0.95*5.67E-8*(((DZ227+$B$9)+273)^4-(V227+273)^4)</f>
        <v>0</v>
      </c>
      <c r="AE227">
        <f>T227+AD227+AB227+AC227</f>
        <v>0</v>
      </c>
      <c r="AF227">
        <f>DW227*AT227*(DR227-DQ227*(1000-AT227*DT227)/(1000-AT227*DS227))/(100*DK227)</f>
        <v>0</v>
      </c>
      <c r="AG227">
        <f>1000*DW227*AT227*(DS227-DT227)/(100*DK227*(1000-AT227*DS227))</f>
        <v>0</v>
      </c>
      <c r="AH227">
        <f>(AI227 - AJ227 - DX227*1E3/(8.314*(DZ227+273.15)) * AL227/DW227 * AK227) * DW227/(100*DK227) * (1000 - DT227)/1000</f>
        <v>0</v>
      </c>
      <c r="AI227">
        <v>190.1638275440289</v>
      </c>
      <c r="AJ227">
        <v>202.0146363636364</v>
      </c>
      <c r="AK227">
        <v>-3.276618465605192</v>
      </c>
      <c r="AL227">
        <v>65.06289702928272</v>
      </c>
      <c r="AM227">
        <f>(AO227 - AN227 + DX227*1E3/(8.314*(DZ227+273.15)) * AQ227/DW227 * AP227) * DW227/(100*DK227) * 1000/(1000 - AO227)</f>
        <v>0</v>
      </c>
      <c r="AN227">
        <v>20.4172632496881</v>
      </c>
      <c r="AO227">
        <v>22.68815212121212</v>
      </c>
      <c r="AP227">
        <v>-4.677889359077613E-05</v>
      </c>
      <c r="AQ227">
        <v>104.9964601613878</v>
      </c>
      <c r="AR227">
        <v>0</v>
      </c>
      <c r="AS227">
        <v>0</v>
      </c>
      <c r="AT227">
        <f>IF(AR227*$H$15&gt;=AV227,1.0,(AV227/(AV227-AR227*$H$15)))</f>
        <v>0</v>
      </c>
      <c r="AU227">
        <f>(AT227-1)*100</f>
        <v>0</v>
      </c>
      <c r="AV227">
        <f>MAX(0,($B$15+$C$15*EE227)/(1+$D$15*EE227)*DX227/(DZ227+273)*$E$15)</f>
        <v>0</v>
      </c>
      <c r="AW227" t="s">
        <v>437</v>
      </c>
      <c r="AX227" t="s">
        <v>437</v>
      </c>
      <c r="AY227">
        <v>0</v>
      </c>
      <c r="AZ227">
        <v>0</v>
      </c>
      <c r="BA227">
        <f>1-AY227/AZ227</f>
        <v>0</v>
      </c>
      <c r="BB227">
        <v>0</v>
      </c>
      <c r="BC227" t="s">
        <v>437</v>
      </c>
      <c r="BD227" t="s">
        <v>437</v>
      </c>
      <c r="BE227">
        <v>0</v>
      </c>
      <c r="BF227">
        <v>0</v>
      </c>
      <c r="BG227">
        <f>1-BE227/BF227</f>
        <v>0</v>
      </c>
      <c r="BH227">
        <v>0.5</v>
      </c>
      <c r="BI227">
        <f>DH227</f>
        <v>0</v>
      </c>
      <c r="BJ227">
        <f>K227</f>
        <v>0</v>
      </c>
      <c r="BK227">
        <f>BG227*BH227*BI227</f>
        <v>0</v>
      </c>
      <c r="BL227">
        <f>(BJ227-BB227)/BI227</f>
        <v>0</v>
      </c>
      <c r="BM227">
        <f>(AZ227-BF227)/BF227</f>
        <v>0</v>
      </c>
      <c r="BN227">
        <f>AY227/(BA227+AY227/BF227)</f>
        <v>0</v>
      </c>
      <c r="BO227" t="s">
        <v>437</v>
      </c>
      <c r="BP227">
        <v>0</v>
      </c>
      <c r="BQ227">
        <f>IF(BP227&lt;&gt;0, BP227, BN227)</f>
        <v>0</v>
      </c>
      <c r="BR227">
        <f>1-BQ227/BF227</f>
        <v>0</v>
      </c>
      <c r="BS227">
        <f>(BF227-BE227)/(BF227-BQ227)</f>
        <v>0</v>
      </c>
      <c r="BT227">
        <f>(AZ227-BF227)/(AZ227-BQ227)</f>
        <v>0</v>
      </c>
      <c r="BU227">
        <f>(BF227-BE227)/(BF227-AY227)</f>
        <v>0</v>
      </c>
      <c r="BV227">
        <f>(AZ227-BF227)/(AZ227-AY227)</f>
        <v>0</v>
      </c>
      <c r="BW227">
        <f>(BS227*BQ227/BE227)</f>
        <v>0</v>
      </c>
      <c r="BX227">
        <f>(1-BW227)</f>
        <v>0</v>
      </c>
      <c r="DG227">
        <f>$B$13*EF227+$C$13*EG227+$F$13*ER227*(1-EU227)</f>
        <v>0</v>
      </c>
      <c r="DH227">
        <f>DG227*DI227</f>
        <v>0</v>
      </c>
      <c r="DI227">
        <f>($B$13*$D$11+$C$13*$D$11+$F$13*((FE227+EW227)/MAX(FE227+EW227+FF227, 0.1)*$I$11+FF227/MAX(FE227+EW227+FF227, 0.1)*$J$11))/($B$13+$C$13+$F$13)</f>
        <v>0</v>
      </c>
      <c r="DJ227">
        <f>($B$13*$K$11+$C$13*$K$11+$F$13*((FE227+EW227)/MAX(FE227+EW227+FF227, 0.1)*$P$11+FF227/MAX(FE227+EW227+FF227, 0.1)*$Q$11))/($B$13+$C$13+$F$13)</f>
        <v>0</v>
      </c>
      <c r="DK227">
        <v>5.79</v>
      </c>
      <c r="DL227">
        <v>0.5</v>
      </c>
      <c r="DM227" t="s">
        <v>438</v>
      </c>
      <c r="DN227">
        <v>2</v>
      </c>
      <c r="DO227" t="b">
        <v>1</v>
      </c>
      <c r="DP227">
        <v>1759167912.314285</v>
      </c>
      <c r="DQ227">
        <v>220.7128571428571</v>
      </c>
      <c r="DR227">
        <v>202.2918928571428</v>
      </c>
      <c r="DS227">
        <v>22.69555357142857</v>
      </c>
      <c r="DT227">
        <v>20.42699642857143</v>
      </c>
      <c r="DU227">
        <v>221.7969642857143</v>
      </c>
      <c r="DV227">
        <v>22.39489642857143</v>
      </c>
      <c r="DW227">
        <v>499.9998214285715</v>
      </c>
      <c r="DX227">
        <v>90.87677499999998</v>
      </c>
      <c r="DY227">
        <v>0.06913885</v>
      </c>
      <c r="DZ227">
        <v>29.44062142857143</v>
      </c>
      <c r="EA227">
        <v>29.98658214285715</v>
      </c>
      <c r="EB227">
        <v>999.9000000000002</v>
      </c>
      <c r="EC227">
        <v>0</v>
      </c>
      <c r="ED227">
        <v>0</v>
      </c>
      <c r="EE227">
        <v>9998.304642857143</v>
      </c>
      <c r="EF227">
        <v>0</v>
      </c>
      <c r="EG227">
        <v>9.873302499999999</v>
      </c>
      <c r="EH227">
        <v>18.42100714285714</v>
      </c>
      <c r="EI227">
        <v>225.8384642857143</v>
      </c>
      <c r="EJ227">
        <v>206.5103928571428</v>
      </c>
      <c r="EK227">
        <v>2.268555714285714</v>
      </c>
      <c r="EL227">
        <v>202.2918928571428</v>
      </c>
      <c r="EM227">
        <v>20.42699642857143</v>
      </c>
      <c r="EN227">
        <v>2.062498928571428</v>
      </c>
      <c r="EO227">
        <v>1.85634</v>
      </c>
      <c r="EP227">
        <v>17.93246071428571</v>
      </c>
      <c r="EQ227">
        <v>16.26945</v>
      </c>
      <c r="ER227">
        <v>2000.0025</v>
      </c>
      <c r="ES227">
        <v>0.9799982857142859</v>
      </c>
      <c r="ET227">
        <v>0.02000143214285715</v>
      </c>
      <c r="EU227">
        <v>0</v>
      </c>
      <c r="EV227">
        <v>806.6537142857143</v>
      </c>
      <c r="EW227">
        <v>5.00078</v>
      </c>
      <c r="EX227">
        <v>15708.64285714286</v>
      </c>
      <c r="EY227">
        <v>16379.65357142857</v>
      </c>
      <c r="EZ227">
        <v>39.23635714285714</v>
      </c>
      <c r="FA227">
        <v>39.96842857142856</v>
      </c>
      <c r="FB227">
        <v>39.28092857142857</v>
      </c>
      <c r="FC227">
        <v>39.66496428571429</v>
      </c>
      <c r="FD227">
        <v>40.19832142857143</v>
      </c>
      <c r="FE227">
        <v>1955.1025</v>
      </c>
      <c r="FF227">
        <v>39.9</v>
      </c>
      <c r="FG227">
        <v>0</v>
      </c>
      <c r="FH227">
        <v>1759167912.2</v>
      </c>
      <c r="FI227">
        <v>0</v>
      </c>
      <c r="FJ227">
        <v>806.71096</v>
      </c>
      <c r="FK227">
        <v>8.095692318096587</v>
      </c>
      <c r="FL227">
        <v>132.7846153271574</v>
      </c>
      <c r="FM227">
        <v>15710.004</v>
      </c>
      <c r="FN227">
        <v>15</v>
      </c>
      <c r="FO227">
        <v>0</v>
      </c>
      <c r="FP227" t="s">
        <v>439</v>
      </c>
      <c r="FQ227">
        <v>1746989605.5</v>
      </c>
      <c r="FR227">
        <v>1746989593.5</v>
      </c>
      <c r="FS227">
        <v>0</v>
      </c>
      <c r="FT227">
        <v>-0.274</v>
      </c>
      <c r="FU227">
        <v>-0.002</v>
      </c>
      <c r="FV227">
        <v>2.549</v>
      </c>
      <c r="FW227">
        <v>0.129</v>
      </c>
      <c r="FX227">
        <v>420</v>
      </c>
      <c r="FY227">
        <v>17</v>
      </c>
      <c r="FZ227">
        <v>0.02</v>
      </c>
      <c r="GA227">
        <v>0.04</v>
      </c>
      <c r="GB227">
        <v>18.07416585365854</v>
      </c>
      <c r="GC227">
        <v>7.549064111498208</v>
      </c>
      <c r="GD227">
        <v>0.7449350027661622</v>
      </c>
      <c r="GE227">
        <v>0</v>
      </c>
      <c r="GF227">
        <v>806.3295588235295</v>
      </c>
      <c r="GG227">
        <v>7.202032095316079</v>
      </c>
      <c r="GH227">
        <v>0.741933292989123</v>
      </c>
      <c r="GI227">
        <v>0</v>
      </c>
      <c r="GJ227">
        <v>2.266442926829269</v>
      </c>
      <c r="GK227">
        <v>0.0482297560975585</v>
      </c>
      <c r="GL227">
        <v>0.004873077979536761</v>
      </c>
      <c r="GM227">
        <v>1</v>
      </c>
      <c r="GN227">
        <v>1</v>
      </c>
      <c r="GO227">
        <v>3</v>
      </c>
      <c r="GP227" t="s">
        <v>459</v>
      </c>
      <c r="GQ227">
        <v>3.10195</v>
      </c>
      <c r="GR227">
        <v>2.72722</v>
      </c>
      <c r="GS227">
        <v>0.0476453</v>
      </c>
      <c r="GT227">
        <v>0.0432792</v>
      </c>
      <c r="GU227">
        <v>0.104029</v>
      </c>
      <c r="GV227">
        <v>0.09791569999999999</v>
      </c>
      <c r="GW227">
        <v>24889.4</v>
      </c>
      <c r="GX227">
        <v>22709.1</v>
      </c>
      <c r="GY227">
        <v>26698.8</v>
      </c>
      <c r="GZ227">
        <v>23958.5</v>
      </c>
      <c r="HA227">
        <v>38268.5</v>
      </c>
      <c r="HB227">
        <v>31941.9</v>
      </c>
      <c r="HC227">
        <v>46619.6</v>
      </c>
      <c r="HD227">
        <v>37900.8</v>
      </c>
      <c r="HE227">
        <v>1.8706</v>
      </c>
      <c r="HF227">
        <v>1.86285</v>
      </c>
      <c r="HG227">
        <v>0.144884</v>
      </c>
      <c r="HH227">
        <v>0</v>
      </c>
      <c r="HI227">
        <v>27.6328</v>
      </c>
      <c r="HJ227">
        <v>999.9</v>
      </c>
      <c r="HK227">
        <v>47.3</v>
      </c>
      <c r="HL227">
        <v>31.7</v>
      </c>
      <c r="HM227">
        <v>24.4357</v>
      </c>
      <c r="HN227">
        <v>61.1459</v>
      </c>
      <c r="HO227">
        <v>22.3998</v>
      </c>
      <c r="HP227">
        <v>1</v>
      </c>
      <c r="HQ227">
        <v>0.1211</v>
      </c>
      <c r="HR227">
        <v>-0.416438</v>
      </c>
      <c r="HS227">
        <v>20.2795</v>
      </c>
      <c r="HT227">
        <v>5.2119</v>
      </c>
      <c r="HU227">
        <v>11.98</v>
      </c>
      <c r="HV227">
        <v>4.9636</v>
      </c>
      <c r="HW227">
        <v>3.2746</v>
      </c>
      <c r="HX227">
        <v>9999</v>
      </c>
      <c r="HY227">
        <v>9999</v>
      </c>
      <c r="HZ227">
        <v>9999</v>
      </c>
      <c r="IA227">
        <v>42.2</v>
      </c>
      <c r="IB227">
        <v>1.86401</v>
      </c>
      <c r="IC227">
        <v>1.86019</v>
      </c>
      <c r="ID227">
        <v>1.85849</v>
      </c>
      <c r="IE227">
        <v>1.85984</v>
      </c>
      <c r="IF227">
        <v>1.85989</v>
      </c>
      <c r="IG227">
        <v>1.8584</v>
      </c>
      <c r="IH227">
        <v>1.85747</v>
      </c>
      <c r="II227">
        <v>1.85243</v>
      </c>
      <c r="IJ227">
        <v>0</v>
      </c>
      <c r="IK227">
        <v>0</v>
      </c>
      <c r="IL227">
        <v>0</v>
      </c>
      <c r="IM227">
        <v>0</v>
      </c>
      <c r="IN227" t="s">
        <v>441</v>
      </c>
      <c r="IO227" t="s">
        <v>442</v>
      </c>
      <c r="IP227" t="s">
        <v>443</v>
      </c>
      <c r="IQ227" t="s">
        <v>443</v>
      </c>
      <c r="IR227" t="s">
        <v>443</v>
      </c>
      <c r="IS227" t="s">
        <v>443</v>
      </c>
      <c r="IT227">
        <v>0</v>
      </c>
      <c r="IU227">
        <v>100</v>
      </c>
      <c r="IV227">
        <v>100</v>
      </c>
      <c r="IW227">
        <v>-1.073</v>
      </c>
      <c r="IX227">
        <v>0.3005</v>
      </c>
      <c r="IY227">
        <v>-0.9039269621244732</v>
      </c>
      <c r="IZ227">
        <v>-0.001239420960351069</v>
      </c>
      <c r="JA227">
        <v>2.054680153414315E-06</v>
      </c>
      <c r="JB227">
        <v>-6.090169633737798E-10</v>
      </c>
      <c r="JC227">
        <v>0.01286883109493677</v>
      </c>
      <c r="JD227">
        <v>0.003674261220633967</v>
      </c>
      <c r="JE227">
        <v>0.0003746991724086452</v>
      </c>
      <c r="JF227">
        <v>1.563836292469968E-06</v>
      </c>
      <c r="JG227">
        <v>1</v>
      </c>
      <c r="JH227">
        <v>2003</v>
      </c>
      <c r="JI227">
        <v>1</v>
      </c>
      <c r="JJ227">
        <v>24</v>
      </c>
      <c r="JK227">
        <v>202971.9</v>
      </c>
      <c r="JL227">
        <v>202972.1</v>
      </c>
      <c r="JM227">
        <v>0.52124</v>
      </c>
      <c r="JN227">
        <v>2.64893</v>
      </c>
      <c r="JO227">
        <v>1.49658</v>
      </c>
      <c r="JP227">
        <v>2.34375</v>
      </c>
      <c r="JQ227">
        <v>1.54907</v>
      </c>
      <c r="JR227">
        <v>2.40845</v>
      </c>
      <c r="JS227">
        <v>36.5759</v>
      </c>
      <c r="JT227">
        <v>24.1751</v>
      </c>
      <c r="JU227">
        <v>18</v>
      </c>
      <c r="JV227">
        <v>483.486</v>
      </c>
      <c r="JW227">
        <v>493.496</v>
      </c>
      <c r="JX227">
        <v>28.1785</v>
      </c>
      <c r="JY227">
        <v>28.8701</v>
      </c>
      <c r="JZ227">
        <v>29.9999</v>
      </c>
      <c r="KA227">
        <v>29.1558</v>
      </c>
      <c r="KB227">
        <v>29.1701</v>
      </c>
      <c r="KC227">
        <v>10.5246</v>
      </c>
      <c r="KD227">
        <v>18.3952</v>
      </c>
      <c r="KE227">
        <v>97.39400000000001</v>
      </c>
      <c r="KF227">
        <v>28.1888</v>
      </c>
      <c r="KG227">
        <v>152.353</v>
      </c>
      <c r="KH227">
        <v>20.447</v>
      </c>
      <c r="KI227">
        <v>101.932</v>
      </c>
      <c r="KJ227">
        <v>91.4064</v>
      </c>
    </row>
    <row r="228" spans="1:296">
      <c r="A228">
        <v>210</v>
      </c>
      <c r="B228">
        <v>1759167925.1</v>
      </c>
      <c r="C228">
        <v>6552</v>
      </c>
      <c r="D228" t="s">
        <v>865</v>
      </c>
      <c r="E228" t="s">
        <v>866</v>
      </c>
      <c r="F228">
        <v>5</v>
      </c>
      <c r="G228" t="s">
        <v>832</v>
      </c>
      <c r="H228">
        <v>1759167917.6</v>
      </c>
      <c r="I228">
        <f>(J228)/1000</f>
        <v>0</v>
      </c>
      <c r="J228">
        <f>IF(DO228, AM228, AG228)</f>
        <v>0</v>
      </c>
      <c r="K228">
        <f>IF(DO228, AH228, AF228)</f>
        <v>0</v>
      </c>
      <c r="L228">
        <f>DQ228 - IF(AT228&gt;1, K228*DK228*100.0/(AV228), 0)</f>
        <v>0</v>
      </c>
      <c r="M228">
        <f>((S228-I228/2)*L228-K228)/(S228+I228/2)</f>
        <v>0</v>
      </c>
      <c r="N228">
        <f>M228*(DX228+DY228)/1000.0</f>
        <v>0</v>
      </c>
      <c r="O228">
        <f>(DQ228 - IF(AT228&gt;1, K228*DK228*100.0/(AV228), 0))*(DX228+DY228)/1000.0</f>
        <v>0</v>
      </c>
      <c r="P228">
        <f>2.0/((1/R228-1/Q228)+SIGN(R228)*SQRT((1/R228-1/Q228)*(1/R228-1/Q228) + 4*DL228/((DL228+1)*(DL228+1))*(2*1/R228*1/Q228-1/Q228*1/Q228)))</f>
        <v>0</v>
      </c>
      <c r="Q228">
        <f>IF(LEFT(DM228,1)&lt;&gt;"0",IF(LEFT(DM228,1)="1",3.0,DN228),$D$5+$E$5*(EE228*DX228/($K$5*1000))+$F$5*(EE228*DX228/($K$5*1000))*MAX(MIN(DK228,$J$5),$I$5)*MAX(MIN(DK228,$J$5),$I$5)+$G$5*MAX(MIN(DK228,$J$5),$I$5)*(EE228*DX228/($K$5*1000))+$H$5*(EE228*DX228/($K$5*1000))*(EE228*DX228/($K$5*1000)))</f>
        <v>0</v>
      </c>
      <c r="R228">
        <f>I228*(1000-(1000*0.61365*exp(17.502*V228/(240.97+V228))/(DX228+DY228)+DS228)/2)/(1000*0.61365*exp(17.502*V228/(240.97+V228))/(DX228+DY228)-DS228)</f>
        <v>0</v>
      </c>
      <c r="S228">
        <f>1/((DL228+1)/(P228/1.6)+1/(Q228/1.37)) + DL228/((DL228+1)/(P228/1.6) + DL228/(Q228/1.37))</f>
        <v>0</v>
      </c>
      <c r="T228">
        <f>(DG228*DJ228)</f>
        <v>0</v>
      </c>
      <c r="U228">
        <f>(DZ228+(T228+2*0.95*5.67E-8*(((DZ228+$B$9)+273)^4-(DZ228+273)^4)-44100*I228)/(1.84*29.3*Q228+8*0.95*5.67E-8*(DZ228+273)^3))</f>
        <v>0</v>
      </c>
      <c r="V228">
        <f>($C$9*EA228+$D$9*EB228+$E$9*U228)</f>
        <v>0</v>
      </c>
      <c r="W228">
        <f>0.61365*exp(17.502*V228/(240.97+V228))</f>
        <v>0</v>
      </c>
      <c r="X228">
        <f>(Y228/Z228*100)</f>
        <v>0</v>
      </c>
      <c r="Y228">
        <f>DS228*(DX228+DY228)/1000</f>
        <v>0</v>
      </c>
      <c r="Z228">
        <f>0.61365*exp(17.502*DZ228/(240.97+DZ228))</f>
        <v>0</v>
      </c>
      <c r="AA228">
        <f>(W228-DS228*(DX228+DY228)/1000)</f>
        <v>0</v>
      </c>
      <c r="AB228">
        <f>(-I228*44100)</f>
        <v>0</v>
      </c>
      <c r="AC228">
        <f>2*29.3*Q228*0.92*(DZ228-V228)</f>
        <v>0</v>
      </c>
      <c r="AD228">
        <f>2*0.95*5.67E-8*(((DZ228+$B$9)+273)^4-(V228+273)^4)</f>
        <v>0</v>
      </c>
      <c r="AE228">
        <f>T228+AD228+AB228+AC228</f>
        <v>0</v>
      </c>
      <c r="AF228">
        <f>DW228*AT228*(DR228-DQ228*(1000-AT228*DT228)/(1000-AT228*DS228))/(100*DK228)</f>
        <v>0</v>
      </c>
      <c r="AG228">
        <f>1000*DW228*AT228*(DS228-DT228)/(100*DK228*(1000-AT228*DS228))</f>
        <v>0</v>
      </c>
      <c r="AH228">
        <f>(AI228 - AJ228 - DX228*1E3/(8.314*(DZ228+273.15)) * AL228/DW228 * AK228) * DW228/(100*DK228) * (1000 - DT228)/1000</f>
        <v>0</v>
      </c>
      <c r="AI228">
        <v>173.2677871642844</v>
      </c>
      <c r="AJ228">
        <v>185.642503030303</v>
      </c>
      <c r="AK228">
        <v>-3.275300952382035</v>
      </c>
      <c r="AL228">
        <v>65.06289702928272</v>
      </c>
      <c r="AM228">
        <f>(AO228 - AN228 + DX228*1E3/(8.314*(DZ228+273.15)) * AQ228/DW228 * AP228) * DW228/(100*DK228) * 1000/(1000 - AO228)</f>
        <v>0</v>
      </c>
      <c r="AN228">
        <v>20.40965631021492</v>
      </c>
      <c r="AO228">
        <v>22.68433757575757</v>
      </c>
      <c r="AP228">
        <v>-1.928405227818827E-05</v>
      </c>
      <c r="AQ228">
        <v>104.9964601613878</v>
      </c>
      <c r="AR228">
        <v>0</v>
      </c>
      <c r="AS228">
        <v>0</v>
      </c>
      <c r="AT228">
        <f>IF(AR228*$H$15&gt;=AV228,1.0,(AV228/(AV228-AR228*$H$15)))</f>
        <v>0</v>
      </c>
      <c r="AU228">
        <f>(AT228-1)*100</f>
        <v>0</v>
      </c>
      <c r="AV228">
        <f>MAX(0,($B$15+$C$15*EE228)/(1+$D$15*EE228)*DX228/(DZ228+273)*$E$15)</f>
        <v>0</v>
      </c>
      <c r="AW228" t="s">
        <v>437</v>
      </c>
      <c r="AX228" t="s">
        <v>437</v>
      </c>
      <c r="AY228">
        <v>0</v>
      </c>
      <c r="AZ228">
        <v>0</v>
      </c>
      <c r="BA228">
        <f>1-AY228/AZ228</f>
        <v>0</v>
      </c>
      <c r="BB228">
        <v>0</v>
      </c>
      <c r="BC228" t="s">
        <v>437</v>
      </c>
      <c r="BD228" t="s">
        <v>437</v>
      </c>
      <c r="BE228">
        <v>0</v>
      </c>
      <c r="BF228">
        <v>0</v>
      </c>
      <c r="BG228">
        <f>1-BE228/BF228</f>
        <v>0</v>
      </c>
      <c r="BH228">
        <v>0.5</v>
      </c>
      <c r="BI228">
        <f>DH228</f>
        <v>0</v>
      </c>
      <c r="BJ228">
        <f>K228</f>
        <v>0</v>
      </c>
      <c r="BK228">
        <f>BG228*BH228*BI228</f>
        <v>0</v>
      </c>
      <c r="BL228">
        <f>(BJ228-BB228)/BI228</f>
        <v>0</v>
      </c>
      <c r="BM228">
        <f>(AZ228-BF228)/BF228</f>
        <v>0</v>
      </c>
      <c r="BN228">
        <f>AY228/(BA228+AY228/BF228)</f>
        <v>0</v>
      </c>
      <c r="BO228" t="s">
        <v>437</v>
      </c>
      <c r="BP228">
        <v>0</v>
      </c>
      <c r="BQ228">
        <f>IF(BP228&lt;&gt;0, BP228, BN228)</f>
        <v>0</v>
      </c>
      <c r="BR228">
        <f>1-BQ228/BF228</f>
        <v>0</v>
      </c>
      <c r="BS228">
        <f>(BF228-BE228)/(BF228-BQ228)</f>
        <v>0</v>
      </c>
      <c r="BT228">
        <f>(AZ228-BF228)/(AZ228-BQ228)</f>
        <v>0</v>
      </c>
      <c r="BU228">
        <f>(BF228-BE228)/(BF228-AY228)</f>
        <v>0</v>
      </c>
      <c r="BV228">
        <f>(AZ228-BF228)/(AZ228-AY228)</f>
        <v>0</v>
      </c>
      <c r="BW228">
        <f>(BS228*BQ228/BE228)</f>
        <v>0</v>
      </c>
      <c r="BX228">
        <f>(1-BW228)</f>
        <v>0</v>
      </c>
      <c r="DG228">
        <f>$B$13*EF228+$C$13*EG228+$F$13*ER228*(1-EU228)</f>
        <v>0</v>
      </c>
      <c r="DH228">
        <f>DG228*DI228</f>
        <v>0</v>
      </c>
      <c r="DI228">
        <f>($B$13*$D$11+$C$13*$D$11+$F$13*((FE228+EW228)/MAX(FE228+EW228+FF228, 0.1)*$I$11+FF228/MAX(FE228+EW228+FF228, 0.1)*$J$11))/($B$13+$C$13+$F$13)</f>
        <v>0</v>
      </c>
      <c r="DJ228">
        <f>($B$13*$K$11+$C$13*$K$11+$F$13*((FE228+EW228)/MAX(FE228+EW228+FF228, 0.1)*$P$11+FF228/MAX(FE228+EW228+FF228, 0.1)*$Q$11))/($B$13+$C$13+$F$13)</f>
        <v>0</v>
      </c>
      <c r="DK228">
        <v>5.79</v>
      </c>
      <c r="DL228">
        <v>0.5</v>
      </c>
      <c r="DM228" t="s">
        <v>438</v>
      </c>
      <c r="DN228">
        <v>2</v>
      </c>
      <c r="DO228" t="b">
        <v>1</v>
      </c>
      <c r="DP228">
        <v>1759167917.6</v>
      </c>
      <c r="DQ228">
        <v>203.8381851851852</v>
      </c>
      <c r="DR228">
        <v>184.795037037037</v>
      </c>
      <c r="DS228">
        <v>22.69071481481481</v>
      </c>
      <c r="DT228">
        <v>20.41837037037037</v>
      </c>
      <c r="DU228">
        <v>204.9148148148148</v>
      </c>
      <c r="DV228">
        <v>22.39017037037037</v>
      </c>
      <c r="DW228">
        <v>500.0091481481481</v>
      </c>
      <c r="DX228">
        <v>90.87735185185184</v>
      </c>
      <c r="DY228">
        <v>0.06903125555555556</v>
      </c>
      <c r="DZ228">
        <v>29.43945185185185</v>
      </c>
      <c r="EA228">
        <v>29.98455555555556</v>
      </c>
      <c r="EB228">
        <v>999.9000000000001</v>
      </c>
      <c r="EC228">
        <v>0</v>
      </c>
      <c r="ED228">
        <v>0</v>
      </c>
      <c r="EE228">
        <v>10005.93185185185</v>
      </c>
      <c r="EF228">
        <v>0</v>
      </c>
      <c r="EG228">
        <v>9.859348518518518</v>
      </c>
      <c r="EH228">
        <v>19.04319259259259</v>
      </c>
      <c r="EI228">
        <v>208.5708888888889</v>
      </c>
      <c r="EJ228">
        <v>188.6470740740741</v>
      </c>
      <c r="EK228">
        <v>2.272336666666666</v>
      </c>
      <c r="EL228">
        <v>184.795037037037</v>
      </c>
      <c r="EM228">
        <v>20.41837037037037</v>
      </c>
      <c r="EN228">
        <v>2.062072222222222</v>
      </c>
      <c r="EO228">
        <v>1.855568148148148</v>
      </c>
      <c r="EP228">
        <v>17.92917407407408</v>
      </c>
      <c r="EQ228">
        <v>16.26292592592592</v>
      </c>
      <c r="ER228">
        <v>2000.016666666667</v>
      </c>
      <c r="ES228">
        <v>0.9799983333333335</v>
      </c>
      <c r="ET228">
        <v>0.02000138888888889</v>
      </c>
      <c r="EU228">
        <v>0</v>
      </c>
      <c r="EV228">
        <v>807.3635185185185</v>
      </c>
      <c r="EW228">
        <v>5.00078</v>
      </c>
      <c r="EX228">
        <v>15720.69259259259</v>
      </c>
      <c r="EY228">
        <v>16379.77037037037</v>
      </c>
      <c r="EZ228">
        <v>39.22207407407408</v>
      </c>
      <c r="FA228">
        <v>39.95799999999999</v>
      </c>
      <c r="FB228">
        <v>39.29144444444444</v>
      </c>
      <c r="FC228">
        <v>39.63874074074074</v>
      </c>
      <c r="FD228">
        <v>40.24503703703704</v>
      </c>
      <c r="FE228">
        <v>1955.116666666667</v>
      </c>
      <c r="FF228">
        <v>39.9</v>
      </c>
      <c r="FG228">
        <v>0</v>
      </c>
      <c r="FH228">
        <v>1759167917</v>
      </c>
      <c r="FI228">
        <v>0</v>
      </c>
      <c r="FJ228">
        <v>807.3473599999999</v>
      </c>
      <c r="FK228">
        <v>7.476769220721519</v>
      </c>
      <c r="FL228">
        <v>144.9384612408747</v>
      </c>
      <c r="FM228">
        <v>15720.992</v>
      </c>
      <c r="FN228">
        <v>15</v>
      </c>
      <c r="FO228">
        <v>0</v>
      </c>
      <c r="FP228" t="s">
        <v>439</v>
      </c>
      <c r="FQ228">
        <v>1746989605.5</v>
      </c>
      <c r="FR228">
        <v>1746989593.5</v>
      </c>
      <c r="FS228">
        <v>0</v>
      </c>
      <c r="FT228">
        <v>-0.274</v>
      </c>
      <c r="FU228">
        <v>-0.002</v>
      </c>
      <c r="FV228">
        <v>2.549</v>
      </c>
      <c r="FW228">
        <v>0.129</v>
      </c>
      <c r="FX228">
        <v>420</v>
      </c>
      <c r="FY228">
        <v>17</v>
      </c>
      <c r="FZ228">
        <v>0.02</v>
      </c>
      <c r="GA228">
        <v>0.04</v>
      </c>
      <c r="GB228">
        <v>18.67976341463415</v>
      </c>
      <c r="GC228">
        <v>7.068618815331034</v>
      </c>
      <c r="GD228">
        <v>0.6977862419059425</v>
      </c>
      <c r="GE228">
        <v>0</v>
      </c>
      <c r="GF228">
        <v>806.9898235294118</v>
      </c>
      <c r="GG228">
        <v>7.736776169130547</v>
      </c>
      <c r="GH228">
        <v>0.7885498033653613</v>
      </c>
      <c r="GI228">
        <v>0</v>
      </c>
      <c r="GJ228">
        <v>2.269900243902439</v>
      </c>
      <c r="GK228">
        <v>0.04222933797909734</v>
      </c>
      <c r="GL228">
        <v>0.004343613471441976</v>
      </c>
      <c r="GM228">
        <v>1</v>
      </c>
      <c r="GN228">
        <v>1</v>
      </c>
      <c r="GO228">
        <v>3</v>
      </c>
      <c r="GP228" t="s">
        <v>459</v>
      </c>
      <c r="GQ228">
        <v>3.10233</v>
      </c>
      <c r="GR228">
        <v>2.72725</v>
      </c>
      <c r="GS228">
        <v>0.044225</v>
      </c>
      <c r="GT228">
        <v>0.0396235</v>
      </c>
      <c r="GU228">
        <v>0.104013</v>
      </c>
      <c r="GV228">
        <v>0.0978849</v>
      </c>
      <c r="GW228">
        <v>24979</v>
      </c>
      <c r="GX228">
        <v>22795.7</v>
      </c>
      <c r="GY228">
        <v>26699</v>
      </c>
      <c r="GZ228">
        <v>23958.3</v>
      </c>
      <c r="HA228">
        <v>38268.8</v>
      </c>
      <c r="HB228">
        <v>31942.6</v>
      </c>
      <c r="HC228">
        <v>46619.7</v>
      </c>
      <c r="HD228">
        <v>37900.7</v>
      </c>
      <c r="HE228">
        <v>1.87125</v>
      </c>
      <c r="HF228">
        <v>1.8623</v>
      </c>
      <c r="HG228">
        <v>0.144176</v>
      </c>
      <c r="HH228">
        <v>0</v>
      </c>
      <c r="HI228">
        <v>27.6321</v>
      </c>
      <c r="HJ228">
        <v>999.9</v>
      </c>
      <c r="HK228">
        <v>47.3</v>
      </c>
      <c r="HL228">
        <v>31.7</v>
      </c>
      <c r="HM228">
        <v>24.4339</v>
      </c>
      <c r="HN228">
        <v>60.9459</v>
      </c>
      <c r="HO228">
        <v>22.1434</v>
      </c>
      <c r="HP228">
        <v>1</v>
      </c>
      <c r="HQ228">
        <v>0.120902</v>
      </c>
      <c r="HR228">
        <v>-0.411177</v>
      </c>
      <c r="HS228">
        <v>20.2793</v>
      </c>
      <c r="HT228">
        <v>5.21055</v>
      </c>
      <c r="HU228">
        <v>11.98</v>
      </c>
      <c r="HV228">
        <v>4.9632</v>
      </c>
      <c r="HW228">
        <v>3.2745</v>
      </c>
      <c r="HX228">
        <v>9999</v>
      </c>
      <c r="HY228">
        <v>9999</v>
      </c>
      <c r="HZ228">
        <v>9999</v>
      </c>
      <c r="IA228">
        <v>42.2</v>
      </c>
      <c r="IB228">
        <v>1.86401</v>
      </c>
      <c r="IC228">
        <v>1.86016</v>
      </c>
      <c r="ID228">
        <v>1.8585</v>
      </c>
      <c r="IE228">
        <v>1.85982</v>
      </c>
      <c r="IF228">
        <v>1.8599</v>
      </c>
      <c r="IG228">
        <v>1.85841</v>
      </c>
      <c r="IH228">
        <v>1.85747</v>
      </c>
      <c r="II228">
        <v>1.85242</v>
      </c>
      <c r="IJ228">
        <v>0</v>
      </c>
      <c r="IK228">
        <v>0</v>
      </c>
      <c r="IL228">
        <v>0</v>
      </c>
      <c r="IM228">
        <v>0</v>
      </c>
      <c r="IN228" t="s">
        <v>441</v>
      </c>
      <c r="IO228" t="s">
        <v>442</v>
      </c>
      <c r="IP228" t="s">
        <v>443</v>
      </c>
      <c r="IQ228" t="s">
        <v>443</v>
      </c>
      <c r="IR228" t="s">
        <v>443</v>
      </c>
      <c r="IS228" t="s">
        <v>443</v>
      </c>
      <c r="IT228">
        <v>0</v>
      </c>
      <c r="IU228">
        <v>100</v>
      </c>
      <c r="IV228">
        <v>100</v>
      </c>
      <c r="IW228">
        <v>-1.065</v>
      </c>
      <c r="IX228">
        <v>0.3004</v>
      </c>
      <c r="IY228">
        <v>-0.9039269621244732</v>
      </c>
      <c r="IZ228">
        <v>-0.001239420960351069</v>
      </c>
      <c r="JA228">
        <v>2.054680153414315E-06</v>
      </c>
      <c r="JB228">
        <v>-6.090169633737798E-10</v>
      </c>
      <c r="JC228">
        <v>0.01286883109493677</v>
      </c>
      <c r="JD228">
        <v>0.003674261220633967</v>
      </c>
      <c r="JE228">
        <v>0.0003746991724086452</v>
      </c>
      <c r="JF228">
        <v>1.563836292469968E-06</v>
      </c>
      <c r="JG228">
        <v>1</v>
      </c>
      <c r="JH228">
        <v>2003</v>
      </c>
      <c r="JI228">
        <v>1</v>
      </c>
      <c r="JJ228">
        <v>24</v>
      </c>
      <c r="JK228">
        <v>202972</v>
      </c>
      <c r="JL228">
        <v>202972.2</v>
      </c>
      <c r="JM228">
        <v>0.479736</v>
      </c>
      <c r="JN228">
        <v>2.65747</v>
      </c>
      <c r="JO228">
        <v>1.49658</v>
      </c>
      <c r="JP228">
        <v>2.34375</v>
      </c>
      <c r="JQ228">
        <v>1.54907</v>
      </c>
      <c r="JR228">
        <v>2.40845</v>
      </c>
      <c r="JS228">
        <v>36.5523</v>
      </c>
      <c r="JT228">
        <v>24.1751</v>
      </c>
      <c r="JU228">
        <v>18</v>
      </c>
      <c r="JV228">
        <v>483.842</v>
      </c>
      <c r="JW228">
        <v>493.107</v>
      </c>
      <c r="JX228">
        <v>28.1906</v>
      </c>
      <c r="JY228">
        <v>28.868</v>
      </c>
      <c r="JZ228">
        <v>30</v>
      </c>
      <c r="KA228">
        <v>29.1527</v>
      </c>
      <c r="KB228">
        <v>29.167</v>
      </c>
      <c r="KC228">
        <v>9.683160000000001</v>
      </c>
      <c r="KD228">
        <v>18.3952</v>
      </c>
      <c r="KE228">
        <v>97.39400000000001</v>
      </c>
      <c r="KF228">
        <v>28.1938</v>
      </c>
      <c r="KG228">
        <v>132.318</v>
      </c>
      <c r="KH228">
        <v>20.447</v>
      </c>
      <c r="KI228">
        <v>101.932</v>
      </c>
      <c r="KJ228">
        <v>91.40600000000001</v>
      </c>
    </row>
    <row r="229" spans="1:296">
      <c r="A229">
        <v>211</v>
      </c>
      <c r="B229">
        <v>1759167930.1</v>
      </c>
      <c r="C229">
        <v>6557</v>
      </c>
      <c r="D229" t="s">
        <v>867</v>
      </c>
      <c r="E229" t="s">
        <v>868</v>
      </c>
      <c r="F229">
        <v>5</v>
      </c>
      <c r="G229" t="s">
        <v>832</v>
      </c>
      <c r="H229">
        <v>1759167922.314285</v>
      </c>
      <c r="I229">
        <f>(J229)/1000</f>
        <v>0</v>
      </c>
      <c r="J229">
        <f>IF(DO229, AM229, AG229)</f>
        <v>0</v>
      </c>
      <c r="K229">
        <f>IF(DO229, AH229, AF229)</f>
        <v>0</v>
      </c>
      <c r="L229">
        <f>DQ229 - IF(AT229&gt;1, K229*DK229*100.0/(AV229), 0)</f>
        <v>0</v>
      </c>
      <c r="M229">
        <f>((S229-I229/2)*L229-K229)/(S229+I229/2)</f>
        <v>0</v>
      </c>
      <c r="N229">
        <f>M229*(DX229+DY229)/1000.0</f>
        <v>0</v>
      </c>
      <c r="O229">
        <f>(DQ229 - IF(AT229&gt;1, K229*DK229*100.0/(AV229), 0))*(DX229+DY229)/1000.0</f>
        <v>0</v>
      </c>
      <c r="P229">
        <f>2.0/((1/R229-1/Q229)+SIGN(R229)*SQRT((1/R229-1/Q229)*(1/R229-1/Q229) + 4*DL229/((DL229+1)*(DL229+1))*(2*1/R229*1/Q229-1/Q229*1/Q229)))</f>
        <v>0</v>
      </c>
      <c r="Q229">
        <f>IF(LEFT(DM229,1)&lt;&gt;"0",IF(LEFT(DM229,1)="1",3.0,DN229),$D$5+$E$5*(EE229*DX229/($K$5*1000))+$F$5*(EE229*DX229/($K$5*1000))*MAX(MIN(DK229,$J$5),$I$5)*MAX(MIN(DK229,$J$5),$I$5)+$G$5*MAX(MIN(DK229,$J$5),$I$5)*(EE229*DX229/($K$5*1000))+$H$5*(EE229*DX229/($K$5*1000))*(EE229*DX229/($K$5*1000)))</f>
        <v>0</v>
      </c>
      <c r="R229">
        <f>I229*(1000-(1000*0.61365*exp(17.502*V229/(240.97+V229))/(DX229+DY229)+DS229)/2)/(1000*0.61365*exp(17.502*V229/(240.97+V229))/(DX229+DY229)-DS229)</f>
        <v>0</v>
      </c>
      <c r="S229">
        <f>1/((DL229+1)/(P229/1.6)+1/(Q229/1.37)) + DL229/((DL229+1)/(P229/1.6) + DL229/(Q229/1.37))</f>
        <v>0</v>
      </c>
      <c r="T229">
        <f>(DG229*DJ229)</f>
        <v>0</v>
      </c>
      <c r="U229">
        <f>(DZ229+(T229+2*0.95*5.67E-8*(((DZ229+$B$9)+273)^4-(DZ229+273)^4)-44100*I229)/(1.84*29.3*Q229+8*0.95*5.67E-8*(DZ229+273)^3))</f>
        <v>0</v>
      </c>
      <c r="V229">
        <f>($C$9*EA229+$D$9*EB229+$E$9*U229)</f>
        <v>0</v>
      </c>
      <c r="W229">
        <f>0.61365*exp(17.502*V229/(240.97+V229))</f>
        <v>0</v>
      </c>
      <c r="X229">
        <f>(Y229/Z229*100)</f>
        <v>0</v>
      </c>
      <c r="Y229">
        <f>DS229*(DX229+DY229)/1000</f>
        <v>0</v>
      </c>
      <c r="Z229">
        <f>0.61365*exp(17.502*DZ229/(240.97+DZ229))</f>
        <v>0</v>
      </c>
      <c r="AA229">
        <f>(W229-DS229*(DX229+DY229)/1000)</f>
        <v>0</v>
      </c>
      <c r="AB229">
        <f>(-I229*44100)</f>
        <v>0</v>
      </c>
      <c r="AC229">
        <f>2*29.3*Q229*0.92*(DZ229-V229)</f>
        <v>0</v>
      </c>
      <c r="AD229">
        <f>2*0.95*5.67E-8*(((DZ229+$B$9)+273)^4-(V229+273)^4)</f>
        <v>0</v>
      </c>
      <c r="AE229">
        <f>T229+AD229+AB229+AC229</f>
        <v>0</v>
      </c>
      <c r="AF229">
        <f>DW229*AT229*(DR229-DQ229*(1000-AT229*DT229)/(1000-AT229*DS229))/(100*DK229)</f>
        <v>0</v>
      </c>
      <c r="AG229">
        <f>1000*DW229*AT229*(DS229-DT229)/(100*DK229*(1000-AT229*DS229))</f>
        <v>0</v>
      </c>
      <c r="AH229">
        <f>(AI229 - AJ229 - DX229*1E3/(8.314*(DZ229+273.15)) * AL229/DW229 * AK229) * DW229/(100*DK229) * (1000 - DT229)/1000</f>
        <v>0</v>
      </c>
      <c r="AI229">
        <v>156.3933506854452</v>
      </c>
      <c r="AJ229">
        <v>169.2542606060606</v>
      </c>
      <c r="AK229">
        <v>-3.273842989418986</v>
      </c>
      <c r="AL229">
        <v>65.06289702928272</v>
      </c>
      <c r="AM229">
        <f>(AO229 - AN229 + DX229*1E3/(8.314*(DZ229+273.15)) * AQ229/DW229 * AP229) * DW229/(100*DK229) * 1000/(1000 - AO229)</f>
        <v>0</v>
      </c>
      <c r="AN229">
        <v>20.4001158519155</v>
      </c>
      <c r="AO229">
        <v>22.67872424242423</v>
      </c>
      <c r="AP229">
        <v>-3.446853024645516E-05</v>
      </c>
      <c r="AQ229">
        <v>104.9964601613878</v>
      </c>
      <c r="AR229">
        <v>0</v>
      </c>
      <c r="AS229">
        <v>0</v>
      </c>
      <c r="AT229">
        <f>IF(AR229*$H$15&gt;=AV229,1.0,(AV229/(AV229-AR229*$H$15)))</f>
        <v>0</v>
      </c>
      <c r="AU229">
        <f>(AT229-1)*100</f>
        <v>0</v>
      </c>
      <c r="AV229">
        <f>MAX(0,($B$15+$C$15*EE229)/(1+$D$15*EE229)*DX229/(DZ229+273)*$E$15)</f>
        <v>0</v>
      </c>
      <c r="AW229" t="s">
        <v>437</v>
      </c>
      <c r="AX229" t="s">
        <v>437</v>
      </c>
      <c r="AY229">
        <v>0</v>
      </c>
      <c r="AZ229">
        <v>0</v>
      </c>
      <c r="BA229">
        <f>1-AY229/AZ229</f>
        <v>0</v>
      </c>
      <c r="BB229">
        <v>0</v>
      </c>
      <c r="BC229" t="s">
        <v>437</v>
      </c>
      <c r="BD229" t="s">
        <v>437</v>
      </c>
      <c r="BE229">
        <v>0</v>
      </c>
      <c r="BF229">
        <v>0</v>
      </c>
      <c r="BG229">
        <f>1-BE229/BF229</f>
        <v>0</v>
      </c>
      <c r="BH229">
        <v>0.5</v>
      </c>
      <c r="BI229">
        <f>DH229</f>
        <v>0</v>
      </c>
      <c r="BJ229">
        <f>K229</f>
        <v>0</v>
      </c>
      <c r="BK229">
        <f>BG229*BH229*BI229</f>
        <v>0</v>
      </c>
      <c r="BL229">
        <f>(BJ229-BB229)/BI229</f>
        <v>0</v>
      </c>
      <c r="BM229">
        <f>(AZ229-BF229)/BF229</f>
        <v>0</v>
      </c>
      <c r="BN229">
        <f>AY229/(BA229+AY229/BF229)</f>
        <v>0</v>
      </c>
      <c r="BO229" t="s">
        <v>437</v>
      </c>
      <c r="BP229">
        <v>0</v>
      </c>
      <c r="BQ229">
        <f>IF(BP229&lt;&gt;0, BP229, BN229)</f>
        <v>0</v>
      </c>
      <c r="BR229">
        <f>1-BQ229/BF229</f>
        <v>0</v>
      </c>
      <c r="BS229">
        <f>(BF229-BE229)/(BF229-BQ229)</f>
        <v>0</v>
      </c>
      <c r="BT229">
        <f>(AZ229-BF229)/(AZ229-BQ229)</f>
        <v>0</v>
      </c>
      <c r="BU229">
        <f>(BF229-BE229)/(BF229-AY229)</f>
        <v>0</v>
      </c>
      <c r="BV229">
        <f>(AZ229-BF229)/(AZ229-AY229)</f>
        <v>0</v>
      </c>
      <c r="BW229">
        <f>(BS229*BQ229/BE229)</f>
        <v>0</v>
      </c>
      <c r="BX229">
        <f>(1-BW229)</f>
        <v>0</v>
      </c>
      <c r="DG229">
        <f>$B$13*EF229+$C$13*EG229+$F$13*ER229*(1-EU229)</f>
        <v>0</v>
      </c>
      <c r="DH229">
        <f>DG229*DI229</f>
        <v>0</v>
      </c>
      <c r="DI229">
        <f>($B$13*$D$11+$C$13*$D$11+$F$13*((FE229+EW229)/MAX(FE229+EW229+FF229, 0.1)*$I$11+FF229/MAX(FE229+EW229+FF229, 0.1)*$J$11))/($B$13+$C$13+$F$13)</f>
        <v>0</v>
      </c>
      <c r="DJ229">
        <f>($B$13*$K$11+$C$13*$K$11+$F$13*((FE229+EW229)/MAX(FE229+EW229+FF229, 0.1)*$P$11+FF229/MAX(FE229+EW229+FF229, 0.1)*$Q$11))/($B$13+$C$13+$F$13)</f>
        <v>0</v>
      </c>
      <c r="DK229">
        <v>5.79</v>
      </c>
      <c r="DL229">
        <v>0.5</v>
      </c>
      <c r="DM229" t="s">
        <v>438</v>
      </c>
      <c r="DN229">
        <v>2</v>
      </c>
      <c r="DO229" t="b">
        <v>1</v>
      </c>
      <c r="DP229">
        <v>1759167922.314285</v>
      </c>
      <c r="DQ229">
        <v>188.7435357142857</v>
      </c>
      <c r="DR229">
        <v>169.1949285714285</v>
      </c>
      <c r="DS229">
        <v>22.68617857142857</v>
      </c>
      <c r="DT229">
        <v>20.41076428571429</v>
      </c>
      <c r="DU229">
        <v>189.8125357142857</v>
      </c>
      <c r="DV229">
        <v>22.38575</v>
      </c>
      <c r="DW229">
        <v>500.0467142857142</v>
      </c>
      <c r="DX229">
        <v>90.8771857142857</v>
      </c>
      <c r="DY229">
        <v>0.06901459642857143</v>
      </c>
      <c r="DZ229">
        <v>29.43993571428572</v>
      </c>
      <c r="EA229">
        <v>29.98755</v>
      </c>
      <c r="EB229">
        <v>999.9000000000002</v>
      </c>
      <c r="EC229">
        <v>0</v>
      </c>
      <c r="ED229">
        <v>0</v>
      </c>
      <c r="EE229">
        <v>10003.86821428571</v>
      </c>
      <c r="EF229">
        <v>0</v>
      </c>
      <c r="EG229">
        <v>9.84717285714286</v>
      </c>
      <c r="EH229">
        <v>19.54863214285714</v>
      </c>
      <c r="EI229">
        <v>193.1248571428571</v>
      </c>
      <c r="EJ229">
        <v>172.7204285714286</v>
      </c>
      <c r="EK229">
        <v>2.275417857142858</v>
      </c>
      <c r="EL229">
        <v>169.1949285714285</v>
      </c>
      <c r="EM229">
        <v>20.41076428571429</v>
      </c>
      <c r="EN229">
        <v>2.061657142857143</v>
      </c>
      <c r="EO229">
        <v>1.854873928571428</v>
      </c>
      <c r="EP229">
        <v>17.92597857142857</v>
      </c>
      <c r="EQ229">
        <v>16.25705</v>
      </c>
      <c r="ER229">
        <v>2000.017857142857</v>
      </c>
      <c r="ES229">
        <v>0.9799982857142859</v>
      </c>
      <c r="ET229">
        <v>0.02000143928571429</v>
      </c>
      <c r="EU229">
        <v>0</v>
      </c>
      <c r="EV229">
        <v>808.0374642857142</v>
      </c>
      <c r="EW229">
        <v>5.00078</v>
      </c>
      <c r="EX229">
        <v>15732.33571428571</v>
      </c>
      <c r="EY229">
        <v>16379.77142857143</v>
      </c>
      <c r="EZ229">
        <v>39.20971428571429</v>
      </c>
      <c r="FA229">
        <v>39.95724999999999</v>
      </c>
      <c r="FB229">
        <v>39.30335714285714</v>
      </c>
      <c r="FC229">
        <v>39.63157142857142</v>
      </c>
      <c r="FD229">
        <v>40.24074999999999</v>
      </c>
      <c r="FE229">
        <v>1955.117857142857</v>
      </c>
      <c r="FF229">
        <v>39.9</v>
      </c>
      <c r="FG229">
        <v>0</v>
      </c>
      <c r="FH229">
        <v>1759167922.4</v>
      </c>
      <c r="FI229">
        <v>0</v>
      </c>
      <c r="FJ229">
        <v>808.0765384615386</v>
      </c>
      <c r="FK229">
        <v>8.860717949403719</v>
      </c>
      <c r="FL229">
        <v>151.8188034237481</v>
      </c>
      <c r="FM229">
        <v>15733.54230769231</v>
      </c>
      <c r="FN229">
        <v>15</v>
      </c>
      <c r="FO229">
        <v>0</v>
      </c>
      <c r="FP229" t="s">
        <v>439</v>
      </c>
      <c r="FQ229">
        <v>1746989605.5</v>
      </c>
      <c r="FR229">
        <v>1746989593.5</v>
      </c>
      <c r="FS229">
        <v>0</v>
      </c>
      <c r="FT229">
        <v>-0.274</v>
      </c>
      <c r="FU229">
        <v>-0.002</v>
      </c>
      <c r="FV229">
        <v>2.549</v>
      </c>
      <c r="FW229">
        <v>0.129</v>
      </c>
      <c r="FX229">
        <v>420</v>
      </c>
      <c r="FY229">
        <v>17</v>
      </c>
      <c r="FZ229">
        <v>0.02</v>
      </c>
      <c r="GA229">
        <v>0.04</v>
      </c>
      <c r="GB229">
        <v>19.13852926829268</v>
      </c>
      <c r="GC229">
        <v>6.625469686411156</v>
      </c>
      <c r="GD229">
        <v>0.6540108573887681</v>
      </c>
      <c r="GE229">
        <v>0</v>
      </c>
      <c r="GF229">
        <v>807.4886764705882</v>
      </c>
      <c r="GG229">
        <v>8.284660051243847</v>
      </c>
      <c r="GH229">
        <v>0.8393124889766904</v>
      </c>
      <c r="GI229">
        <v>0</v>
      </c>
      <c r="GJ229">
        <v>2.272963658536586</v>
      </c>
      <c r="GK229">
        <v>0.03835505226481713</v>
      </c>
      <c r="GL229">
        <v>0.003934793363091904</v>
      </c>
      <c r="GM229">
        <v>1</v>
      </c>
      <c r="GN229">
        <v>1</v>
      </c>
      <c r="GO229">
        <v>3</v>
      </c>
      <c r="GP229" t="s">
        <v>459</v>
      </c>
      <c r="GQ229">
        <v>3.10199</v>
      </c>
      <c r="GR229">
        <v>2.72728</v>
      </c>
      <c r="GS229">
        <v>0.040729</v>
      </c>
      <c r="GT229">
        <v>0.0359066</v>
      </c>
      <c r="GU229">
        <v>0.104</v>
      </c>
      <c r="GV229">
        <v>0.0978538</v>
      </c>
      <c r="GW229">
        <v>25070.3</v>
      </c>
      <c r="GX229">
        <v>22883.9</v>
      </c>
      <c r="GY229">
        <v>26699</v>
      </c>
      <c r="GZ229">
        <v>23958.3</v>
      </c>
      <c r="HA229">
        <v>38269.2</v>
      </c>
      <c r="HB229">
        <v>31943.3</v>
      </c>
      <c r="HC229">
        <v>46620</v>
      </c>
      <c r="HD229">
        <v>37900.7</v>
      </c>
      <c r="HE229">
        <v>1.87115</v>
      </c>
      <c r="HF229">
        <v>1.8627</v>
      </c>
      <c r="HG229">
        <v>0.144698</v>
      </c>
      <c r="HH229">
        <v>0</v>
      </c>
      <c r="HI229">
        <v>27.6305</v>
      </c>
      <c r="HJ229">
        <v>999.9</v>
      </c>
      <c r="HK229">
        <v>47.3</v>
      </c>
      <c r="HL229">
        <v>31.7</v>
      </c>
      <c r="HM229">
        <v>24.4331</v>
      </c>
      <c r="HN229">
        <v>60.5959</v>
      </c>
      <c r="HO229">
        <v>22.1715</v>
      </c>
      <c r="HP229">
        <v>1</v>
      </c>
      <c r="HQ229">
        <v>0.120849</v>
      </c>
      <c r="HR229">
        <v>-0.423159</v>
      </c>
      <c r="HS229">
        <v>20.2795</v>
      </c>
      <c r="HT229">
        <v>5.21085</v>
      </c>
      <c r="HU229">
        <v>11.98</v>
      </c>
      <c r="HV229">
        <v>4.963</v>
      </c>
      <c r="HW229">
        <v>3.2745</v>
      </c>
      <c r="HX229">
        <v>9999</v>
      </c>
      <c r="HY229">
        <v>9999</v>
      </c>
      <c r="HZ229">
        <v>9999</v>
      </c>
      <c r="IA229">
        <v>42.2</v>
      </c>
      <c r="IB229">
        <v>1.86403</v>
      </c>
      <c r="IC229">
        <v>1.86018</v>
      </c>
      <c r="ID229">
        <v>1.85847</v>
      </c>
      <c r="IE229">
        <v>1.85983</v>
      </c>
      <c r="IF229">
        <v>1.85989</v>
      </c>
      <c r="IG229">
        <v>1.85839</v>
      </c>
      <c r="IH229">
        <v>1.85747</v>
      </c>
      <c r="II229">
        <v>1.85243</v>
      </c>
      <c r="IJ229">
        <v>0</v>
      </c>
      <c r="IK229">
        <v>0</v>
      </c>
      <c r="IL229">
        <v>0</v>
      </c>
      <c r="IM229">
        <v>0</v>
      </c>
      <c r="IN229" t="s">
        <v>441</v>
      </c>
      <c r="IO229" t="s">
        <v>442</v>
      </c>
      <c r="IP229" t="s">
        <v>443</v>
      </c>
      <c r="IQ229" t="s">
        <v>443</v>
      </c>
      <c r="IR229" t="s">
        <v>443</v>
      </c>
      <c r="IS229" t="s">
        <v>443</v>
      </c>
      <c r="IT229">
        <v>0</v>
      </c>
      <c r="IU229">
        <v>100</v>
      </c>
      <c r="IV229">
        <v>100</v>
      </c>
      <c r="IW229">
        <v>-1.056</v>
      </c>
      <c r="IX229">
        <v>0.3002</v>
      </c>
      <c r="IY229">
        <v>-0.9039269621244732</v>
      </c>
      <c r="IZ229">
        <v>-0.001239420960351069</v>
      </c>
      <c r="JA229">
        <v>2.054680153414315E-06</v>
      </c>
      <c r="JB229">
        <v>-6.090169633737798E-10</v>
      </c>
      <c r="JC229">
        <v>0.01286883109493677</v>
      </c>
      <c r="JD229">
        <v>0.003674261220633967</v>
      </c>
      <c r="JE229">
        <v>0.0003746991724086452</v>
      </c>
      <c r="JF229">
        <v>1.563836292469968E-06</v>
      </c>
      <c r="JG229">
        <v>1</v>
      </c>
      <c r="JH229">
        <v>2003</v>
      </c>
      <c r="JI229">
        <v>1</v>
      </c>
      <c r="JJ229">
        <v>24</v>
      </c>
      <c r="JK229">
        <v>202972.1</v>
      </c>
      <c r="JL229">
        <v>202972.3</v>
      </c>
      <c r="JM229">
        <v>0.439453</v>
      </c>
      <c r="JN229">
        <v>2.65137</v>
      </c>
      <c r="JO229">
        <v>1.49658</v>
      </c>
      <c r="JP229">
        <v>2.34375</v>
      </c>
      <c r="JQ229">
        <v>1.54907</v>
      </c>
      <c r="JR229">
        <v>2.46704</v>
      </c>
      <c r="JS229">
        <v>36.5523</v>
      </c>
      <c r="JT229">
        <v>24.1751</v>
      </c>
      <c r="JU229">
        <v>18</v>
      </c>
      <c r="JV229">
        <v>483.76</v>
      </c>
      <c r="JW229">
        <v>493.345</v>
      </c>
      <c r="JX229">
        <v>28.1994</v>
      </c>
      <c r="JY229">
        <v>28.8655</v>
      </c>
      <c r="JZ229">
        <v>30</v>
      </c>
      <c r="KA229">
        <v>29.1497</v>
      </c>
      <c r="KB229">
        <v>29.1639</v>
      </c>
      <c r="KC229">
        <v>8.89213</v>
      </c>
      <c r="KD229">
        <v>18.3952</v>
      </c>
      <c r="KE229">
        <v>97.39400000000001</v>
      </c>
      <c r="KF229">
        <v>28.2053</v>
      </c>
      <c r="KG229">
        <v>118.962</v>
      </c>
      <c r="KH229">
        <v>20.447</v>
      </c>
      <c r="KI229">
        <v>101.933</v>
      </c>
      <c r="KJ229">
        <v>91.40600000000001</v>
      </c>
    </row>
    <row r="230" spans="1:296">
      <c r="A230">
        <v>212</v>
      </c>
      <c r="B230">
        <v>1759167935.1</v>
      </c>
      <c r="C230">
        <v>6562</v>
      </c>
      <c r="D230" t="s">
        <v>869</v>
      </c>
      <c r="E230" t="s">
        <v>870</v>
      </c>
      <c r="F230">
        <v>5</v>
      </c>
      <c r="G230" t="s">
        <v>832</v>
      </c>
      <c r="H230">
        <v>1759167927.6</v>
      </c>
      <c r="I230">
        <f>(J230)/1000</f>
        <v>0</v>
      </c>
      <c r="J230">
        <f>IF(DO230, AM230, AG230)</f>
        <v>0</v>
      </c>
      <c r="K230">
        <f>IF(DO230, AH230, AF230)</f>
        <v>0</v>
      </c>
      <c r="L230">
        <f>DQ230 - IF(AT230&gt;1, K230*DK230*100.0/(AV230), 0)</f>
        <v>0</v>
      </c>
      <c r="M230">
        <f>((S230-I230/2)*L230-K230)/(S230+I230/2)</f>
        <v>0</v>
      </c>
      <c r="N230">
        <f>M230*(DX230+DY230)/1000.0</f>
        <v>0</v>
      </c>
      <c r="O230">
        <f>(DQ230 - IF(AT230&gt;1, K230*DK230*100.0/(AV230), 0))*(DX230+DY230)/1000.0</f>
        <v>0</v>
      </c>
      <c r="P230">
        <f>2.0/((1/R230-1/Q230)+SIGN(R230)*SQRT((1/R230-1/Q230)*(1/R230-1/Q230) + 4*DL230/((DL230+1)*(DL230+1))*(2*1/R230*1/Q230-1/Q230*1/Q230)))</f>
        <v>0</v>
      </c>
      <c r="Q230">
        <f>IF(LEFT(DM230,1)&lt;&gt;"0",IF(LEFT(DM230,1)="1",3.0,DN230),$D$5+$E$5*(EE230*DX230/($K$5*1000))+$F$5*(EE230*DX230/($K$5*1000))*MAX(MIN(DK230,$J$5),$I$5)*MAX(MIN(DK230,$J$5),$I$5)+$G$5*MAX(MIN(DK230,$J$5),$I$5)*(EE230*DX230/($K$5*1000))+$H$5*(EE230*DX230/($K$5*1000))*(EE230*DX230/($K$5*1000)))</f>
        <v>0</v>
      </c>
      <c r="R230">
        <f>I230*(1000-(1000*0.61365*exp(17.502*V230/(240.97+V230))/(DX230+DY230)+DS230)/2)/(1000*0.61365*exp(17.502*V230/(240.97+V230))/(DX230+DY230)-DS230)</f>
        <v>0</v>
      </c>
      <c r="S230">
        <f>1/((DL230+1)/(P230/1.6)+1/(Q230/1.37)) + DL230/((DL230+1)/(P230/1.6) + DL230/(Q230/1.37))</f>
        <v>0</v>
      </c>
      <c r="T230">
        <f>(DG230*DJ230)</f>
        <v>0</v>
      </c>
      <c r="U230">
        <f>(DZ230+(T230+2*0.95*5.67E-8*(((DZ230+$B$9)+273)^4-(DZ230+273)^4)-44100*I230)/(1.84*29.3*Q230+8*0.95*5.67E-8*(DZ230+273)^3))</f>
        <v>0</v>
      </c>
      <c r="V230">
        <f>($C$9*EA230+$D$9*EB230+$E$9*U230)</f>
        <v>0</v>
      </c>
      <c r="W230">
        <f>0.61365*exp(17.502*V230/(240.97+V230))</f>
        <v>0</v>
      </c>
      <c r="X230">
        <f>(Y230/Z230*100)</f>
        <v>0</v>
      </c>
      <c r="Y230">
        <f>DS230*(DX230+DY230)/1000</f>
        <v>0</v>
      </c>
      <c r="Z230">
        <f>0.61365*exp(17.502*DZ230/(240.97+DZ230))</f>
        <v>0</v>
      </c>
      <c r="AA230">
        <f>(W230-DS230*(DX230+DY230)/1000)</f>
        <v>0</v>
      </c>
      <c r="AB230">
        <f>(-I230*44100)</f>
        <v>0</v>
      </c>
      <c r="AC230">
        <f>2*29.3*Q230*0.92*(DZ230-V230)</f>
        <v>0</v>
      </c>
      <c r="AD230">
        <f>2*0.95*5.67E-8*(((DZ230+$B$9)+273)^4-(V230+273)^4)</f>
        <v>0</v>
      </c>
      <c r="AE230">
        <f>T230+AD230+AB230+AC230</f>
        <v>0</v>
      </c>
      <c r="AF230">
        <f>DW230*AT230*(DR230-DQ230*(1000-AT230*DT230)/(1000-AT230*DS230))/(100*DK230)</f>
        <v>0</v>
      </c>
      <c r="AG230">
        <f>1000*DW230*AT230*(DS230-DT230)/(100*DK230*(1000-AT230*DS230))</f>
        <v>0</v>
      </c>
      <c r="AH230">
        <f>(AI230 - AJ230 - DX230*1E3/(8.314*(DZ230+273.15)) * AL230/DW230 * AK230) * DW230/(100*DK230) * (1000 - DT230)/1000</f>
        <v>0</v>
      </c>
      <c r="AI230">
        <v>139.5049334397858</v>
      </c>
      <c r="AJ230">
        <v>152.9117575757575</v>
      </c>
      <c r="AK230">
        <v>-3.272323566134237</v>
      </c>
      <c r="AL230">
        <v>65.06289702928272</v>
      </c>
      <c r="AM230">
        <f>(AO230 - AN230 + DX230*1E3/(8.314*(DZ230+273.15)) * AQ230/DW230 * AP230) * DW230/(100*DK230) * 1000/(1000 - AO230)</f>
        <v>0</v>
      </c>
      <c r="AN230">
        <v>20.39179497133692</v>
      </c>
      <c r="AO230">
        <v>22.67705333333333</v>
      </c>
      <c r="AP230">
        <v>-1.728023124836119E-05</v>
      </c>
      <c r="AQ230">
        <v>104.9964601613878</v>
      </c>
      <c r="AR230">
        <v>0</v>
      </c>
      <c r="AS230">
        <v>0</v>
      </c>
      <c r="AT230">
        <f>IF(AR230*$H$15&gt;=AV230,1.0,(AV230/(AV230-AR230*$H$15)))</f>
        <v>0</v>
      </c>
      <c r="AU230">
        <f>(AT230-1)*100</f>
        <v>0</v>
      </c>
      <c r="AV230">
        <f>MAX(0,($B$15+$C$15*EE230)/(1+$D$15*EE230)*DX230/(DZ230+273)*$E$15)</f>
        <v>0</v>
      </c>
      <c r="AW230" t="s">
        <v>437</v>
      </c>
      <c r="AX230" t="s">
        <v>437</v>
      </c>
      <c r="AY230">
        <v>0</v>
      </c>
      <c r="AZ230">
        <v>0</v>
      </c>
      <c r="BA230">
        <f>1-AY230/AZ230</f>
        <v>0</v>
      </c>
      <c r="BB230">
        <v>0</v>
      </c>
      <c r="BC230" t="s">
        <v>437</v>
      </c>
      <c r="BD230" t="s">
        <v>437</v>
      </c>
      <c r="BE230">
        <v>0</v>
      </c>
      <c r="BF230">
        <v>0</v>
      </c>
      <c r="BG230">
        <f>1-BE230/BF230</f>
        <v>0</v>
      </c>
      <c r="BH230">
        <v>0.5</v>
      </c>
      <c r="BI230">
        <f>DH230</f>
        <v>0</v>
      </c>
      <c r="BJ230">
        <f>K230</f>
        <v>0</v>
      </c>
      <c r="BK230">
        <f>BG230*BH230*BI230</f>
        <v>0</v>
      </c>
      <c r="BL230">
        <f>(BJ230-BB230)/BI230</f>
        <v>0</v>
      </c>
      <c r="BM230">
        <f>(AZ230-BF230)/BF230</f>
        <v>0</v>
      </c>
      <c r="BN230">
        <f>AY230/(BA230+AY230/BF230)</f>
        <v>0</v>
      </c>
      <c r="BO230" t="s">
        <v>437</v>
      </c>
      <c r="BP230">
        <v>0</v>
      </c>
      <c r="BQ230">
        <f>IF(BP230&lt;&gt;0, BP230, BN230)</f>
        <v>0</v>
      </c>
      <c r="BR230">
        <f>1-BQ230/BF230</f>
        <v>0</v>
      </c>
      <c r="BS230">
        <f>(BF230-BE230)/(BF230-BQ230)</f>
        <v>0</v>
      </c>
      <c r="BT230">
        <f>(AZ230-BF230)/(AZ230-BQ230)</f>
        <v>0</v>
      </c>
      <c r="BU230">
        <f>(BF230-BE230)/(BF230-AY230)</f>
        <v>0</v>
      </c>
      <c r="BV230">
        <f>(AZ230-BF230)/(AZ230-AY230)</f>
        <v>0</v>
      </c>
      <c r="BW230">
        <f>(BS230*BQ230/BE230)</f>
        <v>0</v>
      </c>
      <c r="BX230">
        <f>(1-BW230)</f>
        <v>0</v>
      </c>
      <c r="DG230">
        <f>$B$13*EF230+$C$13*EG230+$F$13*ER230*(1-EU230)</f>
        <v>0</v>
      </c>
      <c r="DH230">
        <f>DG230*DI230</f>
        <v>0</v>
      </c>
      <c r="DI230">
        <f>($B$13*$D$11+$C$13*$D$11+$F$13*((FE230+EW230)/MAX(FE230+EW230+FF230, 0.1)*$I$11+FF230/MAX(FE230+EW230+FF230, 0.1)*$J$11))/($B$13+$C$13+$F$13)</f>
        <v>0</v>
      </c>
      <c r="DJ230">
        <f>($B$13*$K$11+$C$13*$K$11+$F$13*((FE230+EW230)/MAX(FE230+EW230+FF230, 0.1)*$P$11+FF230/MAX(FE230+EW230+FF230, 0.1)*$Q$11))/($B$13+$C$13+$F$13)</f>
        <v>0</v>
      </c>
      <c r="DK230">
        <v>5.79</v>
      </c>
      <c r="DL230">
        <v>0.5</v>
      </c>
      <c r="DM230" t="s">
        <v>438</v>
      </c>
      <c r="DN230">
        <v>2</v>
      </c>
      <c r="DO230" t="b">
        <v>1</v>
      </c>
      <c r="DP230">
        <v>1759167927.6</v>
      </c>
      <c r="DQ230">
        <v>171.8304074074074</v>
      </c>
      <c r="DR230">
        <v>151.7051851851852</v>
      </c>
      <c r="DS230">
        <v>22.68158518518519</v>
      </c>
      <c r="DT230">
        <v>20.40181111111111</v>
      </c>
      <c r="DU230">
        <v>172.8899259259259</v>
      </c>
      <c r="DV230">
        <v>22.38125555555555</v>
      </c>
      <c r="DW230">
        <v>500.049962962963</v>
      </c>
      <c r="DX230">
        <v>90.87683333333335</v>
      </c>
      <c r="DY230">
        <v>0.0689465074074074</v>
      </c>
      <c r="DZ230">
        <v>29.44018518518519</v>
      </c>
      <c r="EA230">
        <v>29.98448888888889</v>
      </c>
      <c r="EB230">
        <v>999.9000000000001</v>
      </c>
      <c r="EC230">
        <v>0</v>
      </c>
      <c r="ED230">
        <v>0</v>
      </c>
      <c r="EE230">
        <v>10007.17888888889</v>
      </c>
      <c r="EF230">
        <v>0</v>
      </c>
      <c r="EG230">
        <v>9.836860370370371</v>
      </c>
      <c r="EH230">
        <v>20.12521481481481</v>
      </c>
      <c r="EI230">
        <v>175.8182222222222</v>
      </c>
      <c r="EJ230">
        <v>154.8647777777778</v>
      </c>
      <c r="EK230">
        <v>2.279771481481482</v>
      </c>
      <c r="EL230">
        <v>151.7051851851852</v>
      </c>
      <c r="EM230">
        <v>20.40181111111111</v>
      </c>
      <c r="EN230">
        <v>2.06123074074074</v>
      </c>
      <c r="EO230">
        <v>1.854052592592592</v>
      </c>
      <c r="EP230">
        <v>17.9227</v>
      </c>
      <c r="EQ230">
        <v>16.25010740740741</v>
      </c>
      <c r="ER230">
        <v>2000.014814814815</v>
      </c>
      <c r="ES230">
        <v>0.9799982222222224</v>
      </c>
      <c r="ET230">
        <v>0.0200014925925926</v>
      </c>
      <c r="EU230">
        <v>0</v>
      </c>
      <c r="EV230">
        <v>808.8063333333333</v>
      </c>
      <c r="EW230">
        <v>5.00078</v>
      </c>
      <c r="EX230">
        <v>15746.3925925926</v>
      </c>
      <c r="EY230">
        <v>16379.74814814815</v>
      </c>
      <c r="EZ230">
        <v>39.20825925925926</v>
      </c>
      <c r="FA230">
        <v>39.94640740740741</v>
      </c>
      <c r="FB230">
        <v>39.31462962962963</v>
      </c>
      <c r="FC230">
        <v>39.63866666666667</v>
      </c>
      <c r="FD230">
        <v>40.25662962962962</v>
      </c>
      <c r="FE230">
        <v>1955.114814814815</v>
      </c>
      <c r="FF230">
        <v>39.9</v>
      </c>
      <c r="FG230">
        <v>0</v>
      </c>
      <c r="FH230">
        <v>1759167927.2</v>
      </c>
      <c r="FI230">
        <v>0</v>
      </c>
      <c r="FJ230">
        <v>808.7958846153847</v>
      </c>
      <c r="FK230">
        <v>9.466700869223409</v>
      </c>
      <c r="FL230">
        <v>161.7230770553116</v>
      </c>
      <c r="FM230">
        <v>15746.19230769231</v>
      </c>
      <c r="FN230">
        <v>15</v>
      </c>
      <c r="FO230">
        <v>0</v>
      </c>
      <c r="FP230" t="s">
        <v>439</v>
      </c>
      <c r="FQ230">
        <v>1746989605.5</v>
      </c>
      <c r="FR230">
        <v>1746989593.5</v>
      </c>
      <c r="FS230">
        <v>0</v>
      </c>
      <c r="FT230">
        <v>-0.274</v>
      </c>
      <c r="FU230">
        <v>-0.002</v>
      </c>
      <c r="FV230">
        <v>2.549</v>
      </c>
      <c r="FW230">
        <v>0.129</v>
      </c>
      <c r="FX230">
        <v>420</v>
      </c>
      <c r="FY230">
        <v>17</v>
      </c>
      <c r="FZ230">
        <v>0.02</v>
      </c>
      <c r="GA230">
        <v>0.04</v>
      </c>
      <c r="GB230">
        <v>19.7724075</v>
      </c>
      <c r="GC230">
        <v>6.475050281425872</v>
      </c>
      <c r="GD230">
        <v>0.6235458737685226</v>
      </c>
      <c r="GE230">
        <v>0</v>
      </c>
      <c r="GF230">
        <v>808.2662352941178</v>
      </c>
      <c r="GG230">
        <v>8.52543927049879</v>
      </c>
      <c r="GH230">
        <v>0.8639556449270888</v>
      </c>
      <c r="GI230">
        <v>0</v>
      </c>
      <c r="GJ230">
        <v>2.277336</v>
      </c>
      <c r="GK230">
        <v>0.047526078799243</v>
      </c>
      <c r="GL230">
        <v>0.004749588824308898</v>
      </c>
      <c r="GM230">
        <v>1</v>
      </c>
      <c r="GN230">
        <v>1</v>
      </c>
      <c r="GO230">
        <v>3</v>
      </c>
      <c r="GP230" t="s">
        <v>459</v>
      </c>
      <c r="GQ230">
        <v>3.10204</v>
      </c>
      <c r="GR230">
        <v>2.72706</v>
      </c>
      <c r="GS230">
        <v>0.0371478</v>
      </c>
      <c r="GT230">
        <v>0.0320612</v>
      </c>
      <c r="GU230">
        <v>0.103994</v>
      </c>
      <c r="GV230">
        <v>0.0978279</v>
      </c>
      <c r="GW230">
        <v>25164</v>
      </c>
      <c r="GX230">
        <v>22975</v>
      </c>
      <c r="GY230">
        <v>26699.1</v>
      </c>
      <c r="GZ230">
        <v>23958.1</v>
      </c>
      <c r="HA230">
        <v>38269</v>
      </c>
      <c r="HB230">
        <v>31943.5</v>
      </c>
      <c r="HC230">
        <v>46620</v>
      </c>
      <c r="HD230">
        <v>37900.4</v>
      </c>
      <c r="HE230">
        <v>1.871</v>
      </c>
      <c r="HF230">
        <v>1.86278</v>
      </c>
      <c r="HG230">
        <v>0.144176</v>
      </c>
      <c r="HH230">
        <v>0</v>
      </c>
      <c r="HI230">
        <v>27.6282</v>
      </c>
      <c r="HJ230">
        <v>999.9</v>
      </c>
      <c r="HK230">
        <v>47.3</v>
      </c>
      <c r="HL230">
        <v>31.7</v>
      </c>
      <c r="HM230">
        <v>24.4352</v>
      </c>
      <c r="HN230">
        <v>61.1459</v>
      </c>
      <c r="HO230">
        <v>22.3638</v>
      </c>
      <c r="HP230">
        <v>1</v>
      </c>
      <c r="HQ230">
        <v>0.120706</v>
      </c>
      <c r="HR230">
        <v>-0.425773</v>
      </c>
      <c r="HS230">
        <v>20.2795</v>
      </c>
      <c r="HT230">
        <v>5.21085</v>
      </c>
      <c r="HU230">
        <v>11.98</v>
      </c>
      <c r="HV230">
        <v>4.96295</v>
      </c>
      <c r="HW230">
        <v>3.2745</v>
      </c>
      <c r="HX230">
        <v>9999</v>
      </c>
      <c r="HY230">
        <v>9999</v>
      </c>
      <c r="HZ230">
        <v>9999</v>
      </c>
      <c r="IA230">
        <v>42.2</v>
      </c>
      <c r="IB230">
        <v>1.86401</v>
      </c>
      <c r="IC230">
        <v>1.86016</v>
      </c>
      <c r="ID230">
        <v>1.85846</v>
      </c>
      <c r="IE230">
        <v>1.8598</v>
      </c>
      <c r="IF230">
        <v>1.85989</v>
      </c>
      <c r="IG230">
        <v>1.85838</v>
      </c>
      <c r="IH230">
        <v>1.85746</v>
      </c>
      <c r="II230">
        <v>1.85242</v>
      </c>
      <c r="IJ230">
        <v>0</v>
      </c>
      <c r="IK230">
        <v>0</v>
      </c>
      <c r="IL230">
        <v>0</v>
      </c>
      <c r="IM230">
        <v>0</v>
      </c>
      <c r="IN230" t="s">
        <v>441</v>
      </c>
      <c r="IO230" t="s">
        <v>442</v>
      </c>
      <c r="IP230" t="s">
        <v>443</v>
      </c>
      <c r="IQ230" t="s">
        <v>443</v>
      </c>
      <c r="IR230" t="s">
        <v>443</v>
      </c>
      <c r="IS230" t="s">
        <v>443</v>
      </c>
      <c r="IT230">
        <v>0</v>
      </c>
      <c r="IU230">
        <v>100</v>
      </c>
      <c r="IV230">
        <v>100</v>
      </c>
      <c r="IW230">
        <v>-1.045</v>
      </c>
      <c r="IX230">
        <v>0.3003</v>
      </c>
      <c r="IY230">
        <v>-0.9039269621244732</v>
      </c>
      <c r="IZ230">
        <v>-0.001239420960351069</v>
      </c>
      <c r="JA230">
        <v>2.054680153414315E-06</v>
      </c>
      <c r="JB230">
        <v>-6.090169633737798E-10</v>
      </c>
      <c r="JC230">
        <v>0.01286883109493677</v>
      </c>
      <c r="JD230">
        <v>0.003674261220633967</v>
      </c>
      <c r="JE230">
        <v>0.0003746991724086452</v>
      </c>
      <c r="JF230">
        <v>1.563836292469968E-06</v>
      </c>
      <c r="JG230">
        <v>1</v>
      </c>
      <c r="JH230">
        <v>2003</v>
      </c>
      <c r="JI230">
        <v>1</v>
      </c>
      <c r="JJ230">
        <v>24</v>
      </c>
      <c r="JK230">
        <v>202972.2</v>
      </c>
      <c r="JL230">
        <v>202972.4</v>
      </c>
      <c r="JM230">
        <v>0.396729</v>
      </c>
      <c r="JN230">
        <v>2.66235</v>
      </c>
      <c r="JO230">
        <v>1.49658</v>
      </c>
      <c r="JP230">
        <v>2.34375</v>
      </c>
      <c r="JQ230">
        <v>1.54907</v>
      </c>
      <c r="JR230">
        <v>2.40112</v>
      </c>
      <c r="JS230">
        <v>36.5523</v>
      </c>
      <c r="JT230">
        <v>24.1751</v>
      </c>
      <c r="JU230">
        <v>18</v>
      </c>
      <c r="JV230">
        <v>483.649</v>
      </c>
      <c r="JW230">
        <v>493.369</v>
      </c>
      <c r="JX230">
        <v>28.2101</v>
      </c>
      <c r="JY230">
        <v>28.863</v>
      </c>
      <c r="JZ230">
        <v>29.9999</v>
      </c>
      <c r="KA230">
        <v>29.1465</v>
      </c>
      <c r="KB230">
        <v>29.1608</v>
      </c>
      <c r="KC230">
        <v>8.04031</v>
      </c>
      <c r="KD230">
        <v>18.3952</v>
      </c>
      <c r="KE230">
        <v>97.39400000000001</v>
      </c>
      <c r="KF230">
        <v>28.2143</v>
      </c>
      <c r="KG230">
        <v>98.9269</v>
      </c>
      <c r="KH230">
        <v>20.447</v>
      </c>
      <c r="KI230">
        <v>101.933</v>
      </c>
      <c r="KJ230">
        <v>91.4053</v>
      </c>
    </row>
    <row r="231" spans="1:296">
      <c r="A231">
        <v>213</v>
      </c>
      <c r="B231">
        <v>1759167940.1</v>
      </c>
      <c r="C231">
        <v>6567</v>
      </c>
      <c r="D231" t="s">
        <v>871</v>
      </c>
      <c r="E231" t="s">
        <v>872</v>
      </c>
      <c r="F231">
        <v>5</v>
      </c>
      <c r="G231" t="s">
        <v>832</v>
      </c>
      <c r="H231">
        <v>1759167932.314285</v>
      </c>
      <c r="I231">
        <f>(J231)/1000</f>
        <v>0</v>
      </c>
      <c r="J231">
        <f>IF(DO231, AM231, AG231)</f>
        <v>0</v>
      </c>
      <c r="K231">
        <f>IF(DO231, AH231, AF231)</f>
        <v>0</v>
      </c>
      <c r="L231">
        <f>DQ231 - IF(AT231&gt;1, K231*DK231*100.0/(AV231), 0)</f>
        <v>0</v>
      </c>
      <c r="M231">
        <f>((S231-I231/2)*L231-K231)/(S231+I231/2)</f>
        <v>0</v>
      </c>
      <c r="N231">
        <f>M231*(DX231+DY231)/1000.0</f>
        <v>0</v>
      </c>
      <c r="O231">
        <f>(DQ231 - IF(AT231&gt;1, K231*DK231*100.0/(AV231), 0))*(DX231+DY231)/1000.0</f>
        <v>0</v>
      </c>
      <c r="P231">
        <f>2.0/((1/R231-1/Q231)+SIGN(R231)*SQRT((1/R231-1/Q231)*(1/R231-1/Q231) + 4*DL231/((DL231+1)*(DL231+1))*(2*1/R231*1/Q231-1/Q231*1/Q231)))</f>
        <v>0</v>
      </c>
      <c r="Q231">
        <f>IF(LEFT(DM231,1)&lt;&gt;"0",IF(LEFT(DM231,1)="1",3.0,DN231),$D$5+$E$5*(EE231*DX231/($K$5*1000))+$F$5*(EE231*DX231/($K$5*1000))*MAX(MIN(DK231,$J$5),$I$5)*MAX(MIN(DK231,$J$5),$I$5)+$G$5*MAX(MIN(DK231,$J$5),$I$5)*(EE231*DX231/($K$5*1000))+$H$5*(EE231*DX231/($K$5*1000))*(EE231*DX231/($K$5*1000)))</f>
        <v>0</v>
      </c>
      <c r="R231">
        <f>I231*(1000-(1000*0.61365*exp(17.502*V231/(240.97+V231))/(DX231+DY231)+DS231)/2)/(1000*0.61365*exp(17.502*V231/(240.97+V231))/(DX231+DY231)-DS231)</f>
        <v>0</v>
      </c>
      <c r="S231">
        <f>1/((DL231+1)/(P231/1.6)+1/(Q231/1.37)) + DL231/((DL231+1)/(P231/1.6) + DL231/(Q231/1.37))</f>
        <v>0</v>
      </c>
      <c r="T231">
        <f>(DG231*DJ231)</f>
        <v>0</v>
      </c>
      <c r="U231">
        <f>(DZ231+(T231+2*0.95*5.67E-8*(((DZ231+$B$9)+273)^4-(DZ231+273)^4)-44100*I231)/(1.84*29.3*Q231+8*0.95*5.67E-8*(DZ231+273)^3))</f>
        <v>0</v>
      </c>
      <c r="V231">
        <f>($C$9*EA231+$D$9*EB231+$E$9*U231)</f>
        <v>0</v>
      </c>
      <c r="W231">
        <f>0.61365*exp(17.502*V231/(240.97+V231))</f>
        <v>0</v>
      </c>
      <c r="X231">
        <f>(Y231/Z231*100)</f>
        <v>0</v>
      </c>
      <c r="Y231">
        <f>DS231*(DX231+DY231)/1000</f>
        <v>0</v>
      </c>
      <c r="Z231">
        <f>0.61365*exp(17.502*DZ231/(240.97+DZ231))</f>
        <v>0</v>
      </c>
      <c r="AA231">
        <f>(W231-DS231*(DX231+DY231)/1000)</f>
        <v>0</v>
      </c>
      <c r="AB231">
        <f>(-I231*44100)</f>
        <v>0</v>
      </c>
      <c r="AC231">
        <f>2*29.3*Q231*0.92*(DZ231-V231)</f>
        <v>0</v>
      </c>
      <c r="AD231">
        <f>2*0.95*5.67E-8*(((DZ231+$B$9)+273)^4-(V231+273)^4)</f>
        <v>0</v>
      </c>
      <c r="AE231">
        <f>T231+AD231+AB231+AC231</f>
        <v>0</v>
      </c>
      <c r="AF231">
        <f>DW231*AT231*(DR231-DQ231*(1000-AT231*DT231)/(1000-AT231*DS231))/(100*DK231)</f>
        <v>0</v>
      </c>
      <c r="AG231">
        <f>1000*DW231*AT231*(DS231-DT231)/(100*DK231*(1000-AT231*DS231))</f>
        <v>0</v>
      </c>
      <c r="AH231">
        <f>(AI231 - AJ231 - DX231*1E3/(8.314*(DZ231+273.15)) * AL231/DW231 * AK231) * DW231/(100*DK231) * (1000 - DT231)/1000</f>
        <v>0</v>
      </c>
      <c r="AI231">
        <v>122.5264164553139</v>
      </c>
      <c r="AJ231">
        <v>136.4557999999999</v>
      </c>
      <c r="AK231">
        <v>-3.290594915344367</v>
      </c>
      <c r="AL231">
        <v>65.06289702928272</v>
      </c>
      <c r="AM231">
        <f>(AO231 - AN231 + DX231*1E3/(8.314*(DZ231+273.15)) * AQ231/DW231 * AP231) * DW231/(100*DK231) * 1000/(1000 - AO231)</f>
        <v>0</v>
      </c>
      <c r="AN231">
        <v>20.38352405168312</v>
      </c>
      <c r="AO231">
        <v>22.67339454545454</v>
      </c>
      <c r="AP231">
        <v>-1.129642071241725E-05</v>
      </c>
      <c r="AQ231">
        <v>104.9964601613878</v>
      </c>
      <c r="AR231">
        <v>0</v>
      </c>
      <c r="AS231">
        <v>0</v>
      </c>
      <c r="AT231">
        <f>IF(AR231*$H$15&gt;=AV231,1.0,(AV231/(AV231-AR231*$H$15)))</f>
        <v>0</v>
      </c>
      <c r="AU231">
        <f>(AT231-1)*100</f>
        <v>0</v>
      </c>
      <c r="AV231">
        <f>MAX(0,($B$15+$C$15*EE231)/(1+$D$15*EE231)*DX231/(DZ231+273)*$E$15)</f>
        <v>0</v>
      </c>
      <c r="AW231" t="s">
        <v>437</v>
      </c>
      <c r="AX231" t="s">
        <v>437</v>
      </c>
      <c r="AY231">
        <v>0</v>
      </c>
      <c r="AZ231">
        <v>0</v>
      </c>
      <c r="BA231">
        <f>1-AY231/AZ231</f>
        <v>0</v>
      </c>
      <c r="BB231">
        <v>0</v>
      </c>
      <c r="BC231" t="s">
        <v>437</v>
      </c>
      <c r="BD231" t="s">
        <v>437</v>
      </c>
      <c r="BE231">
        <v>0</v>
      </c>
      <c r="BF231">
        <v>0</v>
      </c>
      <c r="BG231">
        <f>1-BE231/BF231</f>
        <v>0</v>
      </c>
      <c r="BH231">
        <v>0.5</v>
      </c>
      <c r="BI231">
        <f>DH231</f>
        <v>0</v>
      </c>
      <c r="BJ231">
        <f>K231</f>
        <v>0</v>
      </c>
      <c r="BK231">
        <f>BG231*BH231*BI231</f>
        <v>0</v>
      </c>
      <c r="BL231">
        <f>(BJ231-BB231)/BI231</f>
        <v>0</v>
      </c>
      <c r="BM231">
        <f>(AZ231-BF231)/BF231</f>
        <v>0</v>
      </c>
      <c r="BN231">
        <f>AY231/(BA231+AY231/BF231)</f>
        <v>0</v>
      </c>
      <c r="BO231" t="s">
        <v>437</v>
      </c>
      <c r="BP231">
        <v>0</v>
      </c>
      <c r="BQ231">
        <f>IF(BP231&lt;&gt;0, BP231, BN231)</f>
        <v>0</v>
      </c>
      <c r="BR231">
        <f>1-BQ231/BF231</f>
        <v>0</v>
      </c>
      <c r="BS231">
        <f>(BF231-BE231)/(BF231-BQ231)</f>
        <v>0</v>
      </c>
      <c r="BT231">
        <f>(AZ231-BF231)/(AZ231-BQ231)</f>
        <v>0</v>
      </c>
      <c r="BU231">
        <f>(BF231-BE231)/(BF231-AY231)</f>
        <v>0</v>
      </c>
      <c r="BV231">
        <f>(AZ231-BF231)/(AZ231-AY231)</f>
        <v>0</v>
      </c>
      <c r="BW231">
        <f>(BS231*BQ231/BE231)</f>
        <v>0</v>
      </c>
      <c r="BX231">
        <f>(1-BW231)</f>
        <v>0</v>
      </c>
      <c r="DG231">
        <f>$B$13*EF231+$C$13*EG231+$F$13*ER231*(1-EU231)</f>
        <v>0</v>
      </c>
      <c r="DH231">
        <f>DG231*DI231</f>
        <v>0</v>
      </c>
      <c r="DI231">
        <f>($B$13*$D$11+$C$13*$D$11+$F$13*((FE231+EW231)/MAX(FE231+EW231+FF231, 0.1)*$I$11+FF231/MAX(FE231+EW231+FF231, 0.1)*$J$11))/($B$13+$C$13+$F$13)</f>
        <v>0</v>
      </c>
      <c r="DJ231">
        <f>($B$13*$K$11+$C$13*$K$11+$F$13*((FE231+EW231)/MAX(FE231+EW231+FF231, 0.1)*$P$11+FF231/MAX(FE231+EW231+FF231, 0.1)*$Q$11))/($B$13+$C$13+$F$13)</f>
        <v>0</v>
      </c>
      <c r="DK231">
        <v>5.79</v>
      </c>
      <c r="DL231">
        <v>0.5</v>
      </c>
      <c r="DM231" t="s">
        <v>438</v>
      </c>
      <c r="DN231">
        <v>2</v>
      </c>
      <c r="DO231" t="b">
        <v>1</v>
      </c>
      <c r="DP231">
        <v>1759167932.314285</v>
      </c>
      <c r="DQ231">
        <v>156.7321428571429</v>
      </c>
      <c r="DR231">
        <v>136.0865</v>
      </c>
      <c r="DS231">
        <v>22.67806428571428</v>
      </c>
      <c r="DT231">
        <v>20.39355357142857</v>
      </c>
      <c r="DU231">
        <v>157.7825357142857</v>
      </c>
      <c r="DV231">
        <v>22.37781428571428</v>
      </c>
      <c r="DW231">
        <v>500.0113571428572</v>
      </c>
      <c r="DX231">
        <v>90.87685</v>
      </c>
      <c r="DY231">
        <v>0.06905971071428571</v>
      </c>
      <c r="DZ231">
        <v>29.44185714285714</v>
      </c>
      <c r="EA231">
        <v>29.98527142857143</v>
      </c>
      <c r="EB231">
        <v>999.9000000000002</v>
      </c>
      <c r="EC231">
        <v>0</v>
      </c>
      <c r="ED231">
        <v>0</v>
      </c>
      <c r="EE231">
        <v>10000.53321428571</v>
      </c>
      <c r="EF231">
        <v>0</v>
      </c>
      <c r="EG231">
        <v>9.83568</v>
      </c>
      <c r="EH231">
        <v>20.6457</v>
      </c>
      <c r="EI231">
        <v>160.3690357142857</v>
      </c>
      <c r="EJ231">
        <v>138.9195714285714</v>
      </c>
      <c r="EK231">
        <v>2.284513214285714</v>
      </c>
      <c r="EL231">
        <v>136.0865</v>
      </c>
      <c r="EM231">
        <v>20.39355357142857</v>
      </c>
      <c r="EN231">
        <v>2.060911071428571</v>
      </c>
      <c r="EO231">
        <v>1.853302142857143</v>
      </c>
      <c r="EP231">
        <v>17.92023928571429</v>
      </c>
      <c r="EQ231">
        <v>16.24375714285714</v>
      </c>
      <c r="ER231">
        <v>1999.997857142857</v>
      </c>
      <c r="ES231">
        <v>0.9799979642857143</v>
      </c>
      <c r="ET231">
        <v>0.02000173928571429</v>
      </c>
      <c r="EU231">
        <v>0</v>
      </c>
      <c r="EV231">
        <v>809.522642857143</v>
      </c>
      <c r="EW231">
        <v>5.00078</v>
      </c>
      <c r="EX231">
        <v>15759.76071428571</v>
      </c>
      <c r="EY231">
        <v>16379.6</v>
      </c>
      <c r="EZ231">
        <v>39.20078571428571</v>
      </c>
      <c r="FA231">
        <v>39.94839285714285</v>
      </c>
      <c r="FB231">
        <v>39.29664285714285</v>
      </c>
      <c r="FC231">
        <v>39.64482142857143</v>
      </c>
      <c r="FD231">
        <v>40.26535714285713</v>
      </c>
      <c r="FE231">
        <v>1955.095</v>
      </c>
      <c r="FF231">
        <v>39.9</v>
      </c>
      <c r="FG231">
        <v>0</v>
      </c>
      <c r="FH231">
        <v>1759167932</v>
      </c>
      <c r="FI231">
        <v>0</v>
      </c>
      <c r="FJ231">
        <v>809.5158846153846</v>
      </c>
      <c r="FK231">
        <v>8.895487160165279</v>
      </c>
      <c r="FL231">
        <v>174.7316237264567</v>
      </c>
      <c r="FM231">
        <v>15759.78846153846</v>
      </c>
      <c r="FN231">
        <v>15</v>
      </c>
      <c r="FO231">
        <v>0</v>
      </c>
      <c r="FP231" t="s">
        <v>439</v>
      </c>
      <c r="FQ231">
        <v>1746989605.5</v>
      </c>
      <c r="FR231">
        <v>1746989593.5</v>
      </c>
      <c r="FS231">
        <v>0</v>
      </c>
      <c r="FT231">
        <v>-0.274</v>
      </c>
      <c r="FU231">
        <v>-0.002</v>
      </c>
      <c r="FV231">
        <v>2.549</v>
      </c>
      <c r="FW231">
        <v>0.129</v>
      </c>
      <c r="FX231">
        <v>420</v>
      </c>
      <c r="FY231">
        <v>17</v>
      </c>
      <c r="FZ231">
        <v>0.02</v>
      </c>
      <c r="GA231">
        <v>0.04</v>
      </c>
      <c r="GB231">
        <v>20.35098048780488</v>
      </c>
      <c r="GC231">
        <v>6.659234843205566</v>
      </c>
      <c r="GD231">
        <v>0.6575081359858345</v>
      </c>
      <c r="GE231">
        <v>0</v>
      </c>
      <c r="GF231">
        <v>809.1479705882352</v>
      </c>
      <c r="GG231">
        <v>8.99558441171591</v>
      </c>
      <c r="GH231">
        <v>0.918641883924122</v>
      </c>
      <c r="GI231">
        <v>0</v>
      </c>
      <c r="GJ231">
        <v>2.281761951219512</v>
      </c>
      <c r="GK231">
        <v>0.05980515679442389</v>
      </c>
      <c r="GL231">
        <v>0.005934195743280767</v>
      </c>
      <c r="GM231">
        <v>1</v>
      </c>
      <c r="GN231">
        <v>1</v>
      </c>
      <c r="GO231">
        <v>3</v>
      </c>
      <c r="GP231" t="s">
        <v>459</v>
      </c>
      <c r="GQ231">
        <v>3.10212</v>
      </c>
      <c r="GR231">
        <v>2.72746</v>
      </c>
      <c r="GS231">
        <v>0.0334641</v>
      </c>
      <c r="GT231">
        <v>0.0281458</v>
      </c>
      <c r="GU231">
        <v>0.103984</v>
      </c>
      <c r="GV231">
        <v>0.09780229999999999</v>
      </c>
      <c r="GW231">
        <v>25260.3</v>
      </c>
      <c r="GX231">
        <v>23068</v>
      </c>
      <c r="GY231">
        <v>26699.2</v>
      </c>
      <c r="GZ231">
        <v>23958.2</v>
      </c>
      <c r="HA231">
        <v>38269</v>
      </c>
      <c r="HB231">
        <v>31944</v>
      </c>
      <c r="HC231">
        <v>46620</v>
      </c>
      <c r="HD231">
        <v>37900.3</v>
      </c>
      <c r="HE231">
        <v>1.87095</v>
      </c>
      <c r="HF231">
        <v>1.86275</v>
      </c>
      <c r="HG231">
        <v>0.145257</v>
      </c>
      <c r="HH231">
        <v>0</v>
      </c>
      <c r="HI231">
        <v>27.6282</v>
      </c>
      <c r="HJ231">
        <v>999.9</v>
      </c>
      <c r="HK231">
        <v>47.3</v>
      </c>
      <c r="HL231">
        <v>31.7</v>
      </c>
      <c r="HM231">
        <v>24.4339</v>
      </c>
      <c r="HN231">
        <v>61.2759</v>
      </c>
      <c r="HO231">
        <v>22.2276</v>
      </c>
      <c r="HP231">
        <v>1</v>
      </c>
      <c r="HQ231">
        <v>0.120681</v>
      </c>
      <c r="HR231">
        <v>-0.447198</v>
      </c>
      <c r="HS231">
        <v>20.2792</v>
      </c>
      <c r="HT231">
        <v>5.2107</v>
      </c>
      <c r="HU231">
        <v>11.98</v>
      </c>
      <c r="HV231">
        <v>4.96275</v>
      </c>
      <c r="HW231">
        <v>3.27443</v>
      </c>
      <c r="HX231">
        <v>9999</v>
      </c>
      <c r="HY231">
        <v>9999</v>
      </c>
      <c r="HZ231">
        <v>9999</v>
      </c>
      <c r="IA231">
        <v>42.2</v>
      </c>
      <c r="IB231">
        <v>1.86401</v>
      </c>
      <c r="IC231">
        <v>1.86018</v>
      </c>
      <c r="ID231">
        <v>1.85844</v>
      </c>
      <c r="IE231">
        <v>1.85984</v>
      </c>
      <c r="IF231">
        <v>1.8599</v>
      </c>
      <c r="IG231">
        <v>1.85838</v>
      </c>
      <c r="IH231">
        <v>1.85746</v>
      </c>
      <c r="II231">
        <v>1.85242</v>
      </c>
      <c r="IJ231">
        <v>0</v>
      </c>
      <c r="IK231">
        <v>0</v>
      </c>
      <c r="IL231">
        <v>0</v>
      </c>
      <c r="IM231">
        <v>0</v>
      </c>
      <c r="IN231" t="s">
        <v>441</v>
      </c>
      <c r="IO231" t="s">
        <v>442</v>
      </c>
      <c r="IP231" t="s">
        <v>443</v>
      </c>
      <c r="IQ231" t="s">
        <v>443</v>
      </c>
      <c r="IR231" t="s">
        <v>443</v>
      </c>
      <c r="IS231" t="s">
        <v>443</v>
      </c>
      <c r="IT231">
        <v>0</v>
      </c>
      <c r="IU231">
        <v>100</v>
      </c>
      <c r="IV231">
        <v>100</v>
      </c>
      <c r="IW231">
        <v>-1.034</v>
      </c>
      <c r="IX231">
        <v>0.3001</v>
      </c>
      <c r="IY231">
        <v>-0.9039269621244732</v>
      </c>
      <c r="IZ231">
        <v>-0.001239420960351069</v>
      </c>
      <c r="JA231">
        <v>2.054680153414315E-06</v>
      </c>
      <c r="JB231">
        <v>-6.090169633737798E-10</v>
      </c>
      <c r="JC231">
        <v>0.01286883109493677</v>
      </c>
      <c r="JD231">
        <v>0.003674261220633967</v>
      </c>
      <c r="JE231">
        <v>0.0003746991724086452</v>
      </c>
      <c r="JF231">
        <v>1.563836292469968E-06</v>
      </c>
      <c r="JG231">
        <v>1</v>
      </c>
      <c r="JH231">
        <v>2003</v>
      </c>
      <c r="JI231">
        <v>1</v>
      </c>
      <c r="JJ231">
        <v>24</v>
      </c>
      <c r="JK231">
        <v>202972.2</v>
      </c>
      <c r="JL231">
        <v>202972.4</v>
      </c>
      <c r="JM231">
        <v>0.357666</v>
      </c>
      <c r="JN231">
        <v>2.67578</v>
      </c>
      <c r="JO231">
        <v>1.49658</v>
      </c>
      <c r="JP231">
        <v>2.34375</v>
      </c>
      <c r="JQ231">
        <v>1.54907</v>
      </c>
      <c r="JR231">
        <v>2.40112</v>
      </c>
      <c r="JS231">
        <v>36.5523</v>
      </c>
      <c r="JT231">
        <v>24.1751</v>
      </c>
      <c r="JU231">
        <v>18</v>
      </c>
      <c r="JV231">
        <v>483.601</v>
      </c>
      <c r="JW231">
        <v>493.327</v>
      </c>
      <c r="JX231">
        <v>28.2203</v>
      </c>
      <c r="JY231">
        <v>28.8605</v>
      </c>
      <c r="JZ231">
        <v>29.9999</v>
      </c>
      <c r="KA231">
        <v>29.1441</v>
      </c>
      <c r="KB231">
        <v>29.1577</v>
      </c>
      <c r="KC231">
        <v>7.24179</v>
      </c>
      <c r="KD231">
        <v>18.3952</v>
      </c>
      <c r="KE231">
        <v>97.39400000000001</v>
      </c>
      <c r="KF231">
        <v>28.2284</v>
      </c>
      <c r="KG231">
        <v>85.56229999999999</v>
      </c>
      <c r="KH231">
        <v>20.447</v>
      </c>
      <c r="KI231">
        <v>101.933</v>
      </c>
      <c r="KJ231">
        <v>91.4053</v>
      </c>
    </row>
    <row r="232" spans="1:296">
      <c r="A232">
        <v>214</v>
      </c>
      <c r="B232">
        <v>1759167945.1</v>
      </c>
      <c r="C232">
        <v>6572</v>
      </c>
      <c r="D232" t="s">
        <v>873</v>
      </c>
      <c r="E232" t="s">
        <v>874</v>
      </c>
      <c r="F232">
        <v>5</v>
      </c>
      <c r="G232" t="s">
        <v>832</v>
      </c>
      <c r="H232">
        <v>1759167937.6</v>
      </c>
      <c r="I232">
        <f>(J232)/1000</f>
        <v>0</v>
      </c>
      <c r="J232">
        <f>IF(DO232, AM232, AG232)</f>
        <v>0</v>
      </c>
      <c r="K232">
        <f>IF(DO232, AH232, AF232)</f>
        <v>0</v>
      </c>
      <c r="L232">
        <f>DQ232 - IF(AT232&gt;1, K232*DK232*100.0/(AV232), 0)</f>
        <v>0</v>
      </c>
      <c r="M232">
        <f>((S232-I232/2)*L232-K232)/(S232+I232/2)</f>
        <v>0</v>
      </c>
      <c r="N232">
        <f>M232*(DX232+DY232)/1000.0</f>
        <v>0</v>
      </c>
      <c r="O232">
        <f>(DQ232 - IF(AT232&gt;1, K232*DK232*100.0/(AV232), 0))*(DX232+DY232)/1000.0</f>
        <v>0</v>
      </c>
      <c r="P232">
        <f>2.0/((1/R232-1/Q232)+SIGN(R232)*SQRT((1/R232-1/Q232)*(1/R232-1/Q232) + 4*DL232/((DL232+1)*(DL232+1))*(2*1/R232*1/Q232-1/Q232*1/Q232)))</f>
        <v>0</v>
      </c>
      <c r="Q232">
        <f>IF(LEFT(DM232,1)&lt;&gt;"0",IF(LEFT(DM232,1)="1",3.0,DN232),$D$5+$E$5*(EE232*DX232/($K$5*1000))+$F$5*(EE232*DX232/($K$5*1000))*MAX(MIN(DK232,$J$5),$I$5)*MAX(MIN(DK232,$J$5),$I$5)+$G$5*MAX(MIN(DK232,$J$5),$I$5)*(EE232*DX232/($K$5*1000))+$H$5*(EE232*DX232/($K$5*1000))*(EE232*DX232/($K$5*1000)))</f>
        <v>0</v>
      </c>
      <c r="R232">
        <f>I232*(1000-(1000*0.61365*exp(17.502*V232/(240.97+V232))/(DX232+DY232)+DS232)/2)/(1000*0.61365*exp(17.502*V232/(240.97+V232))/(DX232+DY232)-DS232)</f>
        <v>0</v>
      </c>
      <c r="S232">
        <f>1/((DL232+1)/(P232/1.6)+1/(Q232/1.37)) + DL232/((DL232+1)/(P232/1.6) + DL232/(Q232/1.37))</f>
        <v>0</v>
      </c>
      <c r="T232">
        <f>(DG232*DJ232)</f>
        <v>0</v>
      </c>
      <c r="U232">
        <f>(DZ232+(T232+2*0.95*5.67E-8*(((DZ232+$B$9)+273)^4-(DZ232+273)^4)-44100*I232)/(1.84*29.3*Q232+8*0.95*5.67E-8*(DZ232+273)^3))</f>
        <v>0</v>
      </c>
      <c r="V232">
        <f>($C$9*EA232+$D$9*EB232+$E$9*U232)</f>
        <v>0</v>
      </c>
      <c r="W232">
        <f>0.61365*exp(17.502*V232/(240.97+V232))</f>
        <v>0</v>
      </c>
      <c r="X232">
        <f>(Y232/Z232*100)</f>
        <v>0</v>
      </c>
      <c r="Y232">
        <f>DS232*(DX232+DY232)/1000</f>
        <v>0</v>
      </c>
      <c r="Z232">
        <f>0.61365*exp(17.502*DZ232/(240.97+DZ232))</f>
        <v>0</v>
      </c>
      <c r="AA232">
        <f>(W232-DS232*(DX232+DY232)/1000)</f>
        <v>0</v>
      </c>
      <c r="AB232">
        <f>(-I232*44100)</f>
        <v>0</v>
      </c>
      <c r="AC232">
        <f>2*29.3*Q232*0.92*(DZ232-V232)</f>
        <v>0</v>
      </c>
      <c r="AD232">
        <f>2*0.95*5.67E-8*(((DZ232+$B$9)+273)^4-(V232+273)^4)</f>
        <v>0</v>
      </c>
      <c r="AE232">
        <f>T232+AD232+AB232+AC232</f>
        <v>0</v>
      </c>
      <c r="AF232">
        <f>DW232*AT232*(DR232-DQ232*(1000-AT232*DT232)/(1000-AT232*DS232))/(100*DK232)</f>
        <v>0</v>
      </c>
      <c r="AG232">
        <f>1000*DW232*AT232*(DS232-DT232)/(100*DK232*(1000-AT232*DS232))</f>
        <v>0</v>
      </c>
      <c r="AH232">
        <f>(AI232 - AJ232 - DX232*1E3/(8.314*(DZ232+273.15)) * AL232/DW232 * AK232) * DW232/(100*DK232) * (1000 - DT232)/1000</f>
        <v>0</v>
      </c>
      <c r="AI232">
        <v>105.6077208752549</v>
      </c>
      <c r="AJ232">
        <v>120.0399515151515</v>
      </c>
      <c r="AK232">
        <v>-3.283249693118369</v>
      </c>
      <c r="AL232">
        <v>65.06289702928272</v>
      </c>
      <c r="AM232">
        <f>(AO232 - AN232 + DX232*1E3/(8.314*(DZ232+273.15)) * AQ232/DW232 * AP232) * DW232/(100*DK232) * 1000/(1000 - AO232)</f>
        <v>0</v>
      </c>
      <c r="AN232">
        <v>20.37719900065717</v>
      </c>
      <c r="AO232">
        <v>22.66912727272727</v>
      </c>
      <c r="AP232">
        <v>-3.88657682098359E-05</v>
      </c>
      <c r="AQ232">
        <v>104.9964601613878</v>
      </c>
      <c r="AR232">
        <v>0</v>
      </c>
      <c r="AS232">
        <v>0</v>
      </c>
      <c r="AT232">
        <f>IF(AR232*$H$15&gt;=AV232,1.0,(AV232/(AV232-AR232*$H$15)))</f>
        <v>0</v>
      </c>
      <c r="AU232">
        <f>(AT232-1)*100</f>
        <v>0</v>
      </c>
      <c r="AV232">
        <f>MAX(0,($B$15+$C$15*EE232)/(1+$D$15*EE232)*DX232/(DZ232+273)*$E$15)</f>
        <v>0</v>
      </c>
      <c r="AW232" t="s">
        <v>437</v>
      </c>
      <c r="AX232" t="s">
        <v>437</v>
      </c>
      <c r="AY232">
        <v>0</v>
      </c>
      <c r="AZ232">
        <v>0</v>
      </c>
      <c r="BA232">
        <f>1-AY232/AZ232</f>
        <v>0</v>
      </c>
      <c r="BB232">
        <v>0</v>
      </c>
      <c r="BC232" t="s">
        <v>437</v>
      </c>
      <c r="BD232" t="s">
        <v>437</v>
      </c>
      <c r="BE232">
        <v>0</v>
      </c>
      <c r="BF232">
        <v>0</v>
      </c>
      <c r="BG232">
        <f>1-BE232/BF232</f>
        <v>0</v>
      </c>
      <c r="BH232">
        <v>0.5</v>
      </c>
      <c r="BI232">
        <f>DH232</f>
        <v>0</v>
      </c>
      <c r="BJ232">
        <f>K232</f>
        <v>0</v>
      </c>
      <c r="BK232">
        <f>BG232*BH232*BI232</f>
        <v>0</v>
      </c>
      <c r="BL232">
        <f>(BJ232-BB232)/BI232</f>
        <v>0</v>
      </c>
      <c r="BM232">
        <f>(AZ232-BF232)/BF232</f>
        <v>0</v>
      </c>
      <c r="BN232">
        <f>AY232/(BA232+AY232/BF232)</f>
        <v>0</v>
      </c>
      <c r="BO232" t="s">
        <v>437</v>
      </c>
      <c r="BP232">
        <v>0</v>
      </c>
      <c r="BQ232">
        <f>IF(BP232&lt;&gt;0, BP232, BN232)</f>
        <v>0</v>
      </c>
      <c r="BR232">
        <f>1-BQ232/BF232</f>
        <v>0</v>
      </c>
      <c r="BS232">
        <f>(BF232-BE232)/(BF232-BQ232)</f>
        <v>0</v>
      </c>
      <c r="BT232">
        <f>(AZ232-BF232)/(AZ232-BQ232)</f>
        <v>0</v>
      </c>
      <c r="BU232">
        <f>(BF232-BE232)/(BF232-AY232)</f>
        <v>0</v>
      </c>
      <c r="BV232">
        <f>(AZ232-BF232)/(AZ232-AY232)</f>
        <v>0</v>
      </c>
      <c r="BW232">
        <f>(BS232*BQ232/BE232)</f>
        <v>0</v>
      </c>
      <c r="BX232">
        <f>(1-BW232)</f>
        <v>0</v>
      </c>
      <c r="DG232">
        <f>$B$13*EF232+$C$13*EG232+$F$13*ER232*(1-EU232)</f>
        <v>0</v>
      </c>
      <c r="DH232">
        <f>DG232*DI232</f>
        <v>0</v>
      </c>
      <c r="DI232">
        <f>($B$13*$D$11+$C$13*$D$11+$F$13*((FE232+EW232)/MAX(FE232+EW232+FF232, 0.1)*$I$11+FF232/MAX(FE232+EW232+FF232, 0.1)*$J$11))/($B$13+$C$13+$F$13)</f>
        <v>0</v>
      </c>
      <c r="DJ232">
        <f>($B$13*$K$11+$C$13*$K$11+$F$13*((FE232+EW232)/MAX(FE232+EW232+FF232, 0.1)*$P$11+FF232/MAX(FE232+EW232+FF232, 0.1)*$Q$11))/($B$13+$C$13+$F$13)</f>
        <v>0</v>
      </c>
      <c r="DK232">
        <v>5.79</v>
      </c>
      <c r="DL232">
        <v>0.5</v>
      </c>
      <c r="DM232" t="s">
        <v>438</v>
      </c>
      <c r="DN232">
        <v>2</v>
      </c>
      <c r="DO232" t="b">
        <v>1</v>
      </c>
      <c r="DP232">
        <v>1759167937.6</v>
      </c>
      <c r="DQ232">
        <v>139.7951481481481</v>
      </c>
      <c r="DR232">
        <v>118.5519555555556</v>
      </c>
      <c r="DS232">
        <v>22.67477407407408</v>
      </c>
      <c r="DT232">
        <v>20.38521851851852</v>
      </c>
      <c r="DU232">
        <v>140.8343333333333</v>
      </c>
      <c r="DV232">
        <v>22.3745962962963</v>
      </c>
      <c r="DW232">
        <v>499.9517407407407</v>
      </c>
      <c r="DX232">
        <v>90.87690740740742</v>
      </c>
      <c r="DY232">
        <v>0.06919110740740742</v>
      </c>
      <c r="DZ232">
        <v>29.44304444444444</v>
      </c>
      <c r="EA232">
        <v>29.98688148148148</v>
      </c>
      <c r="EB232">
        <v>999.9000000000001</v>
      </c>
      <c r="EC232">
        <v>0</v>
      </c>
      <c r="ED232">
        <v>0</v>
      </c>
      <c r="EE232">
        <v>9994.832592592591</v>
      </c>
      <c r="EF232">
        <v>0</v>
      </c>
      <c r="EG232">
        <v>9.83568</v>
      </c>
      <c r="EH232">
        <v>21.24331851851852</v>
      </c>
      <c r="EI232">
        <v>143.0385555555555</v>
      </c>
      <c r="EJ232">
        <v>121.0189259259259</v>
      </c>
      <c r="EK232">
        <v>2.289552222222222</v>
      </c>
      <c r="EL232">
        <v>118.5519555555556</v>
      </c>
      <c r="EM232">
        <v>20.38521851851852</v>
      </c>
      <c r="EN232">
        <v>2.060613333333333</v>
      </c>
      <c r="EO232">
        <v>1.852546296296296</v>
      </c>
      <c r="EP232">
        <v>17.91794444444444</v>
      </c>
      <c r="EQ232">
        <v>16.23735555555556</v>
      </c>
      <c r="ER232">
        <v>2000.004444444445</v>
      </c>
      <c r="ES232">
        <v>0.9799978888888888</v>
      </c>
      <c r="ET232">
        <v>0.02000181481481482</v>
      </c>
      <c r="EU232">
        <v>0</v>
      </c>
      <c r="EV232">
        <v>810.3794444444445</v>
      </c>
      <c r="EW232">
        <v>5.00078</v>
      </c>
      <c r="EX232">
        <v>15775.86666666666</v>
      </c>
      <c r="EY232">
        <v>16379.66296296296</v>
      </c>
      <c r="EZ232">
        <v>39.20122222222222</v>
      </c>
      <c r="FA232">
        <v>39.94659259259259</v>
      </c>
      <c r="FB232">
        <v>39.30529629629629</v>
      </c>
      <c r="FC232">
        <v>39.63159259259259</v>
      </c>
      <c r="FD232">
        <v>40.28907407407408</v>
      </c>
      <c r="FE232">
        <v>1955.098148148148</v>
      </c>
      <c r="FF232">
        <v>39.9</v>
      </c>
      <c r="FG232">
        <v>0</v>
      </c>
      <c r="FH232">
        <v>1759167937.4</v>
      </c>
      <c r="FI232">
        <v>0</v>
      </c>
      <c r="FJ232">
        <v>810.43456</v>
      </c>
      <c r="FK232">
        <v>9.731692281402136</v>
      </c>
      <c r="FL232">
        <v>190.5846151193939</v>
      </c>
      <c r="FM232">
        <v>15777.244</v>
      </c>
      <c r="FN232">
        <v>15</v>
      </c>
      <c r="FO232">
        <v>0</v>
      </c>
      <c r="FP232" t="s">
        <v>439</v>
      </c>
      <c r="FQ232">
        <v>1746989605.5</v>
      </c>
      <c r="FR232">
        <v>1746989593.5</v>
      </c>
      <c r="FS232">
        <v>0</v>
      </c>
      <c r="FT232">
        <v>-0.274</v>
      </c>
      <c r="FU232">
        <v>-0.002</v>
      </c>
      <c r="FV232">
        <v>2.549</v>
      </c>
      <c r="FW232">
        <v>0.129</v>
      </c>
      <c r="FX232">
        <v>420</v>
      </c>
      <c r="FY232">
        <v>17</v>
      </c>
      <c r="FZ232">
        <v>0.02</v>
      </c>
      <c r="GA232">
        <v>0.04</v>
      </c>
      <c r="GB232">
        <v>20.90093170731707</v>
      </c>
      <c r="GC232">
        <v>6.739166550522624</v>
      </c>
      <c r="GD232">
        <v>0.665260480229828</v>
      </c>
      <c r="GE232">
        <v>0</v>
      </c>
      <c r="GF232">
        <v>809.9136176470588</v>
      </c>
      <c r="GG232">
        <v>9.427547743349113</v>
      </c>
      <c r="GH232">
        <v>0.9684070611881914</v>
      </c>
      <c r="GI232">
        <v>0</v>
      </c>
      <c r="GJ232">
        <v>2.286536829268293</v>
      </c>
      <c r="GK232">
        <v>0.05660801393727533</v>
      </c>
      <c r="GL232">
        <v>0.005652654648977491</v>
      </c>
      <c r="GM232">
        <v>1</v>
      </c>
      <c r="GN232">
        <v>1</v>
      </c>
      <c r="GO232">
        <v>3</v>
      </c>
      <c r="GP232" t="s">
        <v>459</v>
      </c>
      <c r="GQ232">
        <v>3.10222</v>
      </c>
      <c r="GR232">
        <v>2.72733</v>
      </c>
      <c r="GS232">
        <v>0.0297041</v>
      </c>
      <c r="GT232">
        <v>0.024108</v>
      </c>
      <c r="GU232">
        <v>0.103972</v>
      </c>
      <c r="GV232">
        <v>0.09778240000000001</v>
      </c>
      <c r="GW232">
        <v>25358.9</v>
      </c>
      <c r="GX232">
        <v>23163.8</v>
      </c>
      <c r="GY232">
        <v>26699.6</v>
      </c>
      <c r="GZ232">
        <v>23958.2</v>
      </c>
      <c r="HA232">
        <v>38269.2</v>
      </c>
      <c r="HB232">
        <v>31944.7</v>
      </c>
      <c r="HC232">
        <v>46620.2</v>
      </c>
      <c r="HD232">
        <v>37900.7</v>
      </c>
      <c r="HE232">
        <v>1.87115</v>
      </c>
      <c r="HF232">
        <v>1.8623</v>
      </c>
      <c r="HG232">
        <v>0.144526</v>
      </c>
      <c r="HH232">
        <v>0</v>
      </c>
      <c r="HI232">
        <v>27.6282</v>
      </c>
      <c r="HJ232">
        <v>999.9</v>
      </c>
      <c r="HK232">
        <v>47.2</v>
      </c>
      <c r="HL232">
        <v>31.7</v>
      </c>
      <c r="HM232">
        <v>24.3846</v>
      </c>
      <c r="HN232">
        <v>61.5559</v>
      </c>
      <c r="HO232">
        <v>22.1354</v>
      </c>
      <c r="HP232">
        <v>1</v>
      </c>
      <c r="HQ232">
        <v>0.120175</v>
      </c>
      <c r="HR232">
        <v>-0.433028</v>
      </c>
      <c r="HS232">
        <v>20.2792</v>
      </c>
      <c r="HT232">
        <v>5.2113</v>
      </c>
      <c r="HU232">
        <v>11.98</v>
      </c>
      <c r="HV232">
        <v>4.96285</v>
      </c>
      <c r="HW232">
        <v>3.27448</v>
      </c>
      <c r="HX232">
        <v>9999</v>
      </c>
      <c r="HY232">
        <v>9999</v>
      </c>
      <c r="HZ232">
        <v>9999</v>
      </c>
      <c r="IA232">
        <v>42.2</v>
      </c>
      <c r="IB232">
        <v>1.86401</v>
      </c>
      <c r="IC232">
        <v>1.86017</v>
      </c>
      <c r="ID232">
        <v>1.8585</v>
      </c>
      <c r="IE232">
        <v>1.85984</v>
      </c>
      <c r="IF232">
        <v>1.85989</v>
      </c>
      <c r="IG232">
        <v>1.85839</v>
      </c>
      <c r="IH232">
        <v>1.85748</v>
      </c>
      <c r="II232">
        <v>1.85242</v>
      </c>
      <c r="IJ232">
        <v>0</v>
      </c>
      <c r="IK232">
        <v>0</v>
      </c>
      <c r="IL232">
        <v>0</v>
      </c>
      <c r="IM232">
        <v>0</v>
      </c>
      <c r="IN232" t="s">
        <v>441</v>
      </c>
      <c r="IO232" t="s">
        <v>442</v>
      </c>
      <c r="IP232" t="s">
        <v>443</v>
      </c>
      <c r="IQ232" t="s">
        <v>443</v>
      </c>
      <c r="IR232" t="s">
        <v>443</v>
      </c>
      <c r="IS232" t="s">
        <v>443</v>
      </c>
      <c r="IT232">
        <v>0</v>
      </c>
      <c r="IU232">
        <v>100</v>
      </c>
      <c r="IV232">
        <v>100</v>
      </c>
      <c r="IW232">
        <v>-1.022</v>
      </c>
      <c r="IX232">
        <v>0.3</v>
      </c>
      <c r="IY232">
        <v>-0.9039269621244732</v>
      </c>
      <c r="IZ232">
        <v>-0.001239420960351069</v>
      </c>
      <c r="JA232">
        <v>2.054680153414315E-06</v>
      </c>
      <c r="JB232">
        <v>-6.090169633737798E-10</v>
      </c>
      <c r="JC232">
        <v>0.01286883109493677</v>
      </c>
      <c r="JD232">
        <v>0.003674261220633967</v>
      </c>
      <c r="JE232">
        <v>0.0003746991724086452</v>
      </c>
      <c r="JF232">
        <v>1.563836292469968E-06</v>
      </c>
      <c r="JG232">
        <v>1</v>
      </c>
      <c r="JH232">
        <v>2003</v>
      </c>
      <c r="JI232">
        <v>1</v>
      </c>
      <c r="JJ232">
        <v>24</v>
      </c>
      <c r="JK232">
        <v>202972.3</v>
      </c>
      <c r="JL232">
        <v>202972.5</v>
      </c>
      <c r="JM232">
        <v>0.313721</v>
      </c>
      <c r="JN232">
        <v>2.67212</v>
      </c>
      <c r="JO232">
        <v>1.49658</v>
      </c>
      <c r="JP232">
        <v>2.34375</v>
      </c>
      <c r="JQ232">
        <v>1.54907</v>
      </c>
      <c r="JR232">
        <v>2.47803</v>
      </c>
      <c r="JS232">
        <v>36.5523</v>
      </c>
      <c r="JT232">
        <v>24.1751</v>
      </c>
      <c r="JU232">
        <v>18</v>
      </c>
      <c r="JV232">
        <v>483.695</v>
      </c>
      <c r="JW232">
        <v>493.004</v>
      </c>
      <c r="JX232">
        <v>28.2319</v>
      </c>
      <c r="JY232">
        <v>28.8587</v>
      </c>
      <c r="JZ232">
        <v>29.9999</v>
      </c>
      <c r="KA232">
        <v>29.1409</v>
      </c>
      <c r="KB232">
        <v>29.1547</v>
      </c>
      <c r="KC232">
        <v>6.38425</v>
      </c>
      <c r="KD232">
        <v>18.3952</v>
      </c>
      <c r="KE232">
        <v>97.39400000000001</v>
      </c>
      <c r="KF232">
        <v>28.2326</v>
      </c>
      <c r="KG232">
        <v>65.5228</v>
      </c>
      <c r="KH232">
        <v>20.447</v>
      </c>
      <c r="KI232">
        <v>101.934</v>
      </c>
      <c r="KJ232">
        <v>91.4058</v>
      </c>
    </row>
    <row r="233" spans="1:296">
      <c r="A233">
        <v>215</v>
      </c>
      <c r="B233">
        <v>1759167950.1</v>
      </c>
      <c r="C233">
        <v>6577</v>
      </c>
      <c r="D233" t="s">
        <v>875</v>
      </c>
      <c r="E233" t="s">
        <v>876</v>
      </c>
      <c r="F233">
        <v>5</v>
      </c>
      <c r="G233" t="s">
        <v>832</v>
      </c>
      <c r="H233">
        <v>1759167942.314285</v>
      </c>
      <c r="I233">
        <f>(J233)/1000</f>
        <v>0</v>
      </c>
      <c r="J233">
        <f>IF(DO233, AM233, AG233)</f>
        <v>0</v>
      </c>
      <c r="K233">
        <f>IF(DO233, AH233, AF233)</f>
        <v>0</v>
      </c>
      <c r="L233">
        <f>DQ233 - IF(AT233&gt;1, K233*DK233*100.0/(AV233), 0)</f>
        <v>0</v>
      </c>
      <c r="M233">
        <f>((S233-I233/2)*L233-K233)/(S233+I233/2)</f>
        <v>0</v>
      </c>
      <c r="N233">
        <f>M233*(DX233+DY233)/1000.0</f>
        <v>0</v>
      </c>
      <c r="O233">
        <f>(DQ233 - IF(AT233&gt;1, K233*DK233*100.0/(AV233), 0))*(DX233+DY233)/1000.0</f>
        <v>0</v>
      </c>
      <c r="P233">
        <f>2.0/((1/R233-1/Q233)+SIGN(R233)*SQRT((1/R233-1/Q233)*(1/R233-1/Q233) + 4*DL233/((DL233+1)*(DL233+1))*(2*1/R233*1/Q233-1/Q233*1/Q233)))</f>
        <v>0</v>
      </c>
      <c r="Q233">
        <f>IF(LEFT(DM233,1)&lt;&gt;"0",IF(LEFT(DM233,1)="1",3.0,DN233),$D$5+$E$5*(EE233*DX233/($K$5*1000))+$F$5*(EE233*DX233/($K$5*1000))*MAX(MIN(DK233,$J$5),$I$5)*MAX(MIN(DK233,$J$5),$I$5)+$G$5*MAX(MIN(DK233,$J$5),$I$5)*(EE233*DX233/($K$5*1000))+$H$5*(EE233*DX233/($K$5*1000))*(EE233*DX233/($K$5*1000)))</f>
        <v>0</v>
      </c>
      <c r="R233">
        <f>I233*(1000-(1000*0.61365*exp(17.502*V233/(240.97+V233))/(DX233+DY233)+DS233)/2)/(1000*0.61365*exp(17.502*V233/(240.97+V233))/(DX233+DY233)-DS233)</f>
        <v>0</v>
      </c>
      <c r="S233">
        <f>1/((DL233+1)/(P233/1.6)+1/(Q233/1.37)) + DL233/((DL233+1)/(P233/1.6) + DL233/(Q233/1.37))</f>
        <v>0</v>
      </c>
      <c r="T233">
        <f>(DG233*DJ233)</f>
        <v>0</v>
      </c>
      <c r="U233">
        <f>(DZ233+(T233+2*0.95*5.67E-8*(((DZ233+$B$9)+273)^4-(DZ233+273)^4)-44100*I233)/(1.84*29.3*Q233+8*0.95*5.67E-8*(DZ233+273)^3))</f>
        <v>0</v>
      </c>
      <c r="V233">
        <f>($C$9*EA233+$D$9*EB233+$E$9*U233)</f>
        <v>0</v>
      </c>
      <c r="W233">
        <f>0.61365*exp(17.502*V233/(240.97+V233))</f>
        <v>0</v>
      </c>
      <c r="X233">
        <f>(Y233/Z233*100)</f>
        <v>0</v>
      </c>
      <c r="Y233">
        <f>DS233*(DX233+DY233)/1000</f>
        <v>0</v>
      </c>
      <c r="Z233">
        <f>0.61365*exp(17.502*DZ233/(240.97+DZ233))</f>
        <v>0</v>
      </c>
      <c r="AA233">
        <f>(W233-DS233*(DX233+DY233)/1000)</f>
        <v>0</v>
      </c>
      <c r="AB233">
        <f>(-I233*44100)</f>
        <v>0</v>
      </c>
      <c r="AC233">
        <f>2*29.3*Q233*0.92*(DZ233-V233)</f>
        <v>0</v>
      </c>
      <c r="AD233">
        <f>2*0.95*5.67E-8*(((DZ233+$B$9)+273)^4-(V233+273)^4)</f>
        <v>0</v>
      </c>
      <c r="AE233">
        <f>T233+AD233+AB233+AC233</f>
        <v>0</v>
      </c>
      <c r="AF233">
        <f>DW233*AT233*(DR233-DQ233*(1000-AT233*DT233)/(1000-AT233*DS233))/(100*DK233)</f>
        <v>0</v>
      </c>
      <c r="AG233">
        <f>1000*DW233*AT233*(DS233-DT233)/(100*DK233*(1000-AT233*DS233))</f>
        <v>0</v>
      </c>
      <c r="AH233">
        <f>(AI233 - AJ233 - DX233*1E3/(8.314*(DZ233+273.15)) * AL233/DW233 * AK233) * DW233/(100*DK233) * (1000 - DT233)/1000</f>
        <v>0</v>
      </c>
      <c r="AI233">
        <v>88.48792001088455</v>
      </c>
      <c r="AJ233">
        <v>103.498909090909</v>
      </c>
      <c r="AK233">
        <v>-3.310119544974096</v>
      </c>
      <c r="AL233">
        <v>65.06289702928272</v>
      </c>
      <c r="AM233">
        <f>(AO233 - AN233 + DX233*1E3/(8.314*(DZ233+273.15)) * AQ233/DW233 * AP233) * DW233/(100*DK233) * 1000/(1000 - AO233)</f>
        <v>0</v>
      </c>
      <c r="AN233">
        <v>20.37130918792325</v>
      </c>
      <c r="AO233">
        <v>22.66677757575758</v>
      </c>
      <c r="AP233">
        <v>-4.998627443233621E-06</v>
      </c>
      <c r="AQ233">
        <v>104.9964601613878</v>
      </c>
      <c r="AR233">
        <v>0</v>
      </c>
      <c r="AS233">
        <v>0</v>
      </c>
      <c r="AT233">
        <f>IF(AR233*$H$15&gt;=AV233,1.0,(AV233/(AV233-AR233*$H$15)))</f>
        <v>0</v>
      </c>
      <c r="AU233">
        <f>(AT233-1)*100</f>
        <v>0</v>
      </c>
      <c r="AV233">
        <f>MAX(0,($B$15+$C$15*EE233)/(1+$D$15*EE233)*DX233/(DZ233+273)*$E$15)</f>
        <v>0</v>
      </c>
      <c r="AW233" t="s">
        <v>437</v>
      </c>
      <c r="AX233" t="s">
        <v>437</v>
      </c>
      <c r="AY233">
        <v>0</v>
      </c>
      <c r="AZ233">
        <v>0</v>
      </c>
      <c r="BA233">
        <f>1-AY233/AZ233</f>
        <v>0</v>
      </c>
      <c r="BB233">
        <v>0</v>
      </c>
      <c r="BC233" t="s">
        <v>437</v>
      </c>
      <c r="BD233" t="s">
        <v>437</v>
      </c>
      <c r="BE233">
        <v>0</v>
      </c>
      <c r="BF233">
        <v>0</v>
      </c>
      <c r="BG233">
        <f>1-BE233/BF233</f>
        <v>0</v>
      </c>
      <c r="BH233">
        <v>0.5</v>
      </c>
      <c r="BI233">
        <f>DH233</f>
        <v>0</v>
      </c>
      <c r="BJ233">
        <f>K233</f>
        <v>0</v>
      </c>
      <c r="BK233">
        <f>BG233*BH233*BI233</f>
        <v>0</v>
      </c>
      <c r="BL233">
        <f>(BJ233-BB233)/BI233</f>
        <v>0</v>
      </c>
      <c r="BM233">
        <f>(AZ233-BF233)/BF233</f>
        <v>0</v>
      </c>
      <c r="BN233">
        <f>AY233/(BA233+AY233/BF233)</f>
        <v>0</v>
      </c>
      <c r="BO233" t="s">
        <v>437</v>
      </c>
      <c r="BP233">
        <v>0</v>
      </c>
      <c r="BQ233">
        <f>IF(BP233&lt;&gt;0, BP233, BN233)</f>
        <v>0</v>
      </c>
      <c r="BR233">
        <f>1-BQ233/BF233</f>
        <v>0</v>
      </c>
      <c r="BS233">
        <f>(BF233-BE233)/(BF233-BQ233)</f>
        <v>0</v>
      </c>
      <c r="BT233">
        <f>(AZ233-BF233)/(AZ233-BQ233)</f>
        <v>0</v>
      </c>
      <c r="BU233">
        <f>(BF233-BE233)/(BF233-AY233)</f>
        <v>0</v>
      </c>
      <c r="BV233">
        <f>(AZ233-BF233)/(AZ233-AY233)</f>
        <v>0</v>
      </c>
      <c r="BW233">
        <f>(BS233*BQ233/BE233)</f>
        <v>0</v>
      </c>
      <c r="BX233">
        <f>(1-BW233)</f>
        <v>0</v>
      </c>
      <c r="DG233">
        <f>$B$13*EF233+$C$13*EG233+$F$13*ER233*(1-EU233)</f>
        <v>0</v>
      </c>
      <c r="DH233">
        <f>DG233*DI233</f>
        <v>0</v>
      </c>
      <c r="DI233">
        <f>($B$13*$D$11+$C$13*$D$11+$F$13*((FE233+EW233)/MAX(FE233+EW233+FF233, 0.1)*$I$11+FF233/MAX(FE233+EW233+FF233, 0.1)*$J$11))/($B$13+$C$13+$F$13)</f>
        <v>0</v>
      </c>
      <c r="DJ233">
        <f>($B$13*$K$11+$C$13*$K$11+$F$13*((FE233+EW233)/MAX(FE233+EW233+FF233, 0.1)*$P$11+FF233/MAX(FE233+EW233+FF233, 0.1)*$Q$11))/($B$13+$C$13+$F$13)</f>
        <v>0</v>
      </c>
      <c r="DK233">
        <v>5.79</v>
      </c>
      <c r="DL233">
        <v>0.5</v>
      </c>
      <c r="DM233" t="s">
        <v>438</v>
      </c>
      <c r="DN233">
        <v>2</v>
      </c>
      <c r="DO233" t="b">
        <v>1</v>
      </c>
      <c r="DP233">
        <v>1759167942.314285</v>
      </c>
      <c r="DQ233">
        <v>124.6382857142857</v>
      </c>
      <c r="DR233">
        <v>102.8460571428571</v>
      </c>
      <c r="DS233">
        <v>22.67139642857143</v>
      </c>
      <c r="DT233">
        <v>20.37878928571429</v>
      </c>
      <c r="DU233">
        <v>125.6664642857143</v>
      </c>
      <c r="DV233">
        <v>22.37129999999999</v>
      </c>
      <c r="DW233">
        <v>499.9290714285714</v>
      </c>
      <c r="DX233">
        <v>90.87682857142859</v>
      </c>
      <c r="DY233">
        <v>0.06930223214285715</v>
      </c>
      <c r="DZ233">
        <v>29.44428928571428</v>
      </c>
      <c r="EA233">
        <v>29.98777857142857</v>
      </c>
      <c r="EB233">
        <v>999.9000000000002</v>
      </c>
      <c r="EC233">
        <v>0</v>
      </c>
      <c r="ED233">
        <v>0</v>
      </c>
      <c r="EE233">
        <v>9998.392142857145</v>
      </c>
      <c r="EF233">
        <v>0</v>
      </c>
      <c r="EG233">
        <v>9.836168214285715</v>
      </c>
      <c r="EH233">
        <v>21.79230357142857</v>
      </c>
      <c r="EI233">
        <v>127.5295714285714</v>
      </c>
      <c r="EJ233">
        <v>104.9856071428571</v>
      </c>
      <c r="EK233">
        <v>2.292616071428572</v>
      </c>
      <c r="EL233">
        <v>102.8460571428571</v>
      </c>
      <c r="EM233">
        <v>20.37878928571429</v>
      </c>
      <c r="EN233">
        <v>2.060304642857143</v>
      </c>
      <c r="EO233">
        <v>1.85196</v>
      </c>
      <c r="EP233">
        <v>17.91556428571429</v>
      </c>
      <c r="EQ233">
        <v>16.23238214285714</v>
      </c>
      <c r="ER233">
        <v>2000.015</v>
      </c>
      <c r="ES233">
        <v>0.9799978571428571</v>
      </c>
      <c r="ET233">
        <v>0.02000185</v>
      </c>
      <c r="EU233">
        <v>0</v>
      </c>
      <c r="EV233">
        <v>811.2082857142858</v>
      </c>
      <c r="EW233">
        <v>5.00078</v>
      </c>
      <c r="EX233">
        <v>15791.16071428571</v>
      </c>
      <c r="EY233">
        <v>16379.75</v>
      </c>
      <c r="EZ233">
        <v>39.19396428571428</v>
      </c>
      <c r="FA233">
        <v>39.95742857142857</v>
      </c>
      <c r="FB233">
        <v>39.30099999999999</v>
      </c>
      <c r="FC233">
        <v>39.61799999999999</v>
      </c>
      <c r="FD233">
        <v>40.26764285714285</v>
      </c>
      <c r="FE233">
        <v>1955.105714285714</v>
      </c>
      <c r="FF233">
        <v>39.9</v>
      </c>
      <c r="FG233">
        <v>0</v>
      </c>
      <c r="FH233">
        <v>1759167942.2</v>
      </c>
      <c r="FI233">
        <v>0</v>
      </c>
      <c r="FJ233">
        <v>811.2711999999999</v>
      </c>
      <c r="FK233">
        <v>11.07061536972488</v>
      </c>
      <c r="FL233">
        <v>201.4923077118518</v>
      </c>
      <c r="FM233">
        <v>15792.968</v>
      </c>
      <c r="FN233">
        <v>15</v>
      </c>
      <c r="FO233">
        <v>0</v>
      </c>
      <c r="FP233" t="s">
        <v>439</v>
      </c>
      <c r="FQ233">
        <v>1746989605.5</v>
      </c>
      <c r="FR233">
        <v>1746989593.5</v>
      </c>
      <c r="FS233">
        <v>0</v>
      </c>
      <c r="FT233">
        <v>-0.274</v>
      </c>
      <c r="FU233">
        <v>-0.002</v>
      </c>
      <c r="FV233">
        <v>2.549</v>
      </c>
      <c r="FW233">
        <v>0.129</v>
      </c>
      <c r="FX233">
        <v>420</v>
      </c>
      <c r="FY233">
        <v>17</v>
      </c>
      <c r="FZ233">
        <v>0.02</v>
      </c>
      <c r="GA233">
        <v>0.04</v>
      </c>
      <c r="GB233">
        <v>21.36291219512195</v>
      </c>
      <c r="GC233">
        <v>6.961066202090591</v>
      </c>
      <c r="GD233">
        <v>0.6872150340483033</v>
      </c>
      <c r="GE233">
        <v>0</v>
      </c>
      <c r="GF233">
        <v>810.6153529411764</v>
      </c>
      <c r="GG233">
        <v>9.973017567196637</v>
      </c>
      <c r="GH233">
        <v>1.018115961335762</v>
      </c>
      <c r="GI233">
        <v>0</v>
      </c>
      <c r="GJ233">
        <v>2.28986487804878</v>
      </c>
      <c r="GK233">
        <v>0.04870620209059382</v>
      </c>
      <c r="GL233">
        <v>0.00492475683289813</v>
      </c>
      <c r="GM233">
        <v>1</v>
      </c>
      <c r="GN233">
        <v>1</v>
      </c>
      <c r="GO233">
        <v>3</v>
      </c>
      <c r="GP233" t="s">
        <v>459</v>
      </c>
      <c r="GQ233">
        <v>3.1024</v>
      </c>
      <c r="GR233">
        <v>2.72737</v>
      </c>
      <c r="GS233">
        <v>0.0258258</v>
      </c>
      <c r="GT233">
        <v>0.0199684</v>
      </c>
      <c r="GU233">
        <v>0.103964</v>
      </c>
      <c r="GV233">
        <v>0.0978107</v>
      </c>
      <c r="GW233">
        <v>25460.4</v>
      </c>
      <c r="GX233">
        <v>23261.9</v>
      </c>
      <c r="GY233">
        <v>26699.6</v>
      </c>
      <c r="GZ233">
        <v>23958.1</v>
      </c>
      <c r="HA233">
        <v>38269.3</v>
      </c>
      <c r="HB233">
        <v>31943.2</v>
      </c>
      <c r="HC233">
        <v>46620.5</v>
      </c>
      <c r="HD233">
        <v>37900.7</v>
      </c>
      <c r="HE233">
        <v>1.87147</v>
      </c>
      <c r="HF233">
        <v>1.86235</v>
      </c>
      <c r="HG233">
        <v>0.144504</v>
      </c>
      <c r="HH233">
        <v>0</v>
      </c>
      <c r="HI233">
        <v>27.6282</v>
      </c>
      <c r="HJ233">
        <v>999.9</v>
      </c>
      <c r="HK233">
        <v>47.2</v>
      </c>
      <c r="HL233">
        <v>31.7</v>
      </c>
      <c r="HM233">
        <v>24.3814</v>
      </c>
      <c r="HN233">
        <v>61.1159</v>
      </c>
      <c r="HO233">
        <v>22.3237</v>
      </c>
      <c r="HP233">
        <v>1</v>
      </c>
      <c r="HQ233">
        <v>0.120188</v>
      </c>
      <c r="HR233">
        <v>-0.444104</v>
      </c>
      <c r="HS233">
        <v>20.2794</v>
      </c>
      <c r="HT233">
        <v>5.21055</v>
      </c>
      <c r="HU233">
        <v>11.98</v>
      </c>
      <c r="HV233">
        <v>4.9628</v>
      </c>
      <c r="HW233">
        <v>3.27443</v>
      </c>
      <c r="HX233">
        <v>9999</v>
      </c>
      <c r="HY233">
        <v>9999</v>
      </c>
      <c r="HZ233">
        <v>9999</v>
      </c>
      <c r="IA233">
        <v>42.2</v>
      </c>
      <c r="IB233">
        <v>1.86401</v>
      </c>
      <c r="IC233">
        <v>1.86017</v>
      </c>
      <c r="ID233">
        <v>1.85849</v>
      </c>
      <c r="IE233">
        <v>1.85981</v>
      </c>
      <c r="IF233">
        <v>1.85989</v>
      </c>
      <c r="IG233">
        <v>1.8584</v>
      </c>
      <c r="IH233">
        <v>1.85748</v>
      </c>
      <c r="II233">
        <v>1.85242</v>
      </c>
      <c r="IJ233">
        <v>0</v>
      </c>
      <c r="IK233">
        <v>0</v>
      </c>
      <c r="IL233">
        <v>0</v>
      </c>
      <c r="IM233">
        <v>0</v>
      </c>
      <c r="IN233" t="s">
        <v>441</v>
      </c>
      <c r="IO233" t="s">
        <v>442</v>
      </c>
      <c r="IP233" t="s">
        <v>443</v>
      </c>
      <c r="IQ233" t="s">
        <v>443</v>
      </c>
      <c r="IR233" t="s">
        <v>443</v>
      </c>
      <c r="IS233" t="s">
        <v>443</v>
      </c>
      <c r="IT233">
        <v>0</v>
      </c>
      <c r="IU233">
        <v>100</v>
      </c>
      <c r="IV233">
        <v>100</v>
      </c>
      <c r="IW233">
        <v>-1.008</v>
      </c>
      <c r="IX233">
        <v>0.3</v>
      </c>
      <c r="IY233">
        <v>-0.9039269621244732</v>
      </c>
      <c r="IZ233">
        <v>-0.001239420960351069</v>
      </c>
      <c r="JA233">
        <v>2.054680153414315E-06</v>
      </c>
      <c r="JB233">
        <v>-6.090169633737798E-10</v>
      </c>
      <c r="JC233">
        <v>0.01286883109493677</v>
      </c>
      <c r="JD233">
        <v>0.003674261220633967</v>
      </c>
      <c r="JE233">
        <v>0.0003746991724086452</v>
      </c>
      <c r="JF233">
        <v>1.563836292469968E-06</v>
      </c>
      <c r="JG233">
        <v>1</v>
      </c>
      <c r="JH233">
        <v>2003</v>
      </c>
      <c r="JI233">
        <v>1</v>
      </c>
      <c r="JJ233">
        <v>24</v>
      </c>
      <c r="JK233">
        <v>202972.4</v>
      </c>
      <c r="JL233">
        <v>202972.6</v>
      </c>
      <c r="JM233">
        <v>0.274658</v>
      </c>
      <c r="JN233">
        <v>2.68188</v>
      </c>
      <c r="JO233">
        <v>1.49658</v>
      </c>
      <c r="JP233">
        <v>2.34375</v>
      </c>
      <c r="JQ233">
        <v>1.54907</v>
      </c>
      <c r="JR233">
        <v>2.4231</v>
      </c>
      <c r="JS233">
        <v>36.5523</v>
      </c>
      <c r="JT233">
        <v>24.1751</v>
      </c>
      <c r="JU233">
        <v>18</v>
      </c>
      <c r="JV233">
        <v>483.861</v>
      </c>
      <c r="JW233">
        <v>493.011</v>
      </c>
      <c r="JX233">
        <v>28.2378</v>
      </c>
      <c r="JY233">
        <v>28.8563</v>
      </c>
      <c r="JZ233">
        <v>30</v>
      </c>
      <c r="KA233">
        <v>29.1378</v>
      </c>
      <c r="KB233">
        <v>29.1517</v>
      </c>
      <c r="KC233">
        <v>5.58605</v>
      </c>
      <c r="KD233">
        <v>18.1221</v>
      </c>
      <c r="KE233">
        <v>97.39400000000001</v>
      </c>
      <c r="KF233">
        <v>28.2423</v>
      </c>
      <c r="KG233">
        <v>52.1631</v>
      </c>
      <c r="KH233">
        <v>20.447</v>
      </c>
      <c r="KI233">
        <v>101.934</v>
      </c>
      <c r="KJ233">
        <v>91.40560000000001</v>
      </c>
    </row>
    <row r="234" spans="1:296">
      <c r="A234">
        <v>216</v>
      </c>
      <c r="B234">
        <v>1759167955.1</v>
      </c>
      <c r="C234">
        <v>6582</v>
      </c>
      <c r="D234" t="s">
        <v>877</v>
      </c>
      <c r="E234" t="s">
        <v>878</v>
      </c>
      <c r="F234">
        <v>5</v>
      </c>
      <c r="G234" t="s">
        <v>832</v>
      </c>
      <c r="H234">
        <v>1759167947.6</v>
      </c>
      <c r="I234">
        <f>(J234)/1000</f>
        <v>0</v>
      </c>
      <c r="J234">
        <f>IF(DO234, AM234, AG234)</f>
        <v>0</v>
      </c>
      <c r="K234">
        <f>IF(DO234, AH234, AF234)</f>
        <v>0</v>
      </c>
      <c r="L234">
        <f>DQ234 - IF(AT234&gt;1, K234*DK234*100.0/(AV234), 0)</f>
        <v>0</v>
      </c>
      <c r="M234">
        <f>((S234-I234/2)*L234-K234)/(S234+I234/2)</f>
        <v>0</v>
      </c>
      <c r="N234">
        <f>M234*(DX234+DY234)/1000.0</f>
        <v>0</v>
      </c>
      <c r="O234">
        <f>(DQ234 - IF(AT234&gt;1, K234*DK234*100.0/(AV234), 0))*(DX234+DY234)/1000.0</f>
        <v>0</v>
      </c>
      <c r="P234">
        <f>2.0/((1/R234-1/Q234)+SIGN(R234)*SQRT((1/R234-1/Q234)*(1/R234-1/Q234) + 4*DL234/((DL234+1)*(DL234+1))*(2*1/R234*1/Q234-1/Q234*1/Q234)))</f>
        <v>0</v>
      </c>
      <c r="Q234">
        <f>IF(LEFT(DM234,1)&lt;&gt;"0",IF(LEFT(DM234,1)="1",3.0,DN234),$D$5+$E$5*(EE234*DX234/($K$5*1000))+$F$5*(EE234*DX234/($K$5*1000))*MAX(MIN(DK234,$J$5),$I$5)*MAX(MIN(DK234,$J$5),$I$5)+$G$5*MAX(MIN(DK234,$J$5),$I$5)*(EE234*DX234/($K$5*1000))+$H$5*(EE234*DX234/($K$5*1000))*(EE234*DX234/($K$5*1000)))</f>
        <v>0</v>
      </c>
      <c r="R234">
        <f>I234*(1000-(1000*0.61365*exp(17.502*V234/(240.97+V234))/(DX234+DY234)+DS234)/2)/(1000*0.61365*exp(17.502*V234/(240.97+V234))/(DX234+DY234)-DS234)</f>
        <v>0</v>
      </c>
      <c r="S234">
        <f>1/((DL234+1)/(P234/1.6)+1/(Q234/1.37)) + DL234/((DL234+1)/(P234/1.6) + DL234/(Q234/1.37))</f>
        <v>0</v>
      </c>
      <c r="T234">
        <f>(DG234*DJ234)</f>
        <v>0</v>
      </c>
      <c r="U234">
        <f>(DZ234+(T234+2*0.95*5.67E-8*(((DZ234+$B$9)+273)^4-(DZ234+273)^4)-44100*I234)/(1.84*29.3*Q234+8*0.95*5.67E-8*(DZ234+273)^3))</f>
        <v>0</v>
      </c>
      <c r="V234">
        <f>($C$9*EA234+$D$9*EB234+$E$9*U234)</f>
        <v>0</v>
      </c>
      <c r="W234">
        <f>0.61365*exp(17.502*V234/(240.97+V234))</f>
        <v>0</v>
      </c>
      <c r="X234">
        <f>(Y234/Z234*100)</f>
        <v>0</v>
      </c>
      <c r="Y234">
        <f>DS234*(DX234+DY234)/1000</f>
        <v>0</v>
      </c>
      <c r="Z234">
        <f>0.61365*exp(17.502*DZ234/(240.97+DZ234))</f>
        <v>0</v>
      </c>
      <c r="AA234">
        <f>(W234-DS234*(DX234+DY234)/1000)</f>
        <v>0</v>
      </c>
      <c r="AB234">
        <f>(-I234*44100)</f>
        <v>0</v>
      </c>
      <c r="AC234">
        <f>2*29.3*Q234*0.92*(DZ234-V234)</f>
        <v>0</v>
      </c>
      <c r="AD234">
        <f>2*0.95*5.67E-8*(((DZ234+$B$9)+273)^4-(V234+273)^4)</f>
        <v>0</v>
      </c>
      <c r="AE234">
        <f>T234+AD234+AB234+AC234</f>
        <v>0</v>
      </c>
      <c r="AF234">
        <f>DW234*AT234*(DR234-DQ234*(1000-AT234*DT234)/(1000-AT234*DS234))/(100*DK234)</f>
        <v>0</v>
      </c>
      <c r="AG234">
        <f>1000*DW234*AT234*(DS234-DT234)/(100*DK234*(1000-AT234*DS234))</f>
        <v>0</v>
      </c>
      <c r="AH234">
        <f>(AI234 - AJ234 - DX234*1E3/(8.314*(DZ234+273.15)) * AL234/DW234 * AK234) * DW234/(100*DK234) * (1000 - DT234)/1000</f>
        <v>0</v>
      </c>
      <c r="AI234">
        <v>71.4885756142465</v>
      </c>
      <c r="AJ234">
        <v>87.01788848484848</v>
      </c>
      <c r="AK234">
        <v>-3.297769558730365</v>
      </c>
      <c r="AL234">
        <v>65.06289702928272</v>
      </c>
      <c r="AM234">
        <f>(AO234 - AN234 + DX234*1E3/(8.314*(DZ234+273.15)) * AQ234/DW234 * AP234) * DW234/(100*DK234) * 1000/(1000 - AO234)</f>
        <v>0</v>
      </c>
      <c r="AN234">
        <v>20.43878771714913</v>
      </c>
      <c r="AO234">
        <v>22.68326727272728</v>
      </c>
      <c r="AP234">
        <v>0.006283333588969419</v>
      </c>
      <c r="AQ234">
        <v>104.9964601613878</v>
      </c>
      <c r="AR234">
        <v>0</v>
      </c>
      <c r="AS234">
        <v>0</v>
      </c>
      <c r="AT234">
        <f>IF(AR234*$H$15&gt;=AV234,1.0,(AV234/(AV234-AR234*$H$15)))</f>
        <v>0</v>
      </c>
      <c r="AU234">
        <f>(AT234-1)*100</f>
        <v>0</v>
      </c>
      <c r="AV234">
        <f>MAX(0,($B$15+$C$15*EE234)/(1+$D$15*EE234)*DX234/(DZ234+273)*$E$15)</f>
        <v>0</v>
      </c>
      <c r="AW234" t="s">
        <v>437</v>
      </c>
      <c r="AX234" t="s">
        <v>437</v>
      </c>
      <c r="AY234">
        <v>0</v>
      </c>
      <c r="AZ234">
        <v>0</v>
      </c>
      <c r="BA234">
        <f>1-AY234/AZ234</f>
        <v>0</v>
      </c>
      <c r="BB234">
        <v>0</v>
      </c>
      <c r="BC234" t="s">
        <v>437</v>
      </c>
      <c r="BD234" t="s">
        <v>437</v>
      </c>
      <c r="BE234">
        <v>0</v>
      </c>
      <c r="BF234">
        <v>0</v>
      </c>
      <c r="BG234">
        <f>1-BE234/BF234</f>
        <v>0</v>
      </c>
      <c r="BH234">
        <v>0.5</v>
      </c>
      <c r="BI234">
        <f>DH234</f>
        <v>0</v>
      </c>
      <c r="BJ234">
        <f>K234</f>
        <v>0</v>
      </c>
      <c r="BK234">
        <f>BG234*BH234*BI234</f>
        <v>0</v>
      </c>
      <c r="BL234">
        <f>(BJ234-BB234)/BI234</f>
        <v>0</v>
      </c>
      <c r="BM234">
        <f>(AZ234-BF234)/BF234</f>
        <v>0</v>
      </c>
      <c r="BN234">
        <f>AY234/(BA234+AY234/BF234)</f>
        <v>0</v>
      </c>
      <c r="BO234" t="s">
        <v>437</v>
      </c>
      <c r="BP234">
        <v>0</v>
      </c>
      <c r="BQ234">
        <f>IF(BP234&lt;&gt;0, BP234, BN234)</f>
        <v>0</v>
      </c>
      <c r="BR234">
        <f>1-BQ234/BF234</f>
        <v>0</v>
      </c>
      <c r="BS234">
        <f>(BF234-BE234)/(BF234-BQ234)</f>
        <v>0</v>
      </c>
      <c r="BT234">
        <f>(AZ234-BF234)/(AZ234-BQ234)</f>
        <v>0</v>
      </c>
      <c r="BU234">
        <f>(BF234-BE234)/(BF234-AY234)</f>
        <v>0</v>
      </c>
      <c r="BV234">
        <f>(AZ234-BF234)/(AZ234-AY234)</f>
        <v>0</v>
      </c>
      <c r="BW234">
        <f>(BS234*BQ234/BE234)</f>
        <v>0</v>
      </c>
      <c r="BX234">
        <f>(1-BW234)</f>
        <v>0</v>
      </c>
      <c r="DG234">
        <f>$B$13*EF234+$C$13*EG234+$F$13*ER234*(1-EU234)</f>
        <v>0</v>
      </c>
      <c r="DH234">
        <f>DG234*DI234</f>
        <v>0</v>
      </c>
      <c r="DI234">
        <f>($B$13*$D$11+$C$13*$D$11+$F$13*((FE234+EW234)/MAX(FE234+EW234+FF234, 0.1)*$I$11+FF234/MAX(FE234+EW234+FF234, 0.1)*$J$11))/($B$13+$C$13+$F$13)</f>
        <v>0</v>
      </c>
      <c r="DJ234">
        <f>($B$13*$K$11+$C$13*$K$11+$F$13*((FE234+EW234)/MAX(FE234+EW234+FF234, 0.1)*$P$11+FF234/MAX(FE234+EW234+FF234, 0.1)*$Q$11))/($B$13+$C$13+$F$13)</f>
        <v>0</v>
      </c>
      <c r="DK234">
        <v>5.79</v>
      </c>
      <c r="DL234">
        <v>0.5</v>
      </c>
      <c r="DM234" t="s">
        <v>438</v>
      </c>
      <c r="DN234">
        <v>2</v>
      </c>
      <c r="DO234" t="b">
        <v>1</v>
      </c>
      <c r="DP234">
        <v>1759167947.6</v>
      </c>
      <c r="DQ234">
        <v>107.6188814814815</v>
      </c>
      <c r="DR234">
        <v>85.22047777777776</v>
      </c>
      <c r="DS234">
        <v>22.67041481481482</v>
      </c>
      <c r="DT234">
        <v>20.39172222222222</v>
      </c>
      <c r="DU234">
        <v>108.6336518518519</v>
      </c>
      <c r="DV234">
        <v>22.37033333333333</v>
      </c>
      <c r="DW234">
        <v>499.9854444444445</v>
      </c>
      <c r="DX234">
        <v>90.87683703703703</v>
      </c>
      <c r="DY234">
        <v>0.06930818148148149</v>
      </c>
      <c r="DZ234">
        <v>29.44583703703704</v>
      </c>
      <c r="EA234">
        <v>29.98734444444444</v>
      </c>
      <c r="EB234">
        <v>999.9000000000001</v>
      </c>
      <c r="EC234">
        <v>0</v>
      </c>
      <c r="ED234">
        <v>0</v>
      </c>
      <c r="EE234">
        <v>9999.630740740742</v>
      </c>
      <c r="EF234">
        <v>0</v>
      </c>
      <c r="EG234">
        <v>9.841246296296298</v>
      </c>
      <c r="EH234">
        <v>22.39841851851852</v>
      </c>
      <c r="EI234">
        <v>110.1152</v>
      </c>
      <c r="EJ234">
        <v>86.99416296296297</v>
      </c>
      <c r="EK234">
        <v>2.278697777777778</v>
      </c>
      <c r="EL234">
        <v>85.22047777777776</v>
      </c>
      <c r="EM234">
        <v>20.39172222222222</v>
      </c>
      <c r="EN234">
        <v>2.060215555555555</v>
      </c>
      <c r="EO234">
        <v>1.853135925925926</v>
      </c>
      <c r="EP234">
        <v>17.91487777777778</v>
      </c>
      <c r="EQ234">
        <v>16.24232592592593</v>
      </c>
      <c r="ER234">
        <v>2000.015925925926</v>
      </c>
      <c r="ES234">
        <v>0.9799977777777779</v>
      </c>
      <c r="ET234">
        <v>0.02000192962962963</v>
      </c>
      <c r="EU234">
        <v>0</v>
      </c>
      <c r="EV234">
        <v>812.1911851851853</v>
      </c>
      <c r="EW234">
        <v>5.00078</v>
      </c>
      <c r="EX234">
        <v>15809.4</v>
      </c>
      <c r="EY234">
        <v>16379.77037037037</v>
      </c>
      <c r="EZ234">
        <v>39.171</v>
      </c>
      <c r="FA234">
        <v>39.95125925925926</v>
      </c>
      <c r="FB234">
        <v>39.29825925925925</v>
      </c>
      <c r="FC234">
        <v>39.60388888888889</v>
      </c>
      <c r="FD234">
        <v>40.25211111111111</v>
      </c>
      <c r="FE234">
        <v>1955.105925925926</v>
      </c>
      <c r="FF234">
        <v>39.9</v>
      </c>
      <c r="FG234">
        <v>0</v>
      </c>
      <c r="FH234">
        <v>1759167947</v>
      </c>
      <c r="FI234">
        <v>0</v>
      </c>
      <c r="FJ234">
        <v>812.1705600000001</v>
      </c>
      <c r="FK234">
        <v>11.20699998725423</v>
      </c>
      <c r="FL234">
        <v>211.8538458082191</v>
      </c>
      <c r="FM234">
        <v>15809.536</v>
      </c>
      <c r="FN234">
        <v>15</v>
      </c>
      <c r="FO234">
        <v>0</v>
      </c>
      <c r="FP234" t="s">
        <v>439</v>
      </c>
      <c r="FQ234">
        <v>1746989605.5</v>
      </c>
      <c r="FR234">
        <v>1746989593.5</v>
      </c>
      <c r="FS234">
        <v>0</v>
      </c>
      <c r="FT234">
        <v>-0.274</v>
      </c>
      <c r="FU234">
        <v>-0.002</v>
      </c>
      <c r="FV234">
        <v>2.549</v>
      </c>
      <c r="FW234">
        <v>0.129</v>
      </c>
      <c r="FX234">
        <v>420</v>
      </c>
      <c r="FY234">
        <v>17</v>
      </c>
      <c r="FZ234">
        <v>0.02</v>
      </c>
      <c r="GA234">
        <v>0.04</v>
      </c>
      <c r="GB234">
        <v>22.0250175</v>
      </c>
      <c r="GC234">
        <v>6.910177485928692</v>
      </c>
      <c r="GD234">
        <v>0.6655067418469556</v>
      </c>
      <c r="GE234">
        <v>0</v>
      </c>
      <c r="GF234">
        <v>811.5639705882353</v>
      </c>
      <c r="GG234">
        <v>10.73614971694136</v>
      </c>
      <c r="GH234">
        <v>1.097694682861326</v>
      </c>
      <c r="GI234">
        <v>0</v>
      </c>
      <c r="GJ234">
        <v>2.28350675</v>
      </c>
      <c r="GK234">
        <v>-0.1196876172607949</v>
      </c>
      <c r="GL234">
        <v>0.01870648141520745</v>
      </c>
      <c r="GM234">
        <v>0</v>
      </c>
      <c r="GN234">
        <v>0</v>
      </c>
      <c r="GO234">
        <v>3</v>
      </c>
      <c r="GP234" t="s">
        <v>484</v>
      </c>
      <c r="GQ234">
        <v>3.10218</v>
      </c>
      <c r="GR234">
        <v>2.72749</v>
      </c>
      <c r="GS234">
        <v>0.0218727</v>
      </c>
      <c r="GT234">
        <v>0.0157505</v>
      </c>
      <c r="GU234">
        <v>0.104031</v>
      </c>
      <c r="GV234">
        <v>0.0980332</v>
      </c>
      <c r="GW234">
        <v>25563.7</v>
      </c>
      <c r="GX234">
        <v>23361.8</v>
      </c>
      <c r="GY234">
        <v>26699.6</v>
      </c>
      <c r="GZ234">
        <v>23957.8</v>
      </c>
      <c r="HA234">
        <v>38265.8</v>
      </c>
      <c r="HB234">
        <v>31934.6</v>
      </c>
      <c r="HC234">
        <v>46620.4</v>
      </c>
      <c r="HD234">
        <v>37900.5</v>
      </c>
      <c r="HE234">
        <v>1.87118</v>
      </c>
      <c r="HF234">
        <v>1.86275</v>
      </c>
      <c r="HG234">
        <v>0.144944</v>
      </c>
      <c r="HH234">
        <v>0</v>
      </c>
      <c r="HI234">
        <v>27.6276</v>
      </c>
      <c r="HJ234">
        <v>999.9</v>
      </c>
      <c r="HK234">
        <v>47.2</v>
      </c>
      <c r="HL234">
        <v>31.7</v>
      </c>
      <c r="HM234">
        <v>24.3831</v>
      </c>
      <c r="HN234">
        <v>61.3959</v>
      </c>
      <c r="HO234">
        <v>22.2636</v>
      </c>
      <c r="HP234">
        <v>1</v>
      </c>
      <c r="HQ234">
        <v>0.120135</v>
      </c>
      <c r="HR234">
        <v>-0.460468</v>
      </c>
      <c r="HS234">
        <v>20.2792</v>
      </c>
      <c r="HT234">
        <v>5.2113</v>
      </c>
      <c r="HU234">
        <v>11.98</v>
      </c>
      <c r="HV234">
        <v>4.9626</v>
      </c>
      <c r="HW234">
        <v>3.27445</v>
      </c>
      <c r="HX234">
        <v>9999</v>
      </c>
      <c r="HY234">
        <v>9999</v>
      </c>
      <c r="HZ234">
        <v>9999</v>
      </c>
      <c r="IA234">
        <v>42.2</v>
      </c>
      <c r="IB234">
        <v>1.86401</v>
      </c>
      <c r="IC234">
        <v>1.86017</v>
      </c>
      <c r="ID234">
        <v>1.8585</v>
      </c>
      <c r="IE234">
        <v>1.8598</v>
      </c>
      <c r="IF234">
        <v>1.85989</v>
      </c>
      <c r="IG234">
        <v>1.85838</v>
      </c>
      <c r="IH234">
        <v>1.85747</v>
      </c>
      <c r="II234">
        <v>1.85242</v>
      </c>
      <c r="IJ234">
        <v>0</v>
      </c>
      <c r="IK234">
        <v>0</v>
      </c>
      <c r="IL234">
        <v>0</v>
      </c>
      <c r="IM234">
        <v>0</v>
      </c>
      <c r="IN234" t="s">
        <v>441</v>
      </c>
      <c r="IO234" t="s">
        <v>442</v>
      </c>
      <c r="IP234" t="s">
        <v>443</v>
      </c>
      <c r="IQ234" t="s">
        <v>443</v>
      </c>
      <c r="IR234" t="s">
        <v>443</v>
      </c>
      <c r="IS234" t="s">
        <v>443</v>
      </c>
      <c r="IT234">
        <v>0</v>
      </c>
      <c r="IU234">
        <v>100</v>
      </c>
      <c r="IV234">
        <v>100</v>
      </c>
      <c r="IW234">
        <v>-0.994</v>
      </c>
      <c r="IX234">
        <v>0.3004</v>
      </c>
      <c r="IY234">
        <v>-0.9039269621244732</v>
      </c>
      <c r="IZ234">
        <v>-0.001239420960351069</v>
      </c>
      <c r="JA234">
        <v>2.054680153414315E-06</v>
      </c>
      <c r="JB234">
        <v>-6.090169633737798E-10</v>
      </c>
      <c r="JC234">
        <v>0.01286883109493677</v>
      </c>
      <c r="JD234">
        <v>0.003674261220633967</v>
      </c>
      <c r="JE234">
        <v>0.0003746991724086452</v>
      </c>
      <c r="JF234">
        <v>1.563836292469968E-06</v>
      </c>
      <c r="JG234">
        <v>1</v>
      </c>
      <c r="JH234">
        <v>2003</v>
      </c>
      <c r="JI234">
        <v>1</v>
      </c>
      <c r="JJ234">
        <v>24</v>
      </c>
      <c r="JK234">
        <v>202972.5</v>
      </c>
      <c r="JL234">
        <v>202972.7</v>
      </c>
      <c r="JM234">
        <v>0.231934</v>
      </c>
      <c r="JN234">
        <v>2.70386</v>
      </c>
      <c r="JO234">
        <v>1.49658</v>
      </c>
      <c r="JP234">
        <v>2.34375</v>
      </c>
      <c r="JQ234">
        <v>1.54907</v>
      </c>
      <c r="JR234">
        <v>2.36938</v>
      </c>
      <c r="JS234">
        <v>36.5523</v>
      </c>
      <c r="JT234">
        <v>24.1663</v>
      </c>
      <c r="JU234">
        <v>18</v>
      </c>
      <c r="JV234">
        <v>483.667</v>
      </c>
      <c r="JW234">
        <v>493.255</v>
      </c>
      <c r="JX234">
        <v>28.247</v>
      </c>
      <c r="JY234">
        <v>28.8544</v>
      </c>
      <c r="JZ234">
        <v>29.9999</v>
      </c>
      <c r="KA234">
        <v>29.1354</v>
      </c>
      <c r="KB234">
        <v>29.1492</v>
      </c>
      <c r="KC234">
        <v>4.72862</v>
      </c>
      <c r="KD234">
        <v>18.1221</v>
      </c>
      <c r="KE234">
        <v>97.39400000000001</v>
      </c>
      <c r="KF234">
        <v>28.2534</v>
      </c>
      <c r="KG234">
        <v>32.1179</v>
      </c>
      <c r="KH234">
        <v>20.4463</v>
      </c>
      <c r="KI234">
        <v>101.934</v>
      </c>
      <c r="KJ234">
        <v>91.4049</v>
      </c>
    </row>
    <row r="235" spans="1:296">
      <c r="A235">
        <v>217</v>
      </c>
      <c r="B235">
        <v>1759168052.1</v>
      </c>
      <c r="C235">
        <v>6679</v>
      </c>
      <c r="D235" t="s">
        <v>879</v>
      </c>
      <c r="E235" t="s">
        <v>880</v>
      </c>
      <c r="F235">
        <v>5</v>
      </c>
      <c r="G235" t="s">
        <v>832</v>
      </c>
      <c r="H235">
        <v>1759168044.099999</v>
      </c>
      <c r="I235">
        <f>(J235)/1000</f>
        <v>0</v>
      </c>
      <c r="J235">
        <f>IF(DO235, AM235, AG235)</f>
        <v>0</v>
      </c>
      <c r="K235">
        <f>IF(DO235, AH235, AF235)</f>
        <v>0</v>
      </c>
      <c r="L235">
        <f>DQ235 - IF(AT235&gt;1, K235*DK235*100.0/(AV235), 0)</f>
        <v>0</v>
      </c>
      <c r="M235">
        <f>((S235-I235/2)*L235-K235)/(S235+I235/2)</f>
        <v>0</v>
      </c>
      <c r="N235">
        <f>M235*(DX235+DY235)/1000.0</f>
        <v>0</v>
      </c>
      <c r="O235">
        <f>(DQ235 - IF(AT235&gt;1, K235*DK235*100.0/(AV235), 0))*(DX235+DY235)/1000.0</f>
        <v>0</v>
      </c>
      <c r="P235">
        <f>2.0/((1/R235-1/Q235)+SIGN(R235)*SQRT((1/R235-1/Q235)*(1/R235-1/Q235) + 4*DL235/((DL235+1)*(DL235+1))*(2*1/R235*1/Q235-1/Q235*1/Q235)))</f>
        <v>0</v>
      </c>
      <c r="Q235">
        <f>IF(LEFT(DM235,1)&lt;&gt;"0",IF(LEFT(DM235,1)="1",3.0,DN235),$D$5+$E$5*(EE235*DX235/($K$5*1000))+$F$5*(EE235*DX235/($K$5*1000))*MAX(MIN(DK235,$J$5),$I$5)*MAX(MIN(DK235,$J$5),$I$5)+$G$5*MAX(MIN(DK235,$J$5),$I$5)*(EE235*DX235/($K$5*1000))+$H$5*(EE235*DX235/($K$5*1000))*(EE235*DX235/($K$5*1000)))</f>
        <v>0</v>
      </c>
      <c r="R235">
        <f>I235*(1000-(1000*0.61365*exp(17.502*V235/(240.97+V235))/(DX235+DY235)+DS235)/2)/(1000*0.61365*exp(17.502*V235/(240.97+V235))/(DX235+DY235)-DS235)</f>
        <v>0</v>
      </c>
      <c r="S235">
        <f>1/((DL235+1)/(P235/1.6)+1/(Q235/1.37)) + DL235/((DL235+1)/(P235/1.6) + DL235/(Q235/1.37))</f>
        <v>0</v>
      </c>
      <c r="T235">
        <f>(DG235*DJ235)</f>
        <v>0</v>
      </c>
      <c r="U235">
        <f>(DZ235+(T235+2*0.95*5.67E-8*(((DZ235+$B$9)+273)^4-(DZ235+273)^4)-44100*I235)/(1.84*29.3*Q235+8*0.95*5.67E-8*(DZ235+273)^3))</f>
        <v>0</v>
      </c>
      <c r="V235">
        <f>($C$9*EA235+$D$9*EB235+$E$9*U235)</f>
        <v>0</v>
      </c>
      <c r="W235">
        <f>0.61365*exp(17.502*V235/(240.97+V235))</f>
        <v>0</v>
      </c>
      <c r="X235">
        <f>(Y235/Z235*100)</f>
        <v>0</v>
      </c>
      <c r="Y235">
        <f>DS235*(DX235+DY235)/1000</f>
        <v>0</v>
      </c>
      <c r="Z235">
        <f>0.61365*exp(17.502*DZ235/(240.97+DZ235))</f>
        <v>0</v>
      </c>
      <c r="AA235">
        <f>(W235-DS235*(DX235+DY235)/1000)</f>
        <v>0</v>
      </c>
      <c r="AB235">
        <f>(-I235*44100)</f>
        <v>0</v>
      </c>
      <c r="AC235">
        <f>2*29.3*Q235*0.92*(DZ235-V235)</f>
        <v>0</v>
      </c>
      <c r="AD235">
        <f>2*0.95*5.67E-8*(((DZ235+$B$9)+273)^4-(V235+273)^4)</f>
        <v>0</v>
      </c>
      <c r="AE235">
        <f>T235+AD235+AB235+AC235</f>
        <v>0</v>
      </c>
      <c r="AF235">
        <f>DW235*AT235*(DR235-DQ235*(1000-AT235*DT235)/(1000-AT235*DS235))/(100*DK235)</f>
        <v>0</v>
      </c>
      <c r="AG235">
        <f>1000*DW235*AT235*(DS235-DT235)/(100*DK235*(1000-AT235*DS235))</f>
        <v>0</v>
      </c>
      <c r="AH235">
        <f>(AI235 - AJ235 - DX235*1E3/(8.314*(DZ235+273.15)) * AL235/DW235 * AK235) * DW235/(100*DK235) * (1000 - DT235)/1000</f>
        <v>0</v>
      </c>
      <c r="AI235">
        <v>428.6241145886136</v>
      </c>
      <c r="AJ235">
        <v>417.8559333333333</v>
      </c>
      <c r="AK235">
        <v>-0.004361019608339916</v>
      </c>
      <c r="AL235">
        <v>65.06289702928272</v>
      </c>
      <c r="AM235">
        <f>(AO235 - AN235 + DX235*1E3/(8.314*(DZ235+273.15)) * AQ235/DW235 * AP235) * DW235/(100*DK235) * 1000/(1000 - AO235)</f>
        <v>0</v>
      </c>
      <c r="AN235">
        <v>20.21162750280126</v>
      </c>
      <c r="AO235">
        <v>22.72324545454545</v>
      </c>
      <c r="AP235">
        <v>3.081019451773974E-05</v>
      </c>
      <c r="AQ235">
        <v>104.9964601613878</v>
      </c>
      <c r="AR235">
        <v>0</v>
      </c>
      <c r="AS235">
        <v>0</v>
      </c>
      <c r="AT235">
        <f>IF(AR235*$H$15&gt;=AV235,1.0,(AV235/(AV235-AR235*$H$15)))</f>
        <v>0</v>
      </c>
      <c r="AU235">
        <f>(AT235-1)*100</f>
        <v>0</v>
      </c>
      <c r="AV235">
        <f>MAX(0,($B$15+$C$15*EE235)/(1+$D$15*EE235)*DX235/(DZ235+273)*$E$15)</f>
        <v>0</v>
      </c>
      <c r="AW235" t="s">
        <v>437</v>
      </c>
      <c r="AX235" t="s">
        <v>437</v>
      </c>
      <c r="AY235">
        <v>0</v>
      </c>
      <c r="AZ235">
        <v>0</v>
      </c>
      <c r="BA235">
        <f>1-AY235/AZ235</f>
        <v>0</v>
      </c>
      <c r="BB235">
        <v>0</v>
      </c>
      <c r="BC235" t="s">
        <v>437</v>
      </c>
      <c r="BD235" t="s">
        <v>437</v>
      </c>
      <c r="BE235">
        <v>0</v>
      </c>
      <c r="BF235">
        <v>0</v>
      </c>
      <c r="BG235">
        <f>1-BE235/BF235</f>
        <v>0</v>
      </c>
      <c r="BH235">
        <v>0.5</v>
      </c>
      <c r="BI235">
        <f>DH235</f>
        <v>0</v>
      </c>
      <c r="BJ235">
        <f>K235</f>
        <v>0</v>
      </c>
      <c r="BK235">
        <f>BG235*BH235*BI235</f>
        <v>0</v>
      </c>
      <c r="BL235">
        <f>(BJ235-BB235)/BI235</f>
        <v>0</v>
      </c>
      <c r="BM235">
        <f>(AZ235-BF235)/BF235</f>
        <v>0</v>
      </c>
      <c r="BN235">
        <f>AY235/(BA235+AY235/BF235)</f>
        <v>0</v>
      </c>
      <c r="BO235" t="s">
        <v>437</v>
      </c>
      <c r="BP235">
        <v>0</v>
      </c>
      <c r="BQ235">
        <f>IF(BP235&lt;&gt;0, BP235, BN235)</f>
        <v>0</v>
      </c>
      <c r="BR235">
        <f>1-BQ235/BF235</f>
        <v>0</v>
      </c>
      <c r="BS235">
        <f>(BF235-BE235)/(BF235-BQ235)</f>
        <v>0</v>
      </c>
      <c r="BT235">
        <f>(AZ235-BF235)/(AZ235-BQ235)</f>
        <v>0</v>
      </c>
      <c r="BU235">
        <f>(BF235-BE235)/(BF235-AY235)</f>
        <v>0</v>
      </c>
      <c r="BV235">
        <f>(AZ235-BF235)/(AZ235-AY235)</f>
        <v>0</v>
      </c>
      <c r="BW235">
        <f>(BS235*BQ235/BE235)</f>
        <v>0</v>
      </c>
      <c r="BX235">
        <f>(1-BW235)</f>
        <v>0</v>
      </c>
      <c r="DG235">
        <f>$B$13*EF235+$C$13*EG235+$F$13*ER235*(1-EU235)</f>
        <v>0</v>
      </c>
      <c r="DH235">
        <f>DG235*DI235</f>
        <v>0</v>
      </c>
      <c r="DI235">
        <f>($B$13*$D$11+$C$13*$D$11+$F$13*((FE235+EW235)/MAX(FE235+EW235+FF235, 0.1)*$I$11+FF235/MAX(FE235+EW235+FF235, 0.1)*$J$11))/($B$13+$C$13+$F$13)</f>
        <v>0</v>
      </c>
      <c r="DJ235">
        <f>($B$13*$K$11+$C$13*$K$11+$F$13*((FE235+EW235)/MAX(FE235+EW235+FF235, 0.1)*$P$11+FF235/MAX(FE235+EW235+FF235, 0.1)*$Q$11))/($B$13+$C$13+$F$13)</f>
        <v>0</v>
      </c>
      <c r="DK235">
        <v>5.79</v>
      </c>
      <c r="DL235">
        <v>0.5</v>
      </c>
      <c r="DM235" t="s">
        <v>438</v>
      </c>
      <c r="DN235">
        <v>2</v>
      </c>
      <c r="DO235" t="b">
        <v>1</v>
      </c>
      <c r="DP235">
        <v>1759168044.099999</v>
      </c>
      <c r="DQ235">
        <v>408.459935483871</v>
      </c>
      <c r="DR235">
        <v>419.9799032258064</v>
      </c>
      <c r="DS235">
        <v>22.72059032258065</v>
      </c>
      <c r="DT235">
        <v>20.21766451612903</v>
      </c>
      <c r="DU235">
        <v>409.5685806451613</v>
      </c>
      <c r="DV235">
        <v>22.41938064516129</v>
      </c>
      <c r="DW235">
        <v>500.0094838709678</v>
      </c>
      <c r="DX235">
        <v>90.87456774193546</v>
      </c>
      <c r="DY235">
        <v>0.06960888064516128</v>
      </c>
      <c r="DZ235">
        <v>29.4614129032258</v>
      </c>
      <c r="EA235">
        <v>29.98966451612903</v>
      </c>
      <c r="EB235">
        <v>999.9000000000003</v>
      </c>
      <c r="EC235">
        <v>0</v>
      </c>
      <c r="ED235">
        <v>0</v>
      </c>
      <c r="EE235">
        <v>10001.15483870968</v>
      </c>
      <c r="EF235">
        <v>0</v>
      </c>
      <c r="EG235">
        <v>9.846060645161289</v>
      </c>
      <c r="EH235">
        <v>-11.52007741935484</v>
      </c>
      <c r="EI235">
        <v>417.956129032258</v>
      </c>
      <c r="EJ235">
        <v>428.6462258064516</v>
      </c>
      <c r="EK235">
        <v>2.502917741935485</v>
      </c>
      <c r="EL235">
        <v>419.9799032258064</v>
      </c>
      <c r="EM235">
        <v>20.21766451612903</v>
      </c>
      <c r="EN235">
        <v>2.064723548387096</v>
      </c>
      <c r="EO235">
        <v>1.837271290322581</v>
      </c>
      <c r="EP235">
        <v>17.9496</v>
      </c>
      <c r="EQ235">
        <v>16.10756451612903</v>
      </c>
      <c r="ER235">
        <v>1999.991935483871</v>
      </c>
      <c r="ES235">
        <v>0.9799977741935485</v>
      </c>
      <c r="ET235">
        <v>0.02000192903225807</v>
      </c>
      <c r="EU235">
        <v>0</v>
      </c>
      <c r="EV235">
        <v>802.8269354838709</v>
      </c>
      <c r="EW235">
        <v>5.000779999999999</v>
      </c>
      <c r="EX235">
        <v>15636.00322580645</v>
      </c>
      <c r="EY235">
        <v>16379.55806451613</v>
      </c>
      <c r="EZ235">
        <v>39.15690322580645</v>
      </c>
      <c r="FA235">
        <v>39.92519354838709</v>
      </c>
      <c r="FB235">
        <v>39.28006451612902</v>
      </c>
      <c r="FC235">
        <v>39.58248387096774</v>
      </c>
      <c r="FD235">
        <v>40.21745161290322</v>
      </c>
      <c r="FE235">
        <v>1955.086774193548</v>
      </c>
      <c r="FF235">
        <v>39.90000000000001</v>
      </c>
      <c r="FG235">
        <v>0</v>
      </c>
      <c r="FH235">
        <v>1759168044.2</v>
      </c>
      <c r="FI235">
        <v>0</v>
      </c>
      <c r="FJ235">
        <v>802.7934800000002</v>
      </c>
      <c r="FK235">
        <v>-2.837692299226658</v>
      </c>
      <c r="FL235">
        <v>-24.52307697746642</v>
      </c>
      <c r="FM235">
        <v>15635.632</v>
      </c>
      <c r="FN235">
        <v>15</v>
      </c>
      <c r="FO235">
        <v>0</v>
      </c>
      <c r="FP235" t="s">
        <v>439</v>
      </c>
      <c r="FQ235">
        <v>1746989605.5</v>
      </c>
      <c r="FR235">
        <v>1746989593.5</v>
      </c>
      <c r="FS235">
        <v>0</v>
      </c>
      <c r="FT235">
        <v>-0.274</v>
      </c>
      <c r="FU235">
        <v>-0.002</v>
      </c>
      <c r="FV235">
        <v>2.549</v>
      </c>
      <c r="FW235">
        <v>0.129</v>
      </c>
      <c r="FX235">
        <v>420</v>
      </c>
      <c r="FY235">
        <v>17</v>
      </c>
      <c r="FZ235">
        <v>0.02</v>
      </c>
      <c r="GA235">
        <v>0.04</v>
      </c>
      <c r="GB235">
        <v>-11.47545853658537</v>
      </c>
      <c r="GC235">
        <v>-0.9625066202090811</v>
      </c>
      <c r="GD235">
        <v>0.106645148942558</v>
      </c>
      <c r="GE235">
        <v>0</v>
      </c>
      <c r="GF235">
        <v>802.8994117647059</v>
      </c>
      <c r="GG235">
        <v>-2.040244461640643</v>
      </c>
      <c r="GH235">
        <v>0.3551919214144231</v>
      </c>
      <c r="GI235">
        <v>0</v>
      </c>
      <c r="GJ235">
        <v>2.502091951219513</v>
      </c>
      <c r="GK235">
        <v>0.03667818815331202</v>
      </c>
      <c r="GL235">
        <v>0.004416712285428463</v>
      </c>
      <c r="GM235">
        <v>1</v>
      </c>
      <c r="GN235">
        <v>1</v>
      </c>
      <c r="GO235">
        <v>3</v>
      </c>
      <c r="GP235" t="s">
        <v>459</v>
      </c>
      <c r="GQ235">
        <v>3.10197</v>
      </c>
      <c r="GR235">
        <v>2.72749</v>
      </c>
      <c r="GS235">
        <v>0.0866642</v>
      </c>
      <c r="GT235">
        <v>0.08836049999999999</v>
      </c>
      <c r="GU235">
        <v>0.104157</v>
      </c>
      <c r="GV235">
        <v>0.0972282</v>
      </c>
      <c r="GW235">
        <v>23871.9</v>
      </c>
      <c r="GX235">
        <v>21639.4</v>
      </c>
      <c r="GY235">
        <v>26700.8</v>
      </c>
      <c r="GZ235">
        <v>23958.5</v>
      </c>
      <c r="HA235">
        <v>38270.3</v>
      </c>
      <c r="HB235">
        <v>31970.8</v>
      </c>
      <c r="HC235">
        <v>46622.8</v>
      </c>
      <c r="HD235">
        <v>37900.6</v>
      </c>
      <c r="HE235">
        <v>1.87155</v>
      </c>
      <c r="HF235">
        <v>1.86388</v>
      </c>
      <c r="HG235">
        <v>0.142828</v>
      </c>
      <c r="HH235">
        <v>0</v>
      </c>
      <c r="HI235">
        <v>27.6517</v>
      </c>
      <c r="HJ235">
        <v>999.9</v>
      </c>
      <c r="HK235">
        <v>47.1</v>
      </c>
      <c r="HL235">
        <v>31.7</v>
      </c>
      <c r="HM235">
        <v>24.3337</v>
      </c>
      <c r="HN235">
        <v>60.9659</v>
      </c>
      <c r="HO235">
        <v>22.2676</v>
      </c>
      <c r="HP235">
        <v>1</v>
      </c>
      <c r="HQ235">
        <v>0.117114</v>
      </c>
      <c r="HR235">
        <v>-0.418382</v>
      </c>
      <c r="HS235">
        <v>20.2802</v>
      </c>
      <c r="HT235">
        <v>5.21579</v>
      </c>
      <c r="HU235">
        <v>11.98</v>
      </c>
      <c r="HV235">
        <v>4.9639</v>
      </c>
      <c r="HW235">
        <v>3.27525</v>
      </c>
      <c r="HX235">
        <v>9999</v>
      </c>
      <c r="HY235">
        <v>9999</v>
      </c>
      <c r="HZ235">
        <v>9999</v>
      </c>
      <c r="IA235">
        <v>42.2</v>
      </c>
      <c r="IB235">
        <v>1.86401</v>
      </c>
      <c r="IC235">
        <v>1.86014</v>
      </c>
      <c r="ID235">
        <v>1.8585</v>
      </c>
      <c r="IE235">
        <v>1.85986</v>
      </c>
      <c r="IF235">
        <v>1.85989</v>
      </c>
      <c r="IG235">
        <v>1.85838</v>
      </c>
      <c r="IH235">
        <v>1.85747</v>
      </c>
      <c r="II235">
        <v>1.85243</v>
      </c>
      <c r="IJ235">
        <v>0</v>
      </c>
      <c r="IK235">
        <v>0</v>
      </c>
      <c r="IL235">
        <v>0</v>
      </c>
      <c r="IM235">
        <v>0</v>
      </c>
      <c r="IN235" t="s">
        <v>441</v>
      </c>
      <c r="IO235" t="s">
        <v>442</v>
      </c>
      <c r="IP235" t="s">
        <v>443</v>
      </c>
      <c r="IQ235" t="s">
        <v>443</v>
      </c>
      <c r="IR235" t="s">
        <v>443</v>
      </c>
      <c r="IS235" t="s">
        <v>443</v>
      </c>
      <c r="IT235">
        <v>0</v>
      </c>
      <c r="IU235">
        <v>100</v>
      </c>
      <c r="IV235">
        <v>100</v>
      </c>
      <c r="IW235">
        <v>-1.109</v>
      </c>
      <c r="IX235">
        <v>0.3012</v>
      </c>
      <c r="IY235">
        <v>-0.9039269621244732</v>
      </c>
      <c r="IZ235">
        <v>-0.001239420960351069</v>
      </c>
      <c r="JA235">
        <v>2.054680153414315E-06</v>
      </c>
      <c r="JB235">
        <v>-6.090169633737798E-10</v>
      </c>
      <c r="JC235">
        <v>0.01286883109493677</v>
      </c>
      <c r="JD235">
        <v>0.003674261220633967</v>
      </c>
      <c r="JE235">
        <v>0.0003746991724086452</v>
      </c>
      <c r="JF235">
        <v>1.563836292469968E-06</v>
      </c>
      <c r="JG235">
        <v>1</v>
      </c>
      <c r="JH235">
        <v>2003</v>
      </c>
      <c r="JI235">
        <v>1</v>
      </c>
      <c r="JJ235">
        <v>24</v>
      </c>
      <c r="JK235">
        <v>202974.1</v>
      </c>
      <c r="JL235">
        <v>202974.3</v>
      </c>
      <c r="JM235">
        <v>1.11572</v>
      </c>
      <c r="JN235">
        <v>2.64038</v>
      </c>
      <c r="JO235">
        <v>1.49658</v>
      </c>
      <c r="JP235">
        <v>2.34375</v>
      </c>
      <c r="JQ235">
        <v>1.54907</v>
      </c>
      <c r="JR235">
        <v>2.46338</v>
      </c>
      <c r="JS235">
        <v>36.5051</v>
      </c>
      <c r="JT235">
        <v>24.1751</v>
      </c>
      <c r="JU235">
        <v>18</v>
      </c>
      <c r="JV235">
        <v>483.485</v>
      </c>
      <c r="JW235">
        <v>493.524</v>
      </c>
      <c r="JX235">
        <v>28.2116</v>
      </c>
      <c r="JY235">
        <v>28.8108</v>
      </c>
      <c r="JZ235">
        <v>29.9999</v>
      </c>
      <c r="KA235">
        <v>29.082</v>
      </c>
      <c r="KB235">
        <v>29.0923</v>
      </c>
      <c r="KC235">
        <v>22.4326</v>
      </c>
      <c r="KD235">
        <v>19.0003</v>
      </c>
      <c r="KE235">
        <v>97.39400000000001</v>
      </c>
      <c r="KF235">
        <v>28.226</v>
      </c>
      <c r="KG235">
        <v>426.676</v>
      </c>
      <c r="KH235">
        <v>20.1698</v>
      </c>
      <c r="KI235">
        <v>101.939</v>
      </c>
      <c r="KJ235">
        <v>91.4061</v>
      </c>
    </row>
    <row r="236" spans="1:296">
      <c r="A236">
        <v>218</v>
      </c>
      <c r="B236">
        <v>1759168057.1</v>
      </c>
      <c r="C236">
        <v>6684</v>
      </c>
      <c r="D236" t="s">
        <v>881</v>
      </c>
      <c r="E236" t="s">
        <v>882</v>
      </c>
      <c r="F236">
        <v>5</v>
      </c>
      <c r="G236" t="s">
        <v>832</v>
      </c>
      <c r="H236">
        <v>1759168049.255172</v>
      </c>
      <c r="I236">
        <f>(J236)/1000</f>
        <v>0</v>
      </c>
      <c r="J236">
        <f>IF(DO236, AM236, AG236)</f>
        <v>0</v>
      </c>
      <c r="K236">
        <f>IF(DO236, AH236, AF236)</f>
        <v>0</v>
      </c>
      <c r="L236">
        <f>DQ236 - IF(AT236&gt;1, K236*DK236*100.0/(AV236), 0)</f>
        <v>0</v>
      </c>
      <c r="M236">
        <f>((S236-I236/2)*L236-K236)/(S236+I236/2)</f>
        <v>0</v>
      </c>
      <c r="N236">
        <f>M236*(DX236+DY236)/1000.0</f>
        <v>0</v>
      </c>
      <c r="O236">
        <f>(DQ236 - IF(AT236&gt;1, K236*DK236*100.0/(AV236), 0))*(DX236+DY236)/1000.0</f>
        <v>0</v>
      </c>
      <c r="P236">
        <f>2.0/((1/R236-1/Q236)+SIGN(R236)*SQRT((1/R236-1/Q236)*(1/R236-1/Q236) + 4*DL236/((DL236+1)*(DL236+1))*(2*1/R236*1/Q236-1/Q236*1/Q236)))</f>
        <v>0</v>
      </c>
      <c r="Q236">
        <f>IF(LEFT(DM236,1)&lt;&gt;"0",IF(LEFT(DM236,1)="1",3.0,DN236),$D$5+$E$5*(EE236*DX236/($K$5*1000))+$F$5*(EE236*DX236/($K$5*1000))*MAX(MIN(DK236,$J$5),$I$5)*MAX(MIN(DK236,$J$5),$I$5)+$G$5*MAX(MIN(DK236,$J$5),$I$5)*(EE236*DX236/($K$5*1000))+$H$5*(EE236*DX236/($K$5*1000))*(EE236*DX236/($K$5*1000)))</f>
        <v>0</v>
      </c>
      <c r="R236">
        <f>I236*(1000-(1000*0.61365*exp(17.502*V236/(240.97+V236))/(DX236+DY236)+DS236)/2)/(1000*0.61365*exp(17.502*V236/(240.97+V236))/(DX236+DY236)-DS236)</f>
        <v>0</v>
      </c>
      <c r="S236">
        <f>1/((DL236+1)/(P236/1.6)+1/(Q236/1.37)) + DL236/((DL236+1)/(P236/1.6) + DL236/(Q236/1.37))</f>
        <v>0</v>
      </c>
      <c r="T236">
        <f>(DG236*DJ236)</f>
        <v>0</v>
      </c>
      <c r="U236">
        <f>(DZ236+(T236+2*0.95*5.67E-8*(((DZ236+$B$9)+273)^4-(DZ236+273)^4)-44100*I236)/(1.84*29.3*Q236+8*0.95*5.67E-8*(DZ236+273)^3))</f>
        <v>0</v>
      </c>
      <c r="V236">
        <f>($C$9*EA236+$D$9*EB236+$E$9*U236)</f>
        <v>0</v>
      </c>
      <c r="W236">
        <f>0.61365*exp(17.502*V236/(240.97+V236))</f>
        <v>0</v>
      </c>
      <c r="X236">
        <f>(Y236/Z236*100)</f>
        <v>0</v>
      </c>
      <c r="Y236">
        <f>DS236*(DX236+DY236)/1000</f>
        <v>0</v>
      </c>
      <c r="Z236">
        <f>0.61365*exp(17.502*DZ236/(240.97+DZ236))</f>
        <v>0</v>
      </c>
      <c r="AA236">
        <f>(W236-DS236*(DX236+DY236)/1000)</f>
        <v>0</v>
      </c>
      <c r="AB236">
        <f>(-I236*44100)</f>
        <v>0</v>
      </c>
      <c r="AC236">
        <f>2*29.3*Q236*0.92*(DZ236-V236)</f>
        <v>0</v>
      </c>
      <c r="AD236">
        <f>2*0.95*5.67E-8*(((DZ236+$B$9)+273)^4-(V236+273)^4)</f>
        <v>0</v>
      </c>
      <c r="AE236">
        <f>T236+AD236+AB236+AC236</f>
        <v>0</v>
      </c>
      <c r="AF236">
        <f>DW236*AT236*(DR236-DQ236*(1000-AT236*DT236)/(1000-AT236*DS236))/(100*DK236)</f>
        <v>0</v>
      </c>
      <c r="AG236">
        <f>1000*DW236*AT236*(DS236-DT236)/(100*DK236*(1000-AT236*DS236))</f>
        <v>0</v>
      </c>
      <c r="AH236">
        <f>(AI236 - AJ236 - DX236*1E3/(8.314*(DZ236+273.15)) * AL236/DW236 * AK236) * DW236/(100*DK236) * (1000 - DT236)/1000</f>
        <v>0</v>
      </c>
      <c r="AI236">
        <v>428.6058819246169</v>
      </c>
      <c r="AJ236">
        <v>417.8942969696969</v>
      </c>
      <c r="AK236">
        <v>0.001516827747905948</v>
      </c>
      <c r="AL236">
        <v>65.06289702928272</v>
      </c>
      <c r="AM236">
        <f>(AO236 - AN236 + DX236*1E3/(8.314*(DZ236+273.15)) * AQ236/DW236 * AP236) * DW236/(100*DK236) * 1000/(1000 - AO236)</f>
        <v>0</v>
      </c>
      <c r="AN236">
        <v>20.2067805970447</v>
      </c>
      <c r="AO236">
        <v>22.72915575757574</v>
      </c>
      <c r="AP236">
        <v>2.534818759914367E-05</v>
      </c>
      <c r="AQ236">
        <v>104.9964601613878</v>
      </c>
      <c r="AR236">
        <v>0</v>
      </c>
      <c r="AS236">
        <v>0</v>
      </c>
      <c r="AT236">
        <f>IF(AR236*$H$15&gt;=AV236,1.0,(AV236/(AV236-AR236*$H$15)))</f>
        <v>0</v>
      </c>
      <c r="AU236">
        <f>(AT236-1)*100</f>
        <v>0</v>
      </c>
      <c r="AV236">
        <f>MAX(0,($B$15+$C$15*EE236)/(1+$D$15*EE236)*DX236/(DZ236+273)*$E$15)</f>
        <v>0</v>
      </c>
      <c r="AW236" t="s">
        <v>437</v>
      </c>
      <c r="AX236" t="s">
        <v>437</v>
      </c>
      <c r="AY236">
        <v>0</v>
      </c>
      <c r="AZ236">
        <v>0</v>
      </c>
      <c r="BA236">
        <f>1-AY236/AZ236</f>
        <v>0</v>
      </c>
      <c r="BB236">
        <v>0</v>
      </c>
      <c r="BC236" t="s">
        <v>437</v>
      </c>
      <c r="BD236" t="s">
        <v>437</v>
      </c>
      <c r="BE236">
        <v>0</v>
      </c>
      <c r="BF236">
        <v>0</v>
      </c>
      <c r="BG236">
        <f>1-BE236/BF236</f>
        <v>0</v>
      </c>
      <c r="BH236">
        <v>0.5</v>
      </c>
      <c r="BI236">
        <f>DH236</f>
        <v>0</v>
      </c>
      <c r="BJ236">
        <f>K236</f>
        <v>0</v>
      </c>
      <c r="BK236">
        <f>BG236*BH236*BI236</f>
        <v>0</v>
      </c>
      <c r="BL236">
        <f>(BJ236-BB236)/BI236</f>
        <v>0</v>
      </c>
      <c r="BM236">
        <f>(AZ236-BF236)/BF236</f>
        <v>0</v>
      </c>
      <c r="BN236">
        <f>AY236/(BA236+AY236/BF236)</f>
        <v>0</v>
      </c>
      <c r="BO236" t="s">
        <v>437</v>
      </c>
      <c r="BP236">
        <v>0</v>
      </c>
      <c r="BQ236">
        <f>IF(BP236&lt;&gt;0, BP236, BN236)</f>
        <v>0</v>
      </c>
      <c r="BR236">
        <f>1-BQ236/BF236</f>
        <v>0</v>
      </c>
      <c r="BS236">
        <f>(BF236-BE236)/(BF236-BQ236)</f>
        <v>0</v>
      </c>
      <c r="BT236">
        <f>(AZ236-BF236)/(AZ236-BQ236)</f>
        <v>0</v>
      </c>
      <c r="BU236">
        <f>(BF236-BE236)/(BF236-AY236)</f>
        <v>0</v>
      </c>
      <c r="BV236">
        <f>(AZ236-BF236)/(AZ236-AY236)</f>
        <v>0</v>
      </c>
      <c r="BW236">
        <f>(BS236*BQ236/BE236)</f>
        <v>0</v>
      </c>
      <c r="BX236">
        <f>(1-BW236)</f>
        <v>0</v>
      </c>
      <c r="DG236">
        <f>$B$13*EF236+$C$13*EG236+$F$13*ER236*(1-EU236)</f>
        <v>0</v>
      </c>
      <c r="DH236">
        <f>DG236*DI236</f>
        <v>0</v>
      </c>
      <c r="DI236">
        <f>($B$13*$D$11+$C$13*$D$11+$F$13*((FE236+EW236)/MAX(FE236+EW236+FF236, 0.1)*$I$11+FF236/MAX(FE236+EW236+FF236, 0.1)*$J$11))/($B$13+$C$13+$F$13)</f>
        <v>0</v>
      </c>
      <c r="DJ236">
        <f>($B$13*$K$11+$C$13*$K$11+$F$13*((FE236+EW236)/MAX(FE236+EW236+FF236, 0.1)*$P$11+FF236/MAX(FE236+EW236+FF236, 0.1)*$Q$11))/($B$13+$C$13+$F$13)</f>
        <v>0</v>
      </c>
      <c r="DK236">
        <v>5.79</v>
      </c>
      <c r="DL236">
        <v>0.5</v>
      </c>
      <c r="DM236" t="s">
        <v>438</v>
      </c>
      <c r="DN236">
        <v>2</v>
      </c>
      <c r="DO236" t="b">
        <v>1</v>
      </c>
      <c r="DP236">
        <v>1759168049.255172</v>
      </c>
      <c r="DQ236">
        <v>408.3976551724137</v>
      </c>
      <c r="DR236">
        <v>420.1113103448275</v>
      </c>
      <c r="DS236">
        <v>22.72232068965517</v>
      </c>
      <c r="DT236">
        <v>20.21229310344827</v>
      </c>
      <c r="DU236">
        <v>409.5063793103448</v>
      </c>
      <c r="DV236">
        <v>22.42107586206897</v>
      </c>
      <c r="DW236">
        <v>500.0208965517241</v>
      </c>
      <c r="DX236">
        <v>90.87403103448274</v>
      </c>
      <c r="DY236">
        <v>0.06934843793103448</v>
      </c>
      <c r="DZ236">
        <v>29.46097931034483</v>
      </c>
      <c r="EA236">
        <v>29.98791724137931</v>
      </c>
      <c r="EB236">
        <v>999.9000000000002</v>
      </c>
      <c r="EC236">
        <v>0</v>
      </c>
      <c r="ED236">
        <v>0</v>
      </c>
      <c r="EE236">
        <v>9999.704137931034</v>
      </c>
      <c r="EF236">
        <v>0</v>
      </c>
      <c r="EG236">
        <v>9.854262068965514</v>
      </c>
      <c r="EH236">
        <v>-11.71367931034483</v>
      </c>
      <c r="EI236">
        <v>417.8931724137931</v>
      </c>
      <c r="EJ236">
        <v>428.7779655172413</v>
      </c>
      <c r="EK236">
        <v>2.510023793103449</v>
      </c>
      <c r="EL236">
        <v>420.1113103448275</v>
      </c>
      <c r="EM236">
        <v>20.21229310344827</v>
      </c>
      <c r="EN236">
        <v>2.064868275862069</v>
      </c>
      <c r="EO236">
        <v>1.836771724137931</v>
      </c>
      <c r="EP236">
        <v>17.95072068965517</v>
      </c>
      <c r="EQ236">
        <v>16.1033</v>
      </c>
      <c r="ER236">
        <v>1999.979655172414</v>
      </c>
      <c r="ES236">
        <v>0.9799976206896552</v>
      </c>
      <c r="ET236">
        <v>0.02000207931034484</v>
      </c>
      <c r="EU236">
        <v>0</v>
      </c>
      <c r="EV236">
        <v>802.7059655172415</v>
      </c>
      <c r="EW236">
        <v>5.00078</v>
      </c>
      <c r="EX236">
        <v>15633.66551724138</v>
      </c>
      <c r="EY236">
        <v>16379.45862068965</v>
      </c>
      <c r="EZ236">
        <v>39.16993103448276</v>
      </c>
      <c r="FA236">
        <v>39.93513793103448</v>
      </c>
      <c r="FB236">
        <v>39.28427586206896</v>
      </c>
      <c r="FC236">
        <v>39.5881724137931</v>
      </c>
      <c r="FD236">
        <v>40.22813793103447</v>
      </c>
      <c r="FE236">
        <v>1955.07448275862</v>
      </c>
      <c r="FF236">
        <v>39.90000000000001</v>
      </c>
      <c r="FG236">
        <v>0</v>
      </c>
      <c r="FH236">
        <v>1759168049</v>
      </c>
      <c r="FI236">
        <v>0</v>
      </c>
      <c r="FJ236">
        <v>802.6956</v>
      </c>
      <c r="FK236">
        <v>-1.243153823026507</v>
      </c>
      <c r="FL236">
        <v>-29.43846151456706</v>
      </c>
      <c r="FM236">
        <v>15633.468</v>
      </c>
      <c r="FN236">
        <v>15</v>
      </c>
      <c r="FO236">
        <v>0</v>
      </c>
      <c r="FP236" t="s">
        <v>439</v>
      </c>
      <c r="FQ236">
        <v>1746989605.5</v>
      </c>
      <c r="FR236">
        <v>1746989593.5</v>
      </c>
      <c r="FS236">
        <v>0</v>
      </c>
      <c r="FT236">
        <v>-0.274</v>
      </c>
      <c r="FU236">
        <v>-0.002</v>
      </c>
      <c r="FV236">
        <v>2.549</v>
      </c>
      <c r="FW236">
        <v>0.129</v>
      </c>
      <c r="FX236">
        <v>420</v>
      </c>
      <c r="FY236">
        <v>17</v>
      </c>
      <c r="FZ236">
        <v>0.02</v>
      </c>
      <c r="GA236">
        <v>0.04</v>
      </c>
      <c r="GB236">
        <v>-11.5512756097561</v>
      </c>
      <c r="GC236">
        <v>-1.178517073170729</v>
      </c>
      <c r="GD236">
        <v>0.155521420029663</v>
      </c>
      <c r="GE236">
        <v>0</v>
      </c>
      <c r="GF236">
        <v>802.799</v>
      </c>
      <c r="GG236">
        <v>-1.707654695629507</v>
      </c>
      <c r="GH236">
        <v>0.3460838898642025</v>
      </c>
      <c r="GI236">
        <v>0</v>
      </c>
      <c r="GJ236">
        <v>2.505759512195122</v>
      </c>
      <c r="GK236">
        <v>0.07463979094076602</v>
      </c>
      <c r="GL236">
        <v>0.007699921428556866</v>
      </c>
      <c r="GM236">
        <v>1</v>
      </c>
      <c r="GN236">
        <v>1</v>
      </c>
      <c r="GO236">
        <v>3</v>
      </c>
      <c r="GP236" t="s">
        <v>459</v>
      </c>
      <c r="GQ236">
        <v>3.10224</v>
      </c>
      <c r="GR236">
        <v>2.72679</v>
      </c>
      <c r="GS236">
        <v>0.08668679999999999</v>
      </c>
      <c r="GT236">
        <v>0.0887563</v>
      </c>
      <c r="GU236">
        <v>0.104177</v>
      </c>
      <c r="GV236">
        <v>0.0972196</v>
      </c>
      <c r="GW236">
        <v>23871.3</v>
      </c>
      <c r="GX236">
        <v>21630.1</v>
      </c>
      <c r="GY236">
        <v>26700.9</v>
      </c>
      <c r="GZ236">
        <v>23958.5</v>
      </c>
      <c r="HA236">
        <v>38269.4</v>
      </c>
      <c r="HB236">
        <v>31971.3</v>
      </c>
      <c r="HC236">
        <v>46622.8</v>
      </c>
      <c r="HD236">
        <v>37900.9</v>
      </c>
      <c r="HE236">
        <v>1.8721</v>
      </c>
      <c r="HF236">
        <v>1.86375</v>
      </c>
      <c r="HG236">
        <v>0.143703</v>
      </c>
      <c r="HH236">
        <v>0</v>
      </c>
      <c r="HI236">
        <v>27.6517</v>
      </c>
      <c r="HJ236">
        <v>999.9</v>
      </c>
      <c r="HK236">
        <v>47.1</v>
      </c>
      <c r="HL236">
        <v>31.7</v>
      </c>
      <c r="HM236">
        <v>24.3289</v>
      </c>
      <c r="HN236">
        <v>61.2759</v>
      </c>
      <c r="HO236">
        <v>22.2917</v>
      </c>
      <c r="HP236">
        <v>1</v>
      </c>
      <c r="HQ236">
        <v>0.117104</v>
      </c>
      <c r="HR236">
        <v>-0.437192</v>
      </c>
      <c r="HS236">
        <v>20.2796</v>
      </c>
      <c r="HT236">
        <v>5.2119</v>
      </c>
      <c r="HU236">
        <v>11.98</v>
      </c>
      <c r="HV236">
        <v>4.96315</v>
      </c>
      <c r="HW236">
        <v>3.27445</v>
      </c>
      <c r="HX236">
        <v>9999</v>
      </c>
      <c r="HY236">
        <v>9999</v>
      </c>
      <c r="HZ236">
        <v>9999</v>
      </c>
      <c r="IA236">
        <v>42.2</v>
      </c>
      <c r="IB236">
        <v>1.86401</v>
      </c>
      <c r="IC236">
        <v>1.86017</v>
      </c>
      <c r="ID236">
        <v>1.85851</v>
      </c>
      <c r="IE236">
        <v>1.85986</v>
      </c>
      <c r="IF236">
        <v>1.85989</v>
      </c>
      <c r="IG236">
        <v>1.85838</v>
      </c>
      <c r="IH236">
        <v>1.85747</v>
      </c>
      <c r="II236">
        <v>1.85242</v>
      </c>
      <c r="IJ236">
        <v>0</v>
      </c>
      <c r="IK236">
        <v>0</v>
      </c>
      <c r="IL236">
        <v>0</v>
      </c>
      <c r="IM236">
        <v>0</v>
      </c>
      <c r="IN236" t="s">
        <v>441</v>
      </c>
      <c r="IO236" t="s">
        <v>442</v>
      </c>
      <c r="IP236" t="s">
        <v>443</v>
      </c>
      <c r="IQ236" t="s">
        <v>443</v>
      </c>
      <c r="IR236" t="s">
        <v>443</v>
      </c>
      <c r="IS236" t="s">
        <v>443</v>
      </c>
      <c r="IT236">
        <v>0</v>
      </c>
      <c r="IU236">
        <v>100</v>
      </c>
      <c r="IV236">
        <v>100</v>
      </c>
      <c r="IW236">
        <v>-1.109</v>
      </c>
      <c r="IX236">
        <v>0.3014</v>
      </c>
      <c r="IY236">
        <v>-0.9039269621244732</v>
      </c>
      <c r="IZ236">
        <v>-0.001239420960351069</v>
      </c>
      <c r="JA236">
        <v>2.054680153414315E-06</v>
      </c>
      <c r="JB236">
        <v>-6.090169633737798E-10</v>
      </c>
      <c r="JC236">
        <v>0.01286883109493677</v>
      </c>
      <c r="JD236">
        <v>0.003674261220633967</v>
      </c>
      <c r="JE236">
        <v>0.0003746991724086452</v>
      </c>
      <c r="JF236">
        <v>1.563836292469968E-06</v>
      </c>
      <c r="JG236">
        <v>1</v>
      </c>
      <c r="JH236">
        <v>2003</v>
      </c>
      <c r="JI236">
        <v>1</v>
      </c>
      <c r="JJ236">
        <v>24</v>
      </c>
      <c r="JK236">
        <v>202974.2</v>
      </c>
      <c r="JL236">
        <v>202974.4</v>
      </c>
      <c r="JM236">
        <v>1.14258</v>
      </c>
      <c r="JN236">
        <v>2.65015</v>
      </c>
      <c r="JO236">
        <v>1.49658</v>
      </c>
      <c r="JP236">
        <v>2.34375</v>
      </c>
      <c r="JQ236">
        <v>1.54907</v>
      </c>
      <c r="JR236">
        <v>2.35107</v>
      </c>
      <c r="JS236">
        <v>36.5051</v>
      </c>
      <c r="JT236">
        <v>24.1751</v>
      </c>
      <c r="JU236">
        <v>18</v>
      </c>
      <c r="JV236">
        <v>483.787</v>
      </c>
      <c r="JW236">
        <v>493.42</v>
      </c>
      <c r="JX236">
        <v>28.2231</v>
      </c>
      <c r="JY236">
        <v>28.8084</v>
      </c>
      <c r="JZ236">
        <v>29.9999</v>
      </c>
      <c r="KA236">
        <v>29.0795</v>
      </c>
      <c r="KB236">
        <v>29.0897</v>
      </c>
      <c r="KC236">
        <v>22.9677</v>
      </c>
      <c r="KD236">
        <v>19.0003</v>
      </c>
      <c r="KE236">
        <v>97.39400000000001</v>
      </c>
      <c r="KF236">
        <v>28.2324</v>
      </c>
      <c r="KG236">
        <v>440.034</v>
      </c>
      <c r="KH236">
        <v>20.1558</v>
      </c>
      <c r="KI236">
        <v>101.939</v>
      </c>
      <c r="KJ236">
        <v>91.4066</v>
      </c>
    </row>
    <row r="237" spans="1:296">
      <c r="A237">
        <v>219</v>
      </c>
      <c r="B237">
        <v>1759168062.1</v>
      </c>
      <c r="C237">
        <v>6689</v>
      </c>
      <c r="D237" t="s">
        <v>883</v>
      </c>
      <c r="E237" t="s">
        <v>884</v>
      </c>
      <c r="F237">
        <v>5</v>
      </c>
      <c r="G237" t="s">
        <v>832</v>
      </c>
      <c r="H237">
        <v>1759168054.332142</v>
      </c>
      <c r="I237">
        <f>(J237)/1000</f>
        <v>0</v>
      </c>
      <c r="J237">
        <f>IF(DO237, AM237, AG237)</f>
        <v>0</v>
      </c>
      <c r="K237">
        <f>IF(DO237, AH237, AF237)</f>
        <v>0</v>
      </c>
      <c r="L237">
        <f>DQ237 - IF(AT237&gt;1, K237*DK237*100.0/(AV237), 0)</f>
        <v>0</v>
      </c>
      <c r="M237">
        <f>((S237-I237/2)*L237-K237)/(S237+I237/2)</f>
        <v>0</v>
      </c>
      <c r="N237">
        <f>M237*(DX237+DY237)/1000.0</f>
        <v>0</v>
      </c>
      <c r="O237">
        <f>(DQ237 - IF(AT237&gt;1, K237*DK237*100.0/(AV237), 0))*(DX237+DY237)/1000.0</f>
        <v>0</v>
      </c>
      <c r="P237">
        <f>2.0/((1/R237-1/Q237)+SIGN(R237)*SQRT((1/R237-1/Q237)*(1/R237-1/Q237) + 4*DL237/((DL237+1)*(DL237+1))*(2*1/R237*1/Q237-1/Q237*1/Q237)))</f>
        <v>0</v>
      </c>
      <c r="Q237">
        <f>IF(LEFT(DM237,1)&lt;&gt;"0",IF(LEFT(DM237,1)="1",3.0,DN237),$D$5+$E$5*(EE237*DX237/($K$5*1000))+$F$5*(EE237*DX237/($K$5*1000))*MAX(MIN(DK237,$J$5),$I$5)*MAX(MIN(DK237,$J$5),$I$5)+$G$5*MAX(MIN(DK237,$J$5),$I$5)*(EE237*DX237/($K$5*1000))+$H$5*(EE237*DX237/($K$5*1000))*(EE237*DX237/($K$5*1000)))</f>
        <v>0</v>
      </c>
      <c r="R237">
        <f>I237*(1000-(1000*0.61365*exp(17.502*V237/(240.97+V237))/(DX237+DY237)+DS237)/2)/(1000*0.61365*exp(17.502*V237/(240.97+V237))/(DX237+DY237)-DS237)</f>
        <v>0</v>
      </c>
      <c r="S237">
        <f>1/((DL237+1)/(P237/1.6)+1/(Q237/1.37)) + DL237/((DL237+1)/(P237/1.6) + DL237/(Q237/1.37))</f>
        <v>0</v>
      </c>
      <c r="T237">
        <f>(DG237*DJ237)</f>
        <v>0</v>
      </c>
      <c r="U237">
        <f>(DZ237+(T237+2*0.95*5.67E-8*(((DZ237+$B$9)+273)^4-(DZ237+273)^4)-44100*I237)/(1.84*29.3*Q237+8*0.95*5.67E-8*(DZ237+273)^3))</f>
        <v>0</v>
      </c>
      <c r="V237">
        <f>($C$9*EA237+$D$9*EB237+$E$9*U237)</f>
        <v>0</v>
      </c>
      <c r="W237">
        <f>0.61365*exp(17.502*V237/(240.97+V237))</f>
        <v>0</v>
      </c>
      <c r="X237">
        <f>(Y237/Z237*100)</f>
        <v>0</v>
      </c>
      <c r="Y237">
        <f>DS237*(DX237+DY237)/1000</f>
        <v>0</v>
      </c>
      <c r="Z237">
        <f>0.61365*exp(17.502*DZ237/(240.97+DZ237))</f>
        <v>0</v>
      </c>
      <c r="AA237">
        <f>(W237-DS237*(DX237+DY237)/1000)</f>
        <v>0</v>
      </c>
      <c r="AB237">
        <f>(-I237*44100)</f>
        <v>0</v>
      </c>
      <c r="AC237">
        <f>2*29.3*Q237*0.92*(DZ237-V237)</f>
        <v>0</v>
      </c>
      <c r="AD237">
        <f>2*0.95*5.67E-8*(((DZ237+$B$9)+273)^4-(V237+273)^4)</f>
        <v>0</v>
      </c>
      <c r="AE237">
        <f>T237+AD237+AB237+AC237</f>
        <v>0</v>
      </c>
      <c r="AF237">
        <f>DW237*AT237*(DR237-DQ237*(1000-AT237*DT237)/(1000-AT237*DS237))/(100*DK237)</f>
        <v>0</v>
      </c>
      <c r="AG237">
        <f>1000*DW237*AT237*(DS237-DT237)/(100*DK237*(1000-AT237*DS237))</f>
        <v>0</v>
      </c>
      <c r="AH237">
        <f>(AI237 - AJ237 - DX237*1E3/(8.314*(DZ237+273.15)) * AL237/DW237 * AK237) * DW237/(100*DK237) * (1000 - DT237)/1000</f>
        <v>0</v>
      </c>
      <c r="AI237">
        <v>435.4900871275075</v>
      </c>
      <c r="AJ237">
        <v>420.8655151515151</v>
      </c>
      <c r="AK237">
        <v>0.732073058120249</v>
      </c>
      <c r="AL237">
        <v>65.06289702928272</v>
      </c>
      <c r="AM237">
        <f>(AO237 - AN237 + DX237*1E3/(8.314*(DZ237+273.15)) * AQ237/DW237 * AP237) * DW237/(100*DK237) * 1000/(1000 - AO237)</f>
        <v>0</v>
      </c>
      <c r="AN237">
        <v>20.20313938731436</v>
      </c>
      <c r="AO237">
        <v>22.73731393939395</v>
      </c>
      <c r="AP237">
        <v>5.436539759640624E-05</v>
      </c>
      <c r="AQ237">
        <v>104.9964601613878</v>
      </c>
      <c r="AR237">
        <v>0</v>
      </c>
      <c r="AS237">
        <v>0</v>
      </c>
      <c r="AT237">
        <f>IF(AR237*$H$15&gt;=AV237,1.0,(AV237/(AV237-AR237*$H$15)))</f>
        <v>0</v>
      </c>
      <c r="AU237">
        <f>(AT237-1)*100</f>
        <v>0</v>
      </c>
      <c r="AV237">
        <f>MAX(0,($B$15+$C$15*EE237)/(1+$D$15*EE237)*DX237/(DZ237+273)*$E$15)</f>
        <v>0</v>
      </c>
      <c r="AW237" t="s">
        <v>437</v>
      </c>
      <c r="AX237" t="s">
        <v>437</v>
      </c>
      <c r="AY237">
        <v>0</v>
      </c>
      <c r="AZ237">
        <v>0</v>
      </c>
      <c r="BA237">
        <f>1-AY237/AZ237</f>
        <v>0</v>
      </c>
      <c r="BB237">
        <v>0</v>
      </c>
      <c r="BC237" t="s">
        <v>437</v>
      </c>
      <c r="BD237" t="s">
        <v>437</v>
      </c>
      <c r="BE237">
        <v>0</v>
      </c>
      <c r="BF237">
        <v>0</v>
      </c>
      <c r="BG237">
        <f>1-BE237/BF237</f>
        <v>0</v>
      </c>
      <c r="BH237">
        <v>0.5</v>
      </c>
      <c r="BI237">
        <f>DH237</f>
        <v>0</v>
      </c>
      <c r="BJ237">
        <f>K237</f>
        <v>0</v>
      </c>
      <c r="BK237">
        <f>BG237*BH237*BI237</f>
        <v>0</v>
      </c>
      <c r="BL237">
        <f>(BJ237-BB237)/BI237</f>
        <v>0</v>
      </c>
      <c r="BM237">
        <f>(AZ237-BF237)/BF237</f>
        <v>0</v>
      </c>
      <c r="BN237">
        <f>AY237/(BA237+AY237/BF237)</f>
        <v>0</v>
      </c>
      <c r="BO237" t="s">
        <v>437</v>
      </c>
      <c r="BP237">
        <v>0</v>
      </c>
      <c r="BQ237">
        <f>IF(BP237&lt;&gt;0, BP237, BN237)</f>
        <v>0</v>
      </c>
      <c r="BR237">
        <f>1-BQ237/BF237</f>
        <v>0</v>
      </c>
      <c r="BS237">
        <f>(BF237-BE237)/(BF237-BQ237)</f>
        <v>0</v>
      </c>
      <c r="BT237">
        <f>(AZ237-BF237)/(AZ237-BQ237)</f>
        <v>0</v>
      </c>
      <c r="BU237">
        <f>(BF237-BE237)/(BF237-AY237)</f>
        <v>0</v>
      </c>
      <c r="BV237">
        <f>(AZ237-BF237)/(AZ237-AY237)</f>
        <v>0</v>
      </c>
      <c r="BW237">
        <f>(BS237*BQ237/BE237)</f>
        <v>0</v>
      </c>
      <c r="BX237">
        <f>(1-BW237)</f>
        <v>0</v>
      </c>
      <c r="DG237">
        <f>$B$13*EF237+$C$13*EG237+$F$13*ER237*(1-EU237)</f>
        <v>0</v>
      </c>
      <c r="DH237">
        <f>DG237*DI237</f>
        <v>0</v>
      </c>
      <c r="DI237">
        <f>($B$13*$D$11+$C$13*$D$11+$F$13*((FE237+EW237)/MAX(FE237+EW237+FF237, 0.1)*$I$11+FF237/MAX(FE237+EW237+FF237, 0.1)*$J$11))/($B$13+$C$13+$F$13)</f>
        <v>0</v>
      </c>
      <c r="DJ237">
        <f>($B$13*$K$11+$C$13*$K$11+$F$13*((FE237+EW237)/MAX(FE237+EW237+FF237, 0.1)*$P$11+FF237/MAX(FE237+EW237+FF237, 0.1)*$Q$11))/($B$13+$C$13+$F$13)</f>
        <v>0</v>
      </c>
      <c r="DK237">
        <v>5.79</v>
      </c>
      <c r="DL237">
        <v>0.5</v>
      </c>
      <c r="DM237" t="s">
        <v>438</v>
      </c>
      <c r="DN237">
        <v>2</v>
      </c>
      <c r="DO237" t="b">
        <v>1</v>
      </c>
      <c r="DP237">
        <v>1759168054.332142</v>
      </c>
      <c r="DQ237">
        <v>408.795</v>
      </c>
      <c r="DR237">
        <v>422.6700357142858</v>
      </c>
      <c r="DS237">
        <v>22.72703214285714</v>
      </c>
      <c r="DT237">
        <v>20.20796071428571</v>
      </c>
      <c r="DU237">
        <v>409.9037142857143</v>
      </c>
      <c r="DV237">
        <v>22.42568214285714</v>
      </c>
      <c r="DW237">
        <v>499.9611785714286</v>
      </c>
      <c r="DX237">
        <v>90.87421785714287</v>
      </c>
      <c r="DY237">
        <v>0.06934889642857144</v>
      </c>
      <c r="DZ237">
        <v>29.46101071428572</v>
      </c>
      <c r="EA237">
        <v>29.99090714285714</v>
      </c>
      <c r="EB237">
        <v>999.9000000000002</v>
      </c>
      <c r="EC237">
        <v>0</v>
      </c>
      <c r="ED237">
        <v>0</v>
      </c>
      <c r="EE237">
        <v>9987.056785714285</v>
      </c>
      <c r="EF237">
        <v>0</v>
      </c>
      <c r="EG237">
        <v>9.874439642857142</v>
      </c>
      <c r="EH237">
        <v>-13.87496428571428</v>
      </c>
      <c r="EI237">
        <v>418.3019285714286</v>
      </c>
      <c r="EJ237">
        <v>431.3874999999999</v>
      </c>
      <c r="EK237">
        <v>2.519066428571428</v>
      </c>
      <c r="EL237">
        <v>422.6700357142858</v>
      </c>
      <c r="EM237">
        <v>20.20796071428571</v>
      </c>
      <c r="EN237">
        <v>2.065300357142857</v>
      </c>
      <c r="EO237">
        <v>1.836382142857143</v>
      </c>
      <c r="EP237">
        <v>17.95404642857143</v>
      </c>
      <c r="EQ237">
        <v>16.09996785714285</v>
      </c>
      <c r="ER237">
        <v>2000.002142857143</v>
      </c>
      <c r="ES237">
        <v>0.97999775</v>
      </c>
      <c r="ET237">
        <v>0.02000195357142858</v>
      </c>
      <c r="EU237">
        <v>0</v>
      </c>
      <c r="EV237">
        <v>802.5021785714285</v>
      </c>
      <c r="EW237">
        <v>5.00078</v>
      </c>
      <c r="EX237">
        <v>15630.77857142857</v>
      </c>
      <c r="EY237">
        <v>16379.64642857143</v>
      </c>
      <c r="EZ237">
        <v>39.18271428571428</v>
      </c>
      <c r="FA237">
        <v>39.95071428571428</v>
      </c>
      <c r="FB237">
        <v>39.29210714285714</v>
      </c>
      <c r="FC237">
        <v>39.60025</v>
      </c>
      <c r="FD237">
        <v>40.2475</v>
      </c>
      <c r="FE237">
        <v>1955.094285714286</v>
      </c>
      <c r="FF237">
        <v>39.9</v>
      </c>
      <c r="FG237">
        <v>0</v>
      </c>
      <c r="FH237">
        <v>1759168054.4</v>
      </c>
      <c r="FI237">
        <v>0</v>
      </c>
      <c r="FJ237">
        <v>802.4827307692308</v>
      </c>
      <c r="FK237">
        <v>-2.301230764569992</v>
      </c>
      <c r="FL237">
        <v>-40.15042740174206</v>
      </c>
      <c r="FM237">
        <v>15630.42307692307</v>
      </c>
      <c r="FN237">
        <v>15</v>
      </c>
      <c r="FO237">
        <v>0</v>
      </c>
      <c r="FP237" t="s">
        <v>439</v>
      </c>
      <c r="FQ237">
        <v>1746989605.5</v>
      </c>
      <c r="FR237">
        <v>1746989593.5</v>
      </c>
      <c r="FS237">
        <v>0</v>
      </c>
      <c r="FT237">
        <v>-0.274</v>
      </c>
      <c r="FU237">
        <v>-0.002</v>
      </c>
      <c r="FV237">
        <v>2.549</v>
      </c>
      <c r="FW237">
        <v>0.129</v>
      </c>
      <c r="FX237">
        <v>420</v>
      </c>
      <c r="FY237">
        <v>17</v>
      </c>
      <c r="FZ237">
        <v>0.02</v>
      </c>
      <c r="GA237">
        <v>0.04</v>
      </c>
      <c r="GB237">
        <v>-13.20336097560976</v>
      </c>
      <c r="GC237">
        <v>-22.68097839721252</v>
      </c>
      <c r="GD237">
        <v>2.946928212346036</v>
      </c>
      <c r="GE237">
        <v>0</v>
      </c>
      <c r="GF237">
        <v>802.5923235294118</v>
      </c>
      <c r="GG237">
        <v>-2.029870124254859</v>
      </c>
      <c r="GH237">
        <v>0.3313886753530557</v>
      </c>
      <c r="GI237">
        <v>0</v>
      </c>
      <c r="GJ237">
        <v>2.51448243902439</v>
      </c>
      <c r="GK237">
        <v>0.1070117770034829</v>
      </c>
      <c r="GL237">
        <v>0.01062742053472484</v>
      </c>
      <c r="GM237">
        <v>0</v>
      </c>
      <c r="GN237">
        <v>0</v>
      </c>
      <c r="GO237">
        <v>3</v>
      </c>
      <c r="GP237" t="s">
        <v>484</v>
      </c>
      <c r="GQ237">
        <v>3.10195</v>
      </c>
      <c r="GR237">
        <v>2.72773</v>
      </c>
      <c r="GS237">
        <v>0.0872354</v>
      </c>
      <c r="GT237">
        <v>0.0906711</v>
      </c>
      <c r="GU237">
        <v>0.104201</v>
      </c>
      <c r="GV237">
        <v>0.0972084</v>
      </c>
      <c r="GW237">
        <v>23857</v>
      </c>
      <c r="GX237">
        <v>21584.7</v>
      </c>
      <c r="GY237">
        <v>26700.9</v>
      </c>
      <c r="GZ237">
        <v>23958.6</v>
      </c>
      <c r="HA237">
        <v>38268.4</v>
      </c>
      <c r="HB237">
        <v>31971.9</v>
      </c>
      <c r="HC237">
        <v>46622.8</v>
      </c>
      <c r="HD237">
        <v>37900.9</v>
      </c>
      <c r="HE237">
        <v>1.87188</v>
      </c>
      <c r="HF237">
        <v>1.86435</v>
      </c>
      <c r="HG237">
        <v>0.144005</v>
      </c>
      <c r="HH237">
        <v>0</v>
      </c>
      <c r="HI237">
        <v>27.6528</v>
      </c>
      <c r="HJ237">
        <v>999.9</v>
      </c>
      <c r="HK237">
        <v>47.1</v>
      </c>
      <c r="HL237">
        <v>31.7</v>
      </c>
      <c r="HM237">
        <v>24.3326</v>
      </c>
      <c r="HN237">
        <v>61.0459</v>
      </c>
      <c r="HO237">
        <v>22.3558</v>
      </c>
      <c r="HP237">
        <v>1</v>
      </c>
      <c r="HQ237">
        <v>0.11701</v>
      </c>
      <c r="HR237">
        <v>-0.435147</v>
      </c>
      <c r="HS237">
        <v>20.2795</v>
      </c>
      <c r="HT237">
        <v>5.21205</v>
      </c>
      <c r="HU237">
        <v>11.98</v>
      </c>
      <c r="HV237">
        <v>4.9634</v>
      </c>
      <c r="HW237">
        <v>3.27443</v>
      </c>
      <c r="HX237">
        <v>9999</v>
      </c>
      <c r="HY237">
        <v>9999</v>
      </c>
      <c r="HZ237">
        <v>9999</v>
      </c>
      <c r="IA237">
        <v>42.2</v>
      </c>
      <c r="IB237">
        <v>1.86401</v>
      </c>
      <c r="IC237">
        <v>1.86015</v>
      </c>
      <c r="ID237">
        <v>1.85851</v>
      </c>
      <c r="IE237">
        <v>1.85983</v>
      </c>
      <c r="IF237">
        <v>1.85989</v>
      </c>
      <c r="IG237">
        <v>1.85838</v>
      </c>
      <c r="IH237">
        <v>1.85747</v>
      </c>
      <c r="II237">
        <v>1.85242</v>
      </c>
      <c r="IJ237">
        <v>0</v>
      </c>
      <c r="IK237">
        <v>0</v>
      </c>
      <c r="IL237">
        <v>0</v>
      </c>
      <c r="IM237">
        <v>0</v>
      </c>
      <c r="IN237" t="s">
        <v>441</v>
      </c>
      <c r="IO237" t="s">
        <v>442</v>
      </c>
      <c r="IP237" t="s">
        <v>443</v>
      </c>
      <c r="IQ237" t="s">
        <v>443</v>
      </c>
      <c r="IR237" t="s">
        <v>443</v>
      </c>
      <c r="IS237" t="s">
        <v>443</v>
      </c>
      <c r="IT237">
        <v>0</v>
      </c>
      <c r="IU237">
        <v>100</v>
      </c>
      <c r="IV237">
        <v>100</v>
      </c>
      <c r="IW237">
        <v>-1.108</v>
      </c>
      <c r="IX237">
        <v>0.3016</v>
      </c>
      <c r="IY237">
        <v>-0.9039269621244732</v>
      </c>
      <c r="IZ237">
        <v>-0.001239420960351069</v>
      </c>
      <c r="JA237">
        <v>2.054680153414315E-06</v>
      </c>
      <c r="JB237">
        <v>-6.090169633737798E-10</v>
      </c>
      <c r="JC237">
        <v>0.01286883109493677</v>
      </c>
      <c r="JD237">
        <v>0.003674261220633967</v>
      </c>
      <c r="JE237">
        <v>0.0003746991724086452</v>
      </c>
      <c r="JF237">
        <v>1.563836292469968E-06</v>
      </c>
      <c r="JG237">
        <v>1</v>
      </c>
      <c r="JH237">
        <v>2003</v>
      </c>
      <c r="JI237">
        <v>1</v>
      </c>
      <c r="JJ237">
        <v>24</v>
      </c>
      <c r="JK237">
        <v>202974.3</v>
      </c>
      <c r="JL237">
        <v>202974.5</v>
      </c>
      <c r="JM237">
        <v>1.17432</v>
      </c>
      <c r="JN237">
        <v>2.64404</v>
      </c>
      <c r="JO237">
        <v>1.49658</v>
      </c>
      <c r="JP237">
        <v>2.34375</v>
      </c>
      <c r="JQ237">
        <v>1.54907</v>
      </c>
      <c r="JR237">
        <v>2.43164</v>
      </c>
      <c r="JS237">
        <v>36.5051</v>
      </c>
      <c r="JT237">
        <v>24.1751</v>
      </c>
      <c r="JU237">
        <v>18</v>
      </c>
      <c r="JV237">
        <v>483.637</v>
      </c>
      <c r="JW237">
        <v>493.796</v>
      </c>
      <c r="JX237">
        <v>28.2319</v>
      </c>
      <c r="JY237">
        <v>28.8064</v>
      </c>
      <c r="JZ237">
        <v>29.9999</v>
      </c>
      <c r="KA237">
        <v>29.0771</v>
      </c>
      <c r="KB237">
        <v>29.0873</v>
      </c>
      <c r="KC237">
        <v>23.5986</v>
      </c>
      <c r="KD237">
        <v>19.0003</v>
      </c>
      <c r="KE237">
        <v>97.39400000000001</v>
      </c>
      <c r="KF237">
        <v>28.233</v>
      </c>
      <c r="KG237">
        <v>460.069</v>
      </c>
      <c r="KH237">
        <v>20.1319</v>
      </c>
      <c r="KI237">
        <v>101.939</v>
      </c>
      <c r="KJ237">
        <v>91.4067</v>
      </c>
    </row>
    <row r="238" spans="1:296">
      <c r="A238">
        <v>220</v>
      </c>
      <c r="B238">
        <v>1759168067.1</v>
      </c>
      <c r="C238">
        <v>6694</v>
      </c>
      <c r="D238" t="s">
        <v>885</v>
      </c>
      <c r="E238" t="s">
        <v>886</v>
      </c>
      <c r="F238">
        <v>5</v>
      </c>
      <c r="G238" t="s">
        <v>832</v>
      </c>
      <c r="H238">
        <v>1759168059.6</v>
      </c>
      <c r="I238">
        <f>(J238)/1000</f>
        <v>0</v>
      </c>
      <c r="J238">
        <f>IF(DO238, AM238, AG238)</f>
        <v>0</v>
      </c>
      <c r="K238">
        <f>IF(DO238, AH238, AF238)</f>
        <v>0</v>
      </c>
      <c r="L238">
        <f>DQ238 - IF(AT238&gt;1, K238*DK238*100.0/(AV238), 0)</f>
        <v>0</v>
      </c>
      <c r="M238">
        <f>((S238-I238/2)*L238-K238)/(S238+I238/2)</f>
        <v>0</v>
      </c>
      <c r="N238">
        <f>M238*(DX238+DY238)/1000.0</f>
        <v>0</v>
      </c>
      <c r="O238">
        <f>(DQ238 - IF(AT238&gt;1, K238*DK238*100.0/(AV238), 0))*(DX238+DY238)/1000.0</f>
        <v>0</v>
      </c>
      <c r="P238">
        <f>2.0/((1/R238-1/Q238)+SIGN(R238)*SQRT((1/R238-1/Q238)*(1/R238-1/Q238) + 4*DL238/((DL238+1)*(DL238+1))*(2*1/R238*1/Q238-1/Q238*1/Q238)))</f>
        <v>0</v>
      </c>
      <c r="Q238">
        <f>IF(LEFT(DM238,1)&lt;&gt;"0",IF(LEFT(DM238,1)="1",3.0,DN238),$D$5+$E$5*(EE238*DX238/($K$5*1000))+$F$5*(EE238*DX238/($K$5*1000))*MAX(MIN(DK238,$J$5),$I$5)*MAX(MIN(DK238,$J$5),$I$5)+$G$5*MAX(MIN(DK238,$J$5),$I$5)*(EE238*DX238/($K$5*1000))+$H$5*(EE238*DX238/($K$5*1000))*(EE238*DX238/($K$5*1000)))</f>
        <v>0</v>
      </c>
      <c r="R238">
        <f>I238*(1000-(1000*0.61365*exp(17.502*V238/(240.97+V238))/(DX238+DY238)+DS238)/2)/(1000*0.61365*exp(17.502*V238/(240.97+V238))/(DX238+DY238)-DS238)</f>
        <v>0</v>
      </c>
      <c r="S238">
        <f>1/((DL238+1)/(P238/1.6)+1/(Q238/1.37)) + DL238/((DL238+1)/(P238/1.6) + DL238/(Q238/1.37))</f>
        <v>0</v>
      </c>
      <c r="T238">
        <f>(DG238*DJ238)</f>
        <v>0</v>
      </c>
      <c r="U238">
        <f>(DZ238+(T238+2*0.95*5.67E-8*(((DZ238+$B$9)+273)^4-(DZ238+273)^4)-44100*I238)/(1.84*29.3*Q238+8*0.95*5.67E-8*(DZ238+273)^3))</f>
        <v>0</v>
      </c>
      <c r="V238">
        <f>($C$9*EA238+$D$9*EB238+$E$9*U238)</f>
        <v>0</v>
      </c>
      <c r="W238">
        <f>0.61365*exp(17.502*V238/(240.97+V238))</f>
        <v>0</v>
      </c>
      <c r="X238">
        <f>(Y238/Z238*100)</f>
        <v>0</v>
      </c>
      <c r="Y238">
        <f>DS238*(DX238+DY238)/1000</f>
        <v>0</v>
      </c>
      <c r="Z238">
        <f>0.61365*exp(17.502*DZ238/(240.97+DZ238))</f>
        <v>0</v>
      </c>
      <c r="AA238">
        <f>(W238-DS238*(DX238+DY238)/1000)</f>
        <v>0</v>
      </c>
      <c r="AB238">
        <f>(-I238*44100)</f>
        <v>0</v>
      </c>
      <c r="AC238">
        <f>2*29.3*Q238*0.92*(DZ238-V238)</f>
        <v>0</v>
      </c>
      <c r="AD238">
        <f>2*0.95*5.67E-8*(((DZ238+$B$9)+273)^4-(V238+273)^4)</f>
        <v>0</v>
      </c>
      <c r="AE238">
        <f>T238+AD238+AB238+AC238</f>
        <v>0</v>
      </c>
      <c r="AF238">
        <f>DW238*AT238*(DR238-DQ238*(1000-AT238*DT238)/(1000-AT238*DS238))/(100*DK238)</f>
        <v>0</v>
      </c>
      <c r="AG238">
        <f>1000*DW238*AT238*(DS238-DT238)/(100*DK238*(1000-AT238*DS238))</f>
        <v>0</v>
      </c>
      <c r="AH238">
        <f>(AI238 - AJ238 - DX238*1E3/(8.314*(DZ238+273.15)) * AL238/DW238 * AK238) * DW238/(100*DK238) * (1000 - DT238)/1000</f>
        <v>0</v>
      </c>
      <c r="AI238">
        <v>449.7271421361976</v>
      </c>
      <c r="AJ238">
        <v>429.533315151515</v>
      </c>
      <c r="AK238">
        <v>1.867998354430661</v>
      </c>
      <c r="AL238">
        <v>65.06289702928272</v>
      </c>
      <c r="AM238">
        <f>(AO238 - AN238 + DX238*1E3/(8.314*(DZ238+273.15)) * AQ238/DW238 * AP238) * DW238/(100*DK238) * 1000/(1000 - AO238)</f>
        <v>0</v>
      </c>
      <c r="AN238">
        <v>20.2012893787324</v>
      </c>
      <c r="AO238">
        <v>22.74291515151514</v>
      </c>
      <c r="AP238">
        <v>2.273535794517027E-05</v>
      </c>
      <c r="AQ238">
        <v>104.9964601613878</v>
      </c>
      <c r="AR238">
        <v>0</v>
      </c>
      <c r="AS238">
        <v>0</v>
      </c>
      <c r="AT238">
        <f>IF(AR238*$H$15&gt;=AV238,1.0,(AV238/(AV238-AR238*$H$15)))</f>
        <v>0</v>
      </c>
      <c r="AU238">
        <f>(AT238-1)*100</f>
        <v>0</v>
      </c>
      <c r="AV238">
        <f>MAX(0,($B$15+$C$15*EE238)/(1+$D$15*EE238)*DX238/(DZ238+273)*$E$15)</f>
        <v>0</v>
      </c>
      <c r="AW238" t="s">
        <v>437</v>
      </c>
      <c r="AX238" t="s">
        <v>437</v>
      </c>
      <c r="AY238">
        <v>0</v>
      </c>
      <c r="AZ238">
        <v>0</v>
      </c>
      <c r="BA238">
        <f>1-AY238/AZ238</f>
        <v>0</v>
      </c>
      <c r="BB238">
        <v>0</v>
      </c>
      <c r="BC238" t="s">
        <v>437</v>
      </c>
      <c r="BD238" t="s">
        <v>437</v>
      </c>
      <c r="BE238">
        <v>0</v>
      </c>
      <c r="BF238">
        <v>0</v>
      </c>
      <c r="BG238">
        <f>1-BE238/BF238</f>
        <v>0</v>
      </c>
      <c r="BH238">
        <v>0.5</v>
      </c>
      <c r="BI238">
        <f>DH238</f>
        <v>0</v>
      </c>
      <c r="BJ238">
        <f>K238</f>
        <v>0</v>
      </c>
      <c r="BK238">
        <f>BG238*BH238*BI238</f>
        <v>0</v>
      </c>
      <c r="BL238">
        <f>(BJ238-BB238)/BI238</f>
        <v>0</v>
      </c>
      <c r="BM238">
        <f>(AZ238-BF238)/BF238</f>
        <v>0</v>
      </c>
      <c r="BN238">
        <f>AY238/(BA238+AY238/BF238)</f>
        <v>0</v>
      </c>
      <c r="BO238" t="s">
        <v>437</v>
      </c>
      <c r="BP238">
        <v>0</v>
      </c>
      <c r="BQ238">
        <f>IF(BP238&lt;&gt;0, BP238, BN238)</f>
        <v>0</v>
      </c>
      <c r="BR238">
        <f>1-BQ238/BF238</f>
        <v>0</v>
      </c>
      <c r="BS238">
        <f>(BF238-BE238)/(BF238-BQ238)</f>
        <v>0</v>
      </c>
      <c r="BT238">
        <f>(AZ238-BF238)/(AZ238-BQ238)</f>
        <v>0</v>
      </c>
      <c r="BU238">
        <f>(BF238-BE238)/(BF238-AY238)</f>
        <v>0</v>
      </c>
      <c r="BV238">
        <f>(AZ238-BF238)/(AZ238-AY238)</f>
        <v>0</v>
      </c>
      <c r="BW238">
        <f>(BS238*BQ238/BE238)</f>
        <v>0</v>
      </c>
      <c r="BX238">
        <f>(1-BW238)</f>
        <v>0</v>
      </c>
      <c r="DG238">
        <f>$B$13*EF238+$C$13*EG238+$F$13*ER238*(1-EU238)</f>
        <v>0</v>
      </c>
      <c r="DH238">
        <f>DG238*DI238</f>
        <v>0</v>
      </c>
      <c r="DI238">
        <f>($B$13*$D$11+$C$13*$D$11+$F$13*((FE238+EW238)/MAX(FE238+EW238+FF238, 0.1)*$I$11+FF238/MAX(FE238+EW238+FF238, 0.1)*$J$11))/($B$13+$C$13+$F$13)</f>
        <v>0</v>
      </c>
      <c r="DJ238">
        <f>($B$13*$K$11+$C$13*$K$11+$F$13*((FE238+EW238)/MAX(FE238+EW238+FF238, 0.1)*$P$11+FF238/MAX(FE238+EW238+FF238, 0.1)*$Q$11))/($B$13+$C$13+$F$13)</f>
        <v>0</v>
      </c>
      <c r="DK238">
        <v>5.79</v>
      </c>
      <c r="DL238">
        <v>0.5</v>
      </c>
      <c r="DM238" t="s">
        <v>438</v>
      </c>
      <c r="DN238">
        <v>2</v>
      </c>
      <c r="DO238" t="b">
        <v>1</v>
      </c>
      <c r="DP238">
        <v>1759168059.6</v>
      </c>
      <c r="DQ238">
        <v>411.3277037037037</v>
      </c>
      <c r="DR238">
        <v>430.1420740740741</v>
      </c>
      <c r="DS238">
        <v>22.73377407407407</v>
      </c>
      <c r="DT238">
        <v>20.20427037037037</v>
      </c>
      <c r="DU238">
        <v>412.436</v>
      </c>
      <c r="DV238">
        <v>22.43226296296296</v>
      </c>
      <c r="DW238">
        <v>499.9928888888889</v>
      </c>
      <c r="DX238">
        <v>90.8736</v>
      </c>
      <c r="DY238">
        <v>0.06917935555555554</v>
      </c>
      <c r="DZ238">
        <v>29.46264074074074</v>
      </c>
      <c r="EA238">
        <v>29.99492962962963</v>
      </c>
      <c r="EB238">
        <v>999.9000000000001</v>
      </c>
      <c r="EC238">
        <v>0</v>
      </c>
      <c r="ED238">
        <v>0</v>
      </c>
      <c r="EE238">
        <v>9995.951481481481</v>
      </c>
      <c r="EF238">
        <v>0</v>
      </c>
      <c r="EG238">
        <v>9.887175555555554</v>
      </c>
      <c r="EH238">
        <v>-18.81431481481482</v>
      </c>
      <c r="EI238">
        <v>420.8964444444445</v>
      </c>
      <c r="EJ238">
        <v>439.0119259259259</v>
      </c>
      <c r="EK238">
        <v>2.529485555555556</v>
      </c>
      <c r="EL238">
        <v>430.1420740740741</v>
      </c>
      <c r="EM238">
        <v>20.20427037037037</v>
      </c>
      <c r="EN238">
        <v>2.065898518518518</v>
      </c>
      <c r="EO238">
        <v>1.836034814814815</v>
      </c>
      <c r="EP238">
        <v>17.95865555555556</v>
      </c>
      <c r="EQ238">
        <v>16.0969962962963</v>
      </c>
      <c r="ER238">
        <v>2000.027407407408</v>
      </c>
      <c r="ES238">
        <v>0.9799978888888888</v>
      </c>
      <c r="ET238">
        <v>0.02000181481481481</v>
      </c>
      <c r="EU238">
        <v>0</v>
      </c>
      <c r="EV238">
        <v>802.2297407407407</v>
      </c>
      <c r="EW238">
        <v>5.00078</v>
      </c>
      <c r="EX238">
        <v>15626.62222222222</v>
      </c>
      <c r="EY238">
        <v>16379.84814814815</v>
      </c>
      <c r="EZ238">
        <v>39.16862962962963</v>
      </c>
      <c r="FA238">
        <v>39.95351851851851</v>
      </c>
      <c r="FB238">
        <v>39.29374074074074</v>
      </c>
      <c r="FC238">
        <v>39.58777777777777</v>
      </c>
      <c r="FD238">
        <v>40.24044444444444</v>
      </c>
      <c r="FE238">
        <v>1955.117407407407</v>
      </c>
      <c r="FF238">
        <v>39.9</v>
      </c>
      <c r="FG238">
        <v>0</v>
      </c>
      <c r="FH238">
        <v>1759168059.2</v>
      </c>
      <c r="FI238">
        <v>0</v>
      </c>
      <c r="FJ238">
        <v>802.2313846153845</v>
      </c>
      <c r="FK238">
        <v>-4.572102580672569</v>
      </c>
      <c r="FL238">
        <v>-54.34871797977963</v>
      </c>
      <c r="FM238">
        <v>15626.62692307692</v>
      </c>
      <c r="FN238">
        <v>15</v>
      </c>
      <c r="FO238">
        <v>0</v>
      </c>
      <c r="FP238" t="s">
        <v>439</v>
      </c>
      <c r="FQ238">
        <v>1746989605.5</v>
      </c>
      <c r="FR238">
        <v>1746989593.5</v>
      </c>
      <c r="FS238">
        <v>0</v>
      </c>
      <c r="FT238">
        <v>-0.274</v>
      </c>
      <c r="FU238">
        <v>-0.002</v>
      </c>
      <c r="FV238">
        <v>2.549</v>
      </c>
      <c r="FW238">
        <v>0.129</v>
      </c>
      <c r="FX238">
        <v>420</v>
      </c>
      <c r="FY238">
        <v>17</v>
      </c>
      <c r="FZ238">
        <v>0.02</v>
      </c>
      <c r="GA238">
        <v>0.04</v>
      </c>
      <c r="GB238">
        <v>-15.8575487804878</v>
      </c>
      <c r="GC238">
        <v>-49.53169756097559</v>
      </c>
      <c r="GD238">
        <v>5.430886926717513</v>
      </c>
      <c r="GE238">
        <v>0</v>
      </c>
      <c r="GF238">
        <v>802.3750294117646</v>
      </c>
      <c r="GG238">
        <v>-3.325118412269652</v>
      </c>
      <c r="GH238">
        <v>0.4277789757294453</v>
      </c>
      <c r="GI238">
        <v>0</v>
      </c>
      <c r="GJ238">
        <v>2.521557073170732</v>
      </c>
      <c r="GK238">
        <v>0.1158359581881529</v>
      </c>
      <c r="GL238">
        <v>0.0114495969135359</v>
      </c>
      <c r="GM238">
        <v>0</v>
      </c>
      <c r="GN238">
        <v>0</v>
      </c>
      <c r="GO238">
        <v>3</v>
      </c>
      <c r="GP238" t="s">
        <v>484</v>
      </c>
      <c r="GQ238">
        <v>3.10213</v>
      </c>
      <c r="GR238">
        <v>2.72751</v>
      </c>
      <c r="GS238">
        <v>0.0886546</v>
      </c>
      <c r="GT238">
        <v>0.0930502</v>
      </c>
      <c r="GU238">
        <v>0.104221</v>
      </c>
      <c r="GV238">
        <v>0.0971944</v>
      </c>
      <c r="GW238">
        <v>23820.1</v>
      </c>
      <c r="GX238">
        <v>21528.3</v>
      </c>
      <c r="GY238">
        <v>26701</v>
      </c>
      <c r="GZ238">
        <v>23958.7</v>
      </c>
      <c r="HA238">
        <v>38267.8</v>
      </c>
      <c r="HB238">
        <v>31972.7</v>
      </c>
      <c r="HC238">
        <v>46622.9</v>
      </c>
      <c r="HD238">
        <v>37900.9</v>
      </c>
      <c r="HE238">
        <v>1.87235</v>
      </c>
      <c r="HF238">
        <v>1.8639</v>
      </c>
      <c r="HG238">
        <v>0.14348</v>
      </c>
      <c r="HH238">
        <v>0</v>
      </c>
      <c r="HI238">
        <v>27.6541</v>
      </c>
      <c r="HJ238">
        <v>999.9</v>
      </c>
      <c r="HK238">
        <v>47.1</v>
      </c>
      <c r="HL238">
        <v>31.7</v>
      </c>
      <c r="HM238">
        <v>24.3348</v>
      </c>
      <c r="HN238">
        <v>61.0859</v>
      </c>
      <c r="HO238">
        <v>22.1755</v>
      </c>
      <c r="HP238">
        <v>1</v>
      </c>
      <c r="HQ238">
        <v>0.116486</v>
      </c>
      <c r="HR238">
        <v>-0.413723</v>
      </c>
      <c r="HS238">
        <v>20.2794</v>
      </c>
      <c r="HT238">
        <v>5.2119</v>
      </c>
      <c r="HU238">
        <v>11.98</v>
      </c>
      <c r="HV238">
        <v>4.96315</v>
      </c>
      <c r="HW238">
        <v>3.27443</v>
      </c>
      <c r="HX238">
        <v>9999</v>
      </c>
      <c r="HY238">
        <v>9999</v>
      </c>
      <c r="HZ238">
        <v>9999</v>
      </c>
      <c r="IA238">
        <v>42.2</v>
      </c>
      <c r="IB238">
        <v>1.86401</v>
      </c>
      <c r="IC238">
        <v>1.86015</v>
      </c>
      <c r="ID238">
        <v>1.85851</v>
      </c>
      <c r="IE238">
        <v>1.85983</v>
      </c>
      <c r="IF238">
        <v>1.85989</v>
      </c>
      <c r="IG238">
        <v>1.85838</v>
      </c>
      <c r="IH238">
        <v>1.85748</v>
      </c>
      <c r="II238">
        <v>1.85242</v>
      </c>
      <c r="IJ238">
        <v>0</v>
      </c>
      <c r="IK238">
        <v>0</v>
      </c>
      <c r="IL238">
        <v>0</v>
      </c>
      <c r="IM238">
        <v>0</v>
      </c>
      <c r="IN238" t="s">
        <v>441</v>
      </c>
      <c r="IO238" t="s">
        <v>442</v>
      </c>
      <c r="IP238" t="s">
        <v>443</v>
      </c>
      <c r="IQ238" t="s">
        <v>443</v>
      </c>
      <c r="IR238" t="s">
        <v>443</v>
      </c>
      <c r="IS238" t="s">
        <v>443</v>
      </c>
      <c r="IT238">
        <v>0</v>
      </c>
      <c r="IU238">
        <v>100</v>
      </c>
      <c r="IV238">
        <v>100</v>
      </c>
      <c r="IW238">
        <v>-1.107</v>
      </c>
      <c r="IX238">
        <v>0.3018</v>
      </c>
      <c r="IY238">
        <v>-0.9039269621244732</v>
      </c>
      <c r="IZ238">
        <v>-0.001239420960351069</v>
      </c>
      <c r="JA238">
        <v>2.054680153414315E-06</v>
      </c>
      <c r="JB238">
        <v>-6.090169633737798E-10</v>
      </c>
      <c r="JC238">
        <v>0.01286883109493677</v>
      </c>
      <c r="JD238">
        <v>0.003674261220633967</v>
      </c>
      <c r="JE238">
        <v>0.0003746991724086452</v>
      </c>
      <c r="JF238">
        <v>1.563836292469968E-06</v>
      </c>
      <c r="JG238">
        <v>1</v>
      </c>
      <c r="JH238">
        <v>2003</v>
      </c>
      <c r="JI238">
        <v>1</v>
      </c>
      <c r="JJ238">
        <v>24</v>
      </c>
      <c r="JK238">
        <v>202974.4</v>
      </c>
      <c r="JL238">
        <v>202974.6</v>
      </c>
      <c r="JM238">
        <v>1.21094</v>
      </c>
      <c r="JN238">
        <v>2.63672</v>
      </c>
      <c r="JO238">
        <v>1.49658</v>
      </c>
      <c r="JP238">
        <v>2.34375</v>
      </c>
      <c r="JQ238">
        <v>1.54907</v>
      </c>
      <c r="JR238">
        <v>2.45728</v>
      </c>
      <c r="JS238">
        <v>36.5051</v>
      </c>
      <c r="JT238">
        <v>24.1838</v>
      </c>
      <c r="JU238">
        <v>18</v>
      </c>
      <c r="JV238">
        <v>483.896</v>
      </c>
      <c r="JW238">
        <v>493.479</v>
      </c>
      <c r="JX238">
        <v>28.2355</v>
      </c>
      <c r="JY238">
        <v>28.8039</v>
      </c>
      <c r="JZ238">
        <v>29.9999</v>
      </c>
      <c r="KA238">
        <v>29.0745</v>
      </c>
      <c r="KB238">
        <v>29.0849</v>
      </c>
      <c r="KC238">
        <v>24.3516</v>
      </c>
      <c r="KD238">
        <v>19.0003</v>
      </c>
      <c r="KE238">
        <v>97.39400000000001</v>
      </c>
      <c r="KF238">
        <v>28.2363</v>
      </c>
      <c r="KG238">
        <v>473.445</v>
      </c>
      <c r="KH238">
        <v>20.1127</v>
      </c>
      <c r="KI238">
        <v>101.94</v>
      </c>
      <c r="KJ238">
        <v>91.40689999999999</v>
      </c>
    </row>
    <row r="239" spans="1:296">
      <c r="A239">
        <v>221</v>
      </c>
      <c r="B239">
        <v>1759168072.1</v>
      </c>
      <c r="C239">
        <v>6699</v>
      </c>
      <c r="D239" t="s">
        <v>887</v>
      </c>
      <c r="E239" t="s">
        <v>888</v>
      </c>
      <c r="F239">
        <v>5</v>
      </c>
      <c r="G239" t="s">
        <v>832</v>
      </c>
      <c r="H239">
        <v>1759168064.314285</v>
      </c>
      <c r="I239">
        <f>(J239)/1000</f>
        <v>0</v>
      </c>
      <c r="J239">
        <f>IF(DO239, AM239, AG239)</f>
        <v>0</v>
      </c>
      <c r="K239">
        <f>IF(DO239, AH239, AF239)</f>
        <v>0</v>
      </c>
      <c r="L239">
        <f>DQ239 - IF(AT239&gt;1, K239*DK239*100.0/(AV239), 0)</f>
        <v>0</v>
      </c>
      <c r="M239">
        <f>((S239-I239/2)*L239-K239)/(S239+I239/2)</f>
        <v>0</v>
      </c>
      <c r="N239">
        <f>M239*(DX239+DY239)/1000.0</f>
        <v>0</v>
      </c>
      <c r="O239">
        <f>(DQ239 - IF(AT239&gt;1, K239*DK239*100.0/(AV239), 0))*(DX239+DY239)/1000.0</f>
        <v>0</v>
      </c>
      <c r="P239">
        <f>2.0/((1/R239-1/Q239)+SIGN(R239)*SQRT((1/R239-1/Q239)*(1/R239-1/Q239) + 4*DL239/((DL239+1)*(DL239+1))*(2*1/R239*1/Q239-1/Q239*1/Q239)))</f>
        <v>0</v>
      </c>
      <c r="Q239">
        <f>IF(LEFT(DM239,1)&lt;&gt;"0",IF(LEFT(DM239,1)="1",3.0,DN239),$D$5+$E$5*(EE239*DX239/($K$5*1000))+$F$5*(EE239*DX239/($K$5*1000))*MAX(MIN(DK239,$J$5),$I$5)*MAX(MIN(DK239,$J$5),$I$5)+$G$5*MAX(MIN(DK239,$J$5),$I$5)*(EE239*DX239/($K$5*1000))+$H$5*(EE239*DX239/($K$5*1000))*(EE239*DX239/($K$5*1000)))</f>
        <v>0</v>
      </c>
      <c r="R239">
        <f>I239*(1000-(1000*0.61365*exp(17.502*V239/(240.97+V239))/(DX239+DY239)+DS239)/2)/(1000*0.61365*exp(17.502*V239/(240.97+V239))/(DX239+DY239)-DS239)</f>
        <v>0</v>
      </c>
      <c r="S239">
        <f>1/((DL239+1)/(P239/1.6)+1/(Q239/1.37)) + DL239/((DL239+1)/(P239/1.6) + DL239/(Q239/1.37))</f>
        <v>0</v>
      </c>
      <c r="T239">
        <f>(DG239*DJ239)</f>
        <v>0</v>
      </c>
      <c r="U239">
        <f>(DZ239+(T239+2*0.95*5.67E-8*(((DZ239+$B$9)+273)^4-(DZ239+273)^4)-44100*I239)/(1.84*29.3*Q239+8*0.95*5.67E-8*(DZ239+273)^3))</f>
        <v>0</v>
      </c>
      <c r="V239">
        <f>($C$9*EA239+$D$9*EB239+$E$9*U239)</f>
        <v>0</v>
      </c>
      <c r="W239">
        <f>0.61365*exp(17.502*V239/(240.97+V239))</f>
        <v>0</v>
      </c>
      <c r="X239">
        <f>(Y239/Z239*100)</f>
        <v>0</v>
      </c>
      <c r="Y239">
        <f>DS239*(DX239+DY239)/1000</f>
        <v>0</v>
      </c>
      <c r="Z239">
        <f>0.61365*exp(17.502*DZ239/(240.97+DZ239))</f>
        <v>0</v>
      </c>
      <c r="AA239">
        <f>(W239-DS239*(DX239+DY239)/1000)</f>
        <v>0</v>
      </c>
      <c r="AB239">
        <f>(-I239*44100)</f>
        <v>0</v>
      </c>
      <c r="AC239">
        <f>2*29.3*Q239*0.92*(DZ239-V239)</f>
        <v>0</v>
      </c>
      <c r="AD239">
        <f>2*0.95*5.67E-8*(((DZ239+$B$9)+273)^4-(V239+273)^4)</f>
        <v>0</v>
      </c>
      <c r="AE239">
        <f>T239+AD239+AB239+AC239</f>
        <v>0</v>
      </c>
      <c r="AF239">
        <f>DW239*AT239*(DR239-DQ239*(1000-AT239*DT239)/(1000-AT239*DS239))/(100*DK239)</f>
        <v>0</v>
      </c>
      <c r="AG239">
        <f>1000*DW239*AT239*(DS239-DT239)/(100*DK239*(1000-AT239*DS239))</f>
        <v>0</v>
      </c>
      <c r="AH239">
        <f>(AI239 - AJ239 - DX239*1E3/(8.314*(DZ239+273.15)) * AL239/DW239 * AK239) * DW239/(100*DK239) * (1000 - DT239)/1000</f>
        <v>0</v>
      </c>
      <c r="AI239">
        <v>466.1062958148448</v>
      </c>
      <c r="AJ239">
        <v>442.0300424242423</v>
      </c>
      <c r="AK239">
        <v>2.581020560811296</v>
      </c>
      <c r="AL239">
        <v>65.06289702928272</v>
      </c>
      <c r="AM239">
        <f>(AO239 - AN239 + DX239*1E3/(8.314*(DZ239+273.15)) * AQ239/DW239 * AP239) * DW239/(100*DK239) * 1000/(1000 - AO239)</f>
        <v>0</v>
      </c>
      <c r="AN239">
        <v>20.19496392447847</v>
      </c>
      <c r="AO239">
        <v>22.7492903030303</v>
      </c>
      <c r="AP239">
        <v>3.669707153553001E-05</v>
      </c>
      <c r="AQ239">
        <v>104.9964601613878</v>
      </c>
      <c r="AR239">
        <v>0</v>
      </c>
      <c r="AS239">
        <v>0</v>
      </c>
      <c r="AT239">
        <f>IF(AR239*$H$15&gt;=AV239,1.0,(AV239/(AV239-AR239*$H$15)))</f>
        <v>0</v>
      </c>
      <c r="AU239">
        <f>(AT239-1)*100</f>
        <v>0</v>
      </c>
      <c r="AV239">
        <f>MAX(0,($B$15+$C$15*EE239)/(1+$D$15*EE239)*DX239/(DZ239+273)*$E$15)</f>
        <v>0</v>
      </c>
      <c r="AW239" t="s">
        <v>437</v>
      </c>
      <c r="AX239" t="s">
        <v>437</v>
      </c>
      <c r="AY239">
        <v>0</v>
      </c>
      <c r="AZ239">
        <v>0</v>
      </c>
      <c r="BA239">
        <f>1-AY239/AZ239</f>
        <v>0</v>
      </c>
      <c r="BB239">
        <v>0</v>
      </c>
      <c r="BC239" t="s">
        <v>437</v>
      </c>
      <c r="BD239" t="s">
        <v>437</v>
      </c>
      <c r="BE239">
        <v>0</v>
      </c>
      <c r="BF239">
        <v>0</v>
      </c>
      <c r="BG239">
        <f>1-BE239/BF239</f>
        <v>0</v>
      </c>
      <c r="BH239">
        <v>0.5</v>
      </c>
      <c r="BI239">
        <f>DH239</f>
        <v>0</v>
      </c>
      <c r="BJ239">
        <f>K239</f>
        <v>0</v>
      </c>
      <c r="BK239">
        <f>BG239*BH239*BI239</f>
        <v>0</v>
      </c>
      <c r="BL239">
        <f>(BJ239-BB239)/BI239</f>
        <v>0</v>
      </c>
      <c r="BM239">
        <f>(AZ239-BF239)/BF239</f>
        <v>0</v>
      </c>
      <c r="BN239">
        <f>AY239/(BA239+AY239/BF239)</f>
        <v>0</v>
      </c>
      <c r="BO239" t="s">
        <v>437</v>
      </c>
      <c r="BP239">
        <v>0</v>
      </c>
      <c r="BQ239">
        <f>IF(BP239&lt;&gt;0, BP239, BN239)</f>
        <v>0</v>
      </c>
      <c r="BR239">
        <f>1-BQ239/BF239</f>
        <v>0</v>
      </c>
      <c r="BS239">
        <f>(BF239-BE239)/(BF239-BQ239)</f>
        <v>0</v>
      </c>
      <c r="BT239">
        <f>(AZ239-BF239)/(AZ239-BQ239)</f>
        <v>0</v>
      </c>
      <c r="BU239">
        <f>(BF239-BE239)/(BF239-AY239)</f>
        <v>0</v>
      </c>
      <c r="BV239">
        <f>(AZ239-BF239)/(AZ239-AY239)</f>
        <v>0</v>
      </c>
      <c r="BW239">
        <f>(BS239*BQ239/BE239)</f>
        <v>0</v>
      </c>
      <c r="BX239">
        <f>(1-BW239)</f>
        <v>0</v>
      </c>
      <c r="DG239">
        <f>$B$13*EF239+$C$13*EG239+$F$13*ER239*(1-EU239)</f>
        <v>0</v>
      </c>
      <c r="DH239">
        <f>DG239*DI239</f>
        <v>0</v>
      </c>
      <c r="DI239">
        <f>($B$13*$D$11+$C$13*$D$11+$F$13*((FE239+EW239)/MAX(FE239+EW239+FF239, 0.1)*$I$11+FF239/MAX(FE239+EW239+FF239, 0.1)*$J$11))/($B$13+$C$13+$F$13)</f>
        <v>0</v>
      </c>
      <c r="DJ239">
        <f>($B$13*$K$11+$C$13*$K$11+$F$13*((FE239+EW239)/MAX(FE239+EW239+FF239, 0.1)*$P$11+FF239/MAX(FE239+EW239+FF239, 0.1)*$Q$11))/($B$13+$C$13+$F$13)</f>
        <v>0</v>
      </c>
      <c r="DK239">
        <v>5.79</v>
      </c>
      <c r="DL239">
        <v>0.5</v>
      </c>
      <c r="DM239" t="s">
        <v>438</v>
      </c>
      <c r="DN239">
        <v>2</v>
      </c>
      <c r="DO239" t="b">
        <v>1</v>
      </c>
      <c r="DP239">
        <v>1759168064.314285</v>
      </c>
      <c r="DQ239">
        <v>417.1618571428571</v>
      </c>
      <c r="DR239">
        <v>441.9867142857143</v>
      </c>
      <c r="DS239">
        <v>22.73976428571428</v>
      </c>
      <c r="DT239">
        <v>20.20074642857142</v>
      </c>
      <c r="DU239">
        <v>418.2692142857142</v>
      </c>
      <c r="DV239">
        <v>22.43811785714286</v>
      </c>
      <c r="DW239">
        <v>499.9686785714285</v>
      </c>
      <c r="DX239">
        <v>90.87265357142856</v>
      </c>
      <c r="DY239">
        <v>0.06946180714285716</v>
      </c>
      <c r="DZ239">
        <v>29.46545</v>
      </c>
      <c r="EA239">
        <v>29.99555714285714</v>
      </c>
      <c r="EB239">
        <v>999.9000000000002</v>
      </c>
      <c r="EC239">
        <v>0</v>
      </c>
      <c r="ED239">
        <v>0</v>
      </c>
      <c r="EE239">
        <v>9987.255000000001</v>
      </c>
      <c r="EF239">
        <v>0</v>
      </c>
      <c r="EG239">
        <v>9.886853571428572</v>
      </c>
      <c r="EH239">
        <v>-24.82476428571428</v>
      </c>
      <c r="EI239">
        <v>426.8689285714286</v>
      </c>
      <c r="EJ239">
        <v>451.0991428571429</v>
      </c>
      <c r="EK239">
        <v>2.539004642857143</v>
      </c>
      <c r="EL239">
        <v>441.9867142857143</v>
      </c>
      <c r="EM239">
        <v>20.20074642857142</v>
      </c>
      <c r="EN239">
        <v>2.066422142857143</v>
      </c>
      <c r="EO239">
        <v>1.835695357142857</v>
      </c>
      <c r="EP239">
        <v>17.96268214285714</v>
      </c>
      <c r="EQ239">
        <v>16.0941</v>
      </c>
      <c r="ER239">
        <v>2000.012142857143</v>
      </c>
      <c r="ES239">
        <v>0.97999775</v>
      </c>
      <c r="ET239">
        <v>0.02000195357142858</v>
      </c>
      <c r="EU239">
        <v>0</v>
      </c>
      <c r="EV239">
        <v>802.0138214285714</v>
      </c>
      <c r="EW239">
        <v>5.00078</v>
      </c>
      <c r="EX239">
        <v>15622.28928571429</v>
      </c>
      <c r="EY239">
        <v>16379.72857142857</v>
      </c>
      <c r="EZ239">
        <v>39.15810714285715</v>
      </c>
      <c r="FA239">
        <v>39.94392857142856</v>
      </c>
      <c r="FB239">
        <v>39.31221428571428</v>
      </c>
      <c r="FC239">
        <v>39.58914285714286</v>
      </c>
      <c r="FD239">
        <v>40.22514285714284</v>
      </c>
      <c r="FE239">
        <v>1955.102142857142</v>
      </c>
      <c r="FF239">
        <v>39.9</v>
      </c>
      <c r="FG239">
        <v>0</v>
      </c>
      <c r="FH239">
        <v>1759168064.6</v>
      </c>
      <c r="FI239">
        <v>0</v>
      </c>
      <c r="FJ239">
        <v>801.9696399999999</v>
      </c>
      <c r="FK239">
        <v>-1.056538473588283</v>
      </c>
      <c r="FL239">
        <v>-52.88461546308667</v>
      </c>
      <c r="FM239">
        <v>15621.372</v>
      </c>
      <c r="FN239">
        <v>15</v>
      </c>
      <c r="FO239">
        <v>0</v>
      </c>
      <c r="FP239" t="s">
        <v>439</v>
      </c>
      <c r="FQ239">
        <v>1746989605.5</v>
      </c>
      <c r="FR239">
        <v>1746989593.5</v>
      </c>
      <c r="FS239">
        <v>0</v>
      </c>
      <c r="FT239">
        <v>-0.274</v>
      </c>
      <c r="FU239">
        <v>-0.002</v>
      </c>
      <c r="FV239">
        <v>2.549</v>
      </c>
      <c r="FW239">
        <v>0.129</v>
      </c>
      <c r="FX239">
        <v>420</v>
      </c>
      <c r="FY239">
        <v>17</v>
      </c>
      <c r="FZ239">
        <v>0.02</v>
      </c>
      <c r="GA239">
        <v>0.04</v>
      </c>
      <c r="GB239">
        <v>-21.43647073170732</v>
      </c>
      <c r="GC239">
        <v>-76.15895749128919</v>
      </c>
      <c r="GD239">
        <v>7.59053331418666</v>
      </c>
      <c r="GE239">
        <v>0</v>
      </c>
      <c r="GF239">
        <v>802.1671764705882</v>
      </c>
      <c r="GG239">
        <v>-2.93436211222661</v>
      </c>
      <c r="GH239">
        <v>0.3882933601853396</v>
      </c>
      <c r="GI239">
        <v>0</v>
      </c>
      <c r="GJ239">
        <v>2.533603902439025</v>
      </c>
      <c r="GK239">
        <v>0.1225275261324091</v>
      </c>
      <c r="GL239">
        <v>0.01227118017224709</v>
      </c>
      <c r="GM239">
        <v>0</v>
      </c>
      <c r="GN239">
        <v>0</v>
      </c>
      <c r="GO239">
        <v>3</v>
      </c>
      <c r="GP239" t="s">
        <v>484</v>
      </c>
      <c r="GQ239">
        <v>3.10201</v>
      </c>
      <c r="GR239">
        <v>2.72784</v>
      </c>
      <c r="GS239">
        <v>0.0906271</v>
      </c>
      <c r="GT239">
        <v>0.0955727</v>
      </c>
      <c r="GU239">
        <v>0.104241</v>
      </c>
      <c r="GV239">
        <v>0.09712610000000001</v>
      </c>
      <c r="GW239">
        <v>23768.6</v>
      </c>
      <c r="GX239">
        <v>21468.5</v>
      </c>
      <c r="GY239">
        <v>26701.1</v>
      </c>
      <c r="GZ239">
        <v>23958.7</v>
      </c>
      <c r="HA239">
        <v>38267.3</v>
      </c>
      <c r="HB239">
        <v>31975.3</v>
      </c>
      <c r="HC239">
        <v>46623</v>
      </c>
      <c r="HD239">
        <v>37900.8</v>
      </c>
      <c r="HE239">
        <v>1.8716</v>
      </c>
      <c r="HF239">
        <v>1.8644</v>
      </c>
      <c r="HG239">
        <v>0.143498</v>
      </c>
      <c r="HH239">
        <v>0</v>
      </c>
      <c r="HI239">
        <v>27.6564</v>
      </c>
      <c r="HJ239">
        <v>999.9</v>
      </c>
      <c r="HK239">
        <v>47.1</v>
      </c>
      <c r="HL239">
        <v>31.7</v>
      </c>
      <c r="HM239">
        <v>24.3312</v>
      </c>
      <c r="HN239">
        <v>61.2159</v>
      </c>
      <c r="HO239">
        <v>22.1474</v>
      </c>
      <c r="HP239">
        <v>1</v>
      </c>
      <c r="HQ239">
        <v>0.116542</v>
      </c>
      <c r="HR239">
        <v>-0.415765</v>
      </c>
      <c r="HS239">
        <v>20.2795</v>
      </c>
      <c r="HT239">
        <v>5.2119</v>
      </c>
      <c r="HU239">
        <v>11.98</v>
      </c>
      <c r="HV239">
        <v>4.96315</v>
      </c>
      <c r="HW239">
        <v>3.27443</v>
      </c>
      <c r="HX239">
        <v>9999</v>
      </c>
      <c r="HY239">
        <v>9999</v>
      </c>
      <c r="HZ239">
        <v>9999</v>
      </c>
      <c r="IA239">
        <v>42.2</v>
      </c>
      <c r="IB239">
        <v>1.86401</v>
      </c>
      <c r="IC239">
        <v>1.86017</v>
      </c>
      <c r="ID239">
        <v>1.85849</v>
      </c>
      <c r="IE239">
        <v>1.85983</v>
      </c>
      <c r="IF239">
        <v>1.85989</v>
      </c>
      <c r="IG239">
        <v>1.85838</v>
      </c>
      <c r="IH239">
        <v>1.85748</v>
      </c>
      <c r="II239">
        <v>1.85242</v>
      </c>
      <c r="IJ239">
        <v>0</v>
      </c>
      <c r="IK239">
        <v>0</v>
      </c>
      <c r="IL239">
        <v>0</v>
      </c>
      <c r="IM239">
        <v>0</v>
      </c>
      <c r="IN239" t="s">
        <v>441</v>
      </c>
      <c r="IO239" t="s">
        <v>442</v>
      </c>
      <c r="IP239" t="s">
        <v>443</v>
      </c>
      <c r="IQ239" t="s">
        <v>443</v>
      </c>
      <c r="IR239" t="s">
        <v>443</v>
      </c>
      <c r="IS239" t="s">
        <v>443</v>
      </c>
      <c r="IT239">
        <v>0</v>
      </c>
      <c r="IU239">
        <v>100</v>
      </c>
      <c r="IV239">
        <v>100</v>
      </c>
      <c r="IW239">
        <v>-1.105</v>
      </c>
      <c r="IX239">
        <v>0.3018</v>
      </c>
      <c r="IY239">
        <v>-0.9039269621244732</v>
      </c>
      <c r="IZ239">
        <v>-0.001239420960351069</v>
      </c>
      <c r="JA239">
        <v>2.054680153414315E-06</v>
      </c>
      <c r="JB239">
        <v>-6.090169633737798E-10</v>
      </c>
      <c r="JC239">
        <v>0.01286883109493677</v>
      </c>
      <c r="JD239">
        <v>0.003674261220633967</v>
      </c>
      <c r="JE239">
        <v>0.0003746991724086452</v>
      </c>
      <c r="JF239">
        <v>1.563836292469968E-06</v>
      </c>
      <c r="JG239">
        <v>1</v>
      </c>
      <c r="JH239">
        <v>2003</v>
      </c>
      <c r="JI239">
        <v>1</v>
      </c>
      <c r="JJ239">
        <v>24</v>
      </c>
      <c r="JK239">
        <v>202974.4</v>
      </c>
      <c r="JL239">
        <v>202974.6</v>
      </c>
      <c r="JM239">
        <v>1.24512</v>
      </c>
      <c r="JN239">
        <v>2.63916</v>
      </c>
      <c r="JO239">
        <v>1.49658</v>
      </c>
      <c r="JP239">
        <v>2.34375</v>
      </c>
      <c r="JQ239">
        <v>1.54907</v>
      </c>
      <c r="JR239">
        <v>2.37183</v>
      </c>
      <c r="JS239">
        <v>36.5051</v>
      </c>
      <c r="JT239">
        <v>24.1751</v>
      </c>
      <c r="JU239">
        <v>18</v>
      </c>
      <c r="JV239">
        <v>483.439</v>
      </c>
      <c r="JW239">
        <v>493.788</v>
      </c>
      <c r="JX239">
        <v>28.2373</v>
      </c>
      <c r="JY239">
        <v>28.8015</v>
      </c>
      <c r="JZ239">
        <v>30</v>
      </c>
      <c r="KA239">
        <v>29.0721</v>
      </c>
      <c r="KB239">
        <v>29.0824</v>
      </c>
      <c r="KC239">
        <v>25.0357</v>
      </c>
      <c r="KD239">
        <v>19.2868</v>
      </c>
      <c r="KE239">
        <v>97.39400000000001</v>
      </c>
      <c r="KF239">
        <v>28.2413</v>
      </c>
      <c r="KG239">
        <v>493.484</v>
      </c>
      <c r="KH239">
        <v>20.0904</v>
      </c>
      <c r="KI239">
        <v>101.94</v>
      </c>
      <c r="KJ239">
        <v>91.4068</v>
      </c>
    </row>
    <row r="240" spans="1:296">
      <c r="A240">
        <v>222</v>
      </c>
      <c r="B240">
        <v>1759168077.1</v>
      </c>
      <c r="C240">
        <v>6704</v>
      </c>
      <c r="D240" t="s">
        <v>889</v>
      </c>
      <c r="E240" t="s">
        <v>890</v>
      </c>
      <c r="F240">
        <v>5</v>
      </c>
      <c r="G240" t="s">
        <v>832</v>
      </c>
      <c r="H240">
        <v>1759168069.6</v>
      </c>
      <c r="I240">
        <f>(J240)/1000</f>
        <v>0</v>
      </c>
      <c r="J240">
        <f>IF(DO240, AM240, AG240)</f>
        <v>0</v>
      </c>
      <c r="K240">
        <f>IF(DO240, AH240, AF240)</f>
        <v>0</v>
      </c>
      <c r="L240">
        <f>DQ240 - IF(AT240&gt;1, K240*DK240*100.0/(AV240), 0)</f>
        <v>0</v>
      </c>
      <c r="M240">
        <f>((S240-I240/2)*L240-K240)/(S240+I240/2)</f>
        <v>0</v>
      </c>
      <c r="N240">
        <f>M240*(DX240+DY240)/1000.0</f>
        <v>0</v>
      </c>
      <c r="O240">
        <f>(DQ240 - IF(AT240&gt;1, K240*DK240*100.0/(AV240), 0))*(DX240+DY240)/1000.0</f>
        <v>0</v>
      </c>
      <c r="P240">
        <f>2.0/((1/R240-1/Q240)+SIGN(R240)*SQRT((1/R240-1/Q240)*(1/R240-1/Q240) + 4*DL240/((DL240+1)*(DL240+1))*(2*1/R240*1/Q240-1/Q240*1/Q240)))</f>
        <v>0</v>
      </c>
      <c r="Q240">
        <f>IF(LEFT(DM240,1)&lt;&gt;"0",IF(LEFT(DM240,1)="1",3.0,DN240),$D$5+$E$5*(EE240*DX240/($K$5*1000))+$F$5*(EE240*DX240/($K$5*1000))*MAX(MIN(DK240,$J$5),$I$5)*MAX(MIN(DK240,$J$5),$I$5)+$G$5*MAX(MIN(DK240,$J$5),$I$5)*(EE240*DX240/($K$5*1000))+$H$5*(EE240*DX240/($K$5*1000))*(EE240*DX240/($K$5*1000)))</f>
        <v>0</v>
      </c>
      <c r="R240">
        <f>I240*(1000-(1000*0.61365*exp(17.502*V240/(240.97+V240))/(DX240+DY240)+DS240)/2)/(1000*0.61365*exp(17.502*V240/(240.97+V240))/(DX240+DY240)-DS240)</f>
        <v>0</v>
      </c>
      <c r="S240">
        <f>1/((DL240+1)/(P240/1.6)+1/(Q240/1.37)) + DL240/((DL240+1)/(P240/1.6) + DL240/(Q240/1.37))</f>
        <v>0</v>
      </c>
      <c r="T240">
        <f>(DG240*DJ240)</f>
        <v>0</v>
      </c>
      <c r="U240">
        <f>(DZ240+(T240+2*0.95*5.67E-8*(((DZ240+$B$9)+273)^4-(DZ240+273)^4)-44100*I240)/(1.84*29.3*Q240+8*0.95*5.67E-8*(DZ240+273)^3))</f>
        <v>0</v>
      </c>
      <c r="V240">
        <f>($C$9*EA240+$D$9*EB240+$E$9*U240)</f>
        <v>0</v>
      </c>
      <c r="W240">
        <f>0.61365*exp(17.502*V240/(240.97+V240))</f>
        <v>0</v>
      </c>
      <c r="X240">
        <f>(Y240/Z240*100)</f>
        <v>0</v>
      </c>
      <c r="Y240">
        <f>DS240*(DX240+DY240)/1000</f>
        <v>0</v>
      </c>
      <c r="Z240">
        <f>0.61365*exp(17.502*DZ240/(240.97+DZ240))</f>
        <v>0</v>
      </c>
      <c r="AA240">
        <f>(W240-DS240*(DX240+DY240)/1000)</f>
        <v>0</v>
      </c>
      <c r="AB240">
        <f>(-I240*44100)</f>
        <v>0</v>
      </c>
      <c r="AC240">
        <f>2*29.3*Q240*0.92*(DZ240-V240)</f>
        <v>0</v>
      </c>
      <c r="AD240">
        <f>2*0.95*5.67E-8*(((DZ240+$B$9)+273)^4-(V240+273)^4)</f>
        <v>0</v>
      </c>
      <c r="AE240">
        <f>T240+AD240+AB240+AC240</f>
        <v>0</v>
      </c>
      <c r="AF240">
        <f>DW240*AT240*(DR240-DQ240*(1000-AT240*DT240)/(1000-AT240*DS240))/(100*DK240)</f>
        <v>0</v>
      </c>
      <c r="AG240">
        <f>1000*DW240*AT240*(DS240-DT240)/(100*DK240*(1000-AT240*DS240))</f>
        <v>0</v>
      </c>
      <c r="AH240">
        <f>(AI240 - AJ240 - DX240*1E3/(8.314*(DZ240+273.15)) * AL240/DW240 * AK240) * DW240/(100*DK240) * (1000 - DT240)/1000</f>
        <v>0</v>
      </c>
      <c r="AI240">
        <v>482.9697706004775</v>
      </c>
      <c r="AJ240">
        <v>456.6778666666665</v>
      </c>
      <c r="AK240">
        <v>2.971730201042701</v>
      </c>
      <c r="AL240">
        <v>65.06289702928272</v>
      </c>
      <c r="AM240">
        <f>(AO240 - AN240 + DX240*1E3/(8.314*(DZ240+273.15)) * AQ240/DW240 * AP240) * DW240/(100*DK240) * 1000/(1000 - AO240)</f>
        <v>0</v>
      </c>
      <c r="AN240">
        <v>20.14812233938397</v>
      </c>
      <c r="AO240">
        <v>22.74290545454545</v>
      </c>
      <c r="AP240">
        <v>-7.003671786793959E-05</v>
      </c>
      <c r="AQ240">
        <v>104.9964601613878</v>
      </c>
      <c r="AR240">
        <v>0</v>
      </c>
      <c r="AS240">
        <v>0</v>
      </c>
      <c r="AT240">
        <f>IF(AR240*$H$15&gt;=AV240,1.0,(AV240/(AV240-AR240*$H$15)))</f>
        <v>0</v>
      </c>
      <c r="AU240">
        <f>(AT240-1)*100</f>
        <v>0</v>
      </c>
      <c r="AV240">
        <f>MAX(0,($B$15+$C$15*EE240)/(1+$D$15*EE240)*DX240/(DZ240+273)*$E$15)</f>
        <v>0</v>
      </c>
      <c r="AW240" t="s">
        <v>437</v>
      </c>
      <c r="AX240" t="s">
        <v>437</v>
      </c>
      <c r="AY240">
        <v>0</v>
      </c>
      <c r="AZ240">
        <v>0</v>
      </c>
      <c r="BA240">
        <f>1-AY240/AZ240</f>
        <v>0</v>
      </c>
      <c r="BB240">
        <v>0</v>
      </c>
      <c r="BC240" t="s">
        <v>437</v>
      </c>
      <c r="BD240" t="s">
        <v>437</v>
      </c>
      <c r="BE240">
        <v>0</v>
      </c>
      <c r="BF240">
        <v>0</v>
      </c>
      <c r="BG240">
        <f>1-BE240/BF240</f>
        <v>0</v>
      </c>
      <c r="BH240">
        <v>0.5</v>
      </c>
      <c r="BI240">
        <f>DH240</f>
        <v>0</v>
      </c>
      <c r="BJ240">
        <f>K240</f>
        <v>0</v>
      </c>
      <c r="BK240">
        <f>BG240*BH240*BI240</f>
        <v>0</v>
      </c>
      <c r="BL240">
        <f>(BJ240-BB240)/BI240</f>
        <v>0</v>
      </c>
      <c r="BM240">
        <f>(AZ240-BF240)/BF240</f>
        <v>0</v>
      </c>
      <c r="BN240">
        <f>AY240/(BA240+AY240/BF240)</f>
        <v>0</v>
      </c>
      <c r="BO240" t="s">
        <v>437</v>
      </c>
      <c r="BP240">
        <v>0</v>
      </c>
      <c r="BQ240">
        <f>IF(BP240&lt;&gt;0, BP240, BN240)</f>
        <v>0</v>
      </c>
      <c r="BR240">
        <f>1-BQ240/BF240</f>
        <v>0</v>
      </c>
      <c r="BS240">
        <f>(BF240-BE240)/(BF240-BQ240)</f>
        <v>0</v>
      </c>
      <c r="BT240">
        <f>(AZ240-BF240)/(AZ240-BQ240)</f>
        <v>0</v>
      </c>
      <c r="BU240">
        <f>(BF240-BE240)/(BF240-AY240)</f>
        <v>0</v>
      </c>
      <c r="BV240">
        <f>(AZ240-BF240)/(AZ240-AY240)</f>
        <v>0</v>
      </c>
      <c r="BW240">
        <f>(BS240*BQ240/BE240)</f>
        <v>0</v>
      </c>
      <c r="BX240">
        <f>(1-BW240)</f>
        <v>0</v>
      </c>
      <c r="DG240">
        <f>$B$13*EF240+$C$13*EG240+$F$13*ER240*(1-EU240)</f>
        <v>0</v>
      </c>
      <c r="DH240">
        <f>DG240*DI240</f>
        <v>0</v>
      </c>
      <c r="DI240">
        <f>($B$13*$D$11+$C$13*$D$11+$F$13*((FE240+EW240)/MAX(FE240+EW240+FF240, 0.1)*$I$11+FF240/MAX(FE240+EW240+FF240, 0.1)*$J$11))/($B$13+$C$13+$F$13)</f>
        <v>0</v>
      </c>
      <c r="DJ240">
        <f>($B$13*$K$11+$C$13*$K$11+$F$13*((FE240+EW240)/MAX(FE240+EW240+FF240, 0.1)*$P$11+FF240/MAX(FE240+EW240+FF240, 0.1)*$Q$11))/($B$13+$C$13+$F$13)</f>
        <v>0</v>
      </c>
      <c r="DK240">
        <v>5.79</v>
      </c>
      <c r="DL240">
        <v>0.5</v>
      </c>
      <c r="DM240" t="s">
        <v>438</v>
      </c>
      <c r="DN240">
        <v>2</v>
      </c>
      <c r="DO240" t="b">
        <v>1</v>
      </c>
      <c r="DP240">
        <v>1759168069.6</v>
      </c>
      <c r="DQ240">
        <v>427.7448148148148</v>
      </c>
      <c r="DR240">
        <v>458.3317037037037</v>
      </c>
      <c r="DS240">
        <v>22.74521111111111</v>
      </c>
      <c r="DT240">
        <v>20.18447407407407</v>
      </c>
      <c r="DU240">
        <v>428.8503703703704</v>
      </c>
      <c r="DV240">
        <v>22.44344814814815</v>
      </c>
      <c r="DW240">
        <v>500.0484814814815</v>
      </c>
      <c r="DX240">
        <v>90.87169629629631</v>
      </c>
      <c r="DY240">
        <v>0.06946545555555556</v>
      </c>
      <c r="DZ240">
        <v>29.46624814814815</v>
      </c>
      <c r="EA240">
        <v>29.99105555555556</v>
      </c>
      <c r="EB240">
        <v>999.9000000000001</v>
      </c>
      <c r="EC240">
        <v>0</v>
      </c>
      <c r="ED240">
        <v>0</v>
      </c>
      <c r="EE240">
        <v>10001.06222222222</v>
      </c>
      <c r="EF240">
        <v>0</v>
      </c>
      <c r="EG240">
        <v>9.876945555555555</v>
      </c>
      <c r="EH240">
        <v>-30.58680370370371</v>
      </c>
      <c r="EI240">
        <v>437.7005185185185</v>
      </c>
      <c r="EJ240">
        <v>467.7731851851851</v>
      </c>
      <c r="EK240">
        <v>2.560732962962963</v>
      </c>
      <c r="EL240">
        <v>458.3317037037037</v>
      </c>
      <c r="EM240">
        <v>20.18447407407407</v>
      </c>
      <c r="EN240">
        <v>2.066896296296296</v>
      </c>
      <c r="EO240">
        <v>1.834196666666667</v>
      </c>
      <c r="EP240">
        <v>17.96632222222222</v>
      </c>
      <c r="EQ240">
        <v>16.08129259259259</v>
      </c>
      <c r="ER240">
        <v>2000.012962962963</v>
      </c>
      <c r="ES240">
        <v>0.9799977777777777</v>
      </c>
      <c r="ET240">
        <v>0.02000192592592593</v>
      </c>
      <c r="EU240">
        <v>0</v>
      </c>
      <c r="EV240">
        <v>801.8342592592594</v>
      </c>
      <c r="EW240">
        <v>5.00078</v>
      </c>
      <c r="EX240">
        <v>15618.97407407407</v>
      </c>
      <c r="EY240">
        <v>16379.72592592592</v>
      </c>
      <c r="EZ240">
        <v>39.14544444444444</v>
      </c>
      <c r="FA240">
        <v>39.93485185185185</v>
      </c>
      <c r="FB240">
        <v>39.30996296296296</v>
      </c>
      <c r="FC240">
        <v>39.57859259259259</v>
      </c>
      <c r="FD240">
        <v>40.18485185185185</v>
      </c>
      <c r="FE240">
        <v>1955.102962962963</v>
      </c>
      <c r="FF240">
        <v>39.9</v>
      </c>
      <c r="FG240">
        <v>0</v>
      </c>
      <c r="FH240">
        <v>1759168069.4</v>
      </c>
      <c r="FI240">
        <v>0</v>
      </c>
      <c r="FJ240">
        <v>801.84316</v>
      </c>
      <c r="FK240">
        <v>-0.09346154848225506</v>
      </c>
      <c r="FL240">
        <v>-16.91538459176641</v>
      </c>
      <c r="FM240">
        <v>15618.844</v>
      </c>
      <c r="FN240">
        <v>15</v>
      </c>
      <c r="FO240">
        <v>0</v>
      </c>
      <c r="FP240" t="s">
        <v>439</v>
      </c>
      <c r="FQ240">
        <v>1746989605.5</v>
      </c>
      <c r="FR240">
        <v>1746989593.5</v>
      </c>
      <c r="FS240">
        <v>0</v>
      </c>
      <c r="FT240">
        <v>-0.274</v>
      </c>
      <c r="FU240">
        <v>-0.002</v>
      </c>
      <c r="FV240">
        <v>2.549</v>
      </c>
      <c r="FW240">
        <v>0.129</v>
      </c>
      <c r="FX240">
        <v>420</v>
      </c>
      <c r="FY240">
        <v>17</v>
      </c>
      <c r="FZ240">
        <v>0.02</v>
      </c>
      <c r="GA240">
        <v>0.04</v>
      </c>
      <c r="GB240">
        <v>-25.79078536585366</v>
      </c>
      <c r="GC240">
        <v>-70.78107386759584</v>
      </c>
      <c r="GD240">
        <v>7.114806680422585</v>
      </c>
      <c r="GE240">
        <v>0</v>
      </c>
      <c r="GF240">
        <v>802.0170588235295</v>
      </c>
      <c r="GG240">
        <v>-2.16161956790689</v>
      </c>
      <c r="GH240">
        <v>0.3362429042484694</v>
      </c>
      <c r="GI240">
        <v>0</v>
      </c>
      <c r="GJ240">
        <v>2.547483658536585</v>
      </c>
      <c r="GK240">
        <v>0.2113990243902439</v>
      </c>
      <c r="GL240">
        <v>0.02274937498536754</v>
      </c>
      <c r="GM240">
        <v>0</v>
      </c>
      <c r="GN240">
        <v>0</v>
      </c>
      <c r="GO240">
        <v>3</v>
      </c>
      <c r="GP240" t="s">
        <v>484</v>
      </c>
      <c r="GQ240">
        <v>3.10248</v>
      </c>
      <c r="GR240">
        <v>2.72723</v>
      </c>
      <c r="GS240">
        <v>0.0928693</v>
      </c>
      <c r="GT240">
        <v>0.0980678</v>
      </c>
      <c r="GU240">
        <v>0.104217</v>
      </c>
      <c r="GV240">
        <v>0.0970053</v>
      </c>
      <c r="GW240">
        <v>23709.9</v>
      </c>
      <c r="GX240">
        <v>21409.1</v>
      </c>
      <c r="GY240">
        <v>26701</v>
      </c>
      <c r="GZ240">
        <v>23958.5</v>
      </c>
      <c r="HA240">
        <v>38268.7</v>
      </c>
      <c r="HB240">
        <v>31979.8</v>
      </c>
      <c r="HC240">
        <v>46623.1</v>
      </c>
      <c r="HD240">
        <v>37900.7</v>
      </c>
      <c r="HE240">
        <v>1.87272</v>
      </c>
      <c r="HF240">
        <v>1.86362</v>
      </c>
      <c r="HG240">
        <v>0.142697</v>
      </c>
      <c r="HH240">
        <v>0</v>
      </c>
      <c r="HI240">
        <v>27.6588</v>
      </c>
      <c r="HJ240">
        <v>999.9</v>
      </c>
      <c r="HK240">
        <v>47.1</v>
      </c>
      <c r="HL240">
        <v>31.7</v>
      </c>
      <c r="HM240">
        <v>24.333</v>
      </c>
      <c r="HN240">
        <v>61.3159</v>
      </c>
      <c r="HO240">
        <v>22.1114</v>
      </c>
      <c r="HP240">
        <v>1</v>
      </c>
      <c r="HQ240">
        <v>0.116527</v>
      </c>
      <c r="HR240">
        <v>-0.422702</v>
      </c>
      <c r="HS240">
        <v>20.2795</v>
      </c>
      <c r="HT240">
        <v>5.21145</v>
      </c>
      <c r="HU240">
        <v>11.98</v>
      </c>
      <c r="HV240">
        <v>4.96305</v>
      </c>
      <c r="HW240">
        <v>3.27443</v>
      </c>
      <c r="HX240">
        <v>9999</v>
      </c>
      <c r="HY240">
        <v>9999</v>
      </c>
      <c r="HZ240">
        <v>9999</v>
      </c>
      <c r="IA240">
        <v>42.2</v>
      </c>
      <c r="IB240">
        <v>1.86401</v>
      </c>
      <c r="IC240">
        <v>1.86018</v>
      </c>
      <c r="ID240">
        <v>1.85851</v>
      </c>
      <c r="IE240">
        <v>1.85984</v>
      </c>
      <c r="IF240">
        <v>1.85989</v>
      </c>
      <c r="IG240">
        <v>1.85839</v>
      </c>
      <c r="IH240">
        <v>1.8575</v>
      </c>
      <c r="II240">
        <v>1.85242</v>
      </c>
      <c r="IJ240">
        <v>0</v>
      </c>
      <c r="IK240">
        <v>0</v>
      </c>
      <c r="IL240">
        <v>0</v>
      </c>
      <c r="IM240">
        <v>0</v>
      </c>
      <c r="IN240" t="s">
        <v>441</v>
      </c>
      <c r="IO240" t="s">
        <v>442</v>
      </c>
      <c r="IP240" t="s">
        <v>443</v>
      </c>
      <c r="IQ240" t="s">
        <v>443</v>
      </c>
      <c r="IR240" t="s">
        <v>443</v>
      </c>
      <c r="IS240" t="s">
        <v>443</v>
      </c>
      <c r="IT240">
        <v>0</v>
      </c>
      <c r="IU240">
        <v>100</v>
      </c>
      <c r="IV240">
        <v>100</v>
      </c>
      <c r="IW240">
        <v>-1.101</v>
      </c>
      <c r="IX240">
        <v>0.3017</v>
      </c>
      <c r="IY240">
        <v>-0.9039269621244732</v>
      </c>
      <c r="IZ240">
        <v>-0.001239420960351069</v>
      </c>
      <c r="JA240">
        <v>2.054680153414315E-06</v>
      </c>
      <c r="JB240">
        <v>-6.090169633737798E-10</v>
      </c>
      <c r="JC240">
        <v>0.01286883109493677</v>
      </c>
      <c r="JD240">
        <v>0.003674261220633967</v>
      </c>
      <c r="JE240">
        <v>0.0003746991724086452</v>
      </c>
      <c r="JF240">
        <v>1.563836292469968E-06</v>
      </c>
      <c r="JG240">
        <v>1</v>
      </c>
      <c r="JH240">
        <v>2003</v>
      </c>
      <c r="JI240">
        <v>1</v>
      </c>
      <c r="JJ240">
        <v>24</v>
      </c>
      <c r="JK240">
        <v>202974.5</v>
      </c>
      <c r="JL240">
        <v>202974.7</v>
      </c>
      <c r="JM240">
        <v>1.28418</v>
      </c>
      <c r="JN240">
        <v>2.64404</v>
      </c>
      <c r="JO240">
        <v>1.49658</v>
      </c>
      <c r="JP240">
        <v>2.34375</v>
      </c>
      <c r="JQ240">
        <v>1.54907</v>
      </c>
      <c r="JR240">
        <v>2.41821</v>
      </c>
      <c r="JS240">
        <v>36.5051</v>
      </c>
      <c r="JT240">
        <v>24.1751</v>
      </c>
      <c r="JU240">
        <v>18</v>
      </c>
      <c r="JV240">
        <v>484.078</v>
      </c>
      <c r="JW240">
        <v>493.255</v>
      </c>
      <c r="JX240">
        <v>28.2411</v>
      </c>
      <c r="JY240">
        <v>28.8008</v>
      </c>
      <c r="JZ240">
        <v>30</v>
      </c>
      <c r="KA240">
        <v>29.0697</v>
      </c>
      <c r="KB240">
        <v>29.0799</v>
      </c>
      <c r="KC240">
        <v>25.7984</v>
      </c>
      <c r="KD240">
        <v>19.2868</v>
      </c>
      <c r="KE240">
        <v>97.39400000000001</v>
      </c>
      <c r="KF240">
        <v>28.2516</v>
      </c>
      <c r="KG240">
        <v>506.859</v>
      </c>
      <c r="KH240">
        <v>20.083</v>
      </c>
      <c r="KI240">
        <v>101.94</v>
      </c>
      <c r="KJ240">
        <v>91.4063</v>
      </c>
    </row>
    <row r="241" spans="1:296">
      <c r="A241">
        <v>223</v>
      </c>
      <c r="B241">
        <v>1759168082.1</v>
      </c>
      <c r="C241">
        <v>6709</v>
      </c>
      <c r="D241" t="s">
        <v>891</v>
      </c>
      <c r="E241" t="s">
        <v>892</v>
      </c>
      <c r="F241">
        <v>5</v>
      </c>
      <c r="G241" t="s">
        <v>832</v>
      </c>
      <c r="H241">
        <v>1759168074.314285</v>
      </c>
      <c r="I241">
        <f>(J241)/1000</f>
        <v>0</v>
      </c>
      <c r="J241">
        <f>IF(DO241, AM241, AG241)</f>
        <v>0</v>
      </c>
      <c r="K241">
        <f>IF(DO241, AH241, AF241)</f>
        <v>0</v>
      </c>
      <c r="L241">
        <f>DQ241 - IF(AT241&gt;1, K241*DK241*100.0/(AV241), 0)</f>
        <v>0</v>
      </c>
      <c r="M241">
        <f>((S241-I241/2)*L241-K241)/(S241+I241/2)</f>
        <v>0</v>
      </c>
      <c r="N241">
        <f>M241*(DX241+DY241)/1000.0</f>
        <v>0</v>
      </c>
      <c r="O241">
        <f>(DQ241 - IF(AT241&gt;1, K241*DK241*100.0/(AV241), 0))*(DX241+DY241)/1000.0</f>
        <v>0</v>
      </c>
      <c r="P241">
        <f>2.0/((1/R241-1/Q241)+SIGN(R241)*SQRT((1/R241-1/Q241)*(1/R241-1/Q241) + 4*DL241/((DL241+1)*(DL241+1))*(2*1/R241*1/Q241-1/Q241*1/Q241)))</f>
        <v>0</v>
      </c>
      <c r="Q241">
        <f>IF(LEFT(DM241,1)&lt;&gt;"0",IF(LEFT(DM241,1)="1",3.0,DN241),$D$5+$E$5*(EE241*DX241/($K$5*1000))+$F$5*(EE241*DX241/($K$5*1000))*MAX(MIN(DK241,$J$5),$I$5)*MAX(MIN(DK241,$J$5),$I$5)+$G$5*MAX(MIN(DK241,$J$5),$I$5)*(EE241*DX241/($K$5*1000))+$H$5*(EE241*DX241/($K$5*1000))*(EE241*DX241/($K$5*1000)))</f>
        <v>0</v>
      </c>
      <c r="R241">
        <f>I241*(1000-(1000*0.61365*exp(17.502*V241/(240.97+V241))/(DX241+DY241)+DS241)/2)/(1000*0.61365*exp(17.502*V241/(240.97+V241))/(DX241+DY241)-DS241)</f>
        <v>0</v>
      </c>
      <c r="S241">
        <f>1/((DL241+1)/(P241/1.6)+1/(Q241/1.37)) + DL241/((DL241+1)/(P241/1.6) + DL241/(Q241/1.37))</f>
        <v>0</v>
      </c>
      <c r="T241">
        <f>(DG241*DJ241)</f>
        <v>0</v>
      </c>
      <c r="U241">
        <f>(DZ241+(T241+2*0.95*5.67E-8*(((DZ241+$B$9)+273)^4-(DZ241+273)^4)-44100*I241)/(1.84*29.3*Q241+8*0.95*5.67E-8*(DZ241+273)^3))</f>
        <v>0</v>
      </c>
      <c r="V241">
        <f>($C$9*EA241+$D$9*EB241+$E$9*U241)</f>
        <v>0</v>
      </c>
      <c r="W241">
        <f>0.61365*exp(17.502*V241/(240.97+V241))</f>
        <v>0</v>
      </c>
      <c r="X241">
        <f>(Y241/Z241*100)</f>
        <v>0</v>
      </c>
      <c r="Y241">
        <f>DS241*(DX241+DY241)/1000</f>
        <v>0</v>
      </c>
      <c r="Z241">
        <f>0.61365*exp(17.502*DZ241/(240.97+DZ241))</f>
        <v>0</v>
      </c>
      <c r="AA241">
        <f>(W241-DS241*(DX241+DY241)/1000)</f>
        <v>0</v>
      </c>
      <c r="AB241">
        <f>(-I241*44100)</f>
        <v>0</v>
      </c>
      <c r="AC241">
        <f>2*29.3*Q241*0.92*(DZ241-V241)</f>
        <v>0</v>
      </c>
      <c r="AD241">
        <f>2*0.95*5.67E-8*(((DZ241+$B$9)+273)^4-(V241+273)^4)</f>
        <v>0</v>
      </c>
      <c r="AE241">
        <f>T241+AD241+AB241+AC241</f>
        <v>0</v>
      </c>
      <c r="AF241">
        <f>DW241*AT241*(DR241-DQ241*(1000-AT241*DT241)/(1000-AT241*DS241))/(100*DK241)</f>
        <v>0</v>
      </c>
      <c r="AG241">
        <f>1000*DW241*AT241*(DS241-DT241)/(100*DK241*(1000-AT241*DS241))</f>
        <v>0</v>
      </c>
      <c r="AH241">
        <f>(AI241 - AJ241 - DX241*1E3/(8.314*(DZ241+273.15)) * AL241/DW241 * AK241) * DW241/(100*DK241) * (1000 - DT241)/1000</f>
        <v>0</v>
      </c>
      <c r="AI241">
        <v>500.0371283296747</v>
      </c>
      <c r="AJ241">
        <v>472.4334484848482</v>
      </c>
      <c r="AK241">
        <v>3.174614402103347</v>
      </c>
      <c r="AL241">
        <v>65.06289702928272</v>
      </c>
      <c r="AM241">
        <f>(AO241 - AN241 + DX241*1E3/(8.314*(DZ241+273.15)) * AQ241/DW241 * AP241) * DW241/(100*DK241) * 1000/(1000 - AO241)</f>
        <v>0</v>
      </c>
      <c r="AN241">
        <v>20.14437035574495</v>
      </c>
      <c r="AO241">
        <v>22.73457515151515</v>
      </c>
      <c r="AP241">
        <v>-2.566079097141297E-05</v>
      </c>
      <c r="AQ241">
        <v>104.9964601613878</v>
      </c>
      <c r="AR241">
        <v>0</v>
      </c>
      <c r="AS241">
        <v>0</v>
      </c>
      <c r="AT241">
        <f>IF(AR241*$H$15&gt;=AV241,1.0,(AV241/(AV241-AR241*$H$15)))</f>
        <v>0</v>
      </c>
      <c r="AU241">
        <f>(AT241-1)*100</f>
        <v>0</v>
      </c>
      <c r="AV241">
        <f>MAX(0,($B$15+$C$15*EE241)/(1+$D$15*EE241)*DX241/(DZ241+273)*$E$15)</f>
        <v>0</v>
      </c>
      <c r="AW241" t="s">
        <v>437</v>
      </c>
      <c r="AX241" t="s">
        <v>437</v>
      </c>
      <c r="AY241">
        <v>0</v>
      </c>
      <c r="AZ241">
        <v>0</v>
      </c>
      <c r="BA241">
        <f>1-AY241/AZ241</f>
        <v>0</v>
      </c>
      <c r="BB241">
        <v>0</v>
      </c>
      <c r="BC241" t="s">
        <v>437</v>
      </c>
      <c r="BD241" t="s">
        <v>437</v>
      </c>
      <c r="BE241">
        <v>0</v>
      </c>
      <c r="BF241">
        <v>0</v>
      </c>
      <c r="BG241">
        <f>1-BE241/BF241</f>
        <v>0</v>
      </c>
      <c r="BH241">
        <v>0.5</v>
      </c>
      <c r="BI241">
        <f>DH241</f>
        <v>0</v>
      </c>
      <c r="BJ241">
        <f>K241</f>
        <v>0</v>
      </c>
      <c r="BK241">
        <f>BG241*BH241*BI241</f>
        <v>0</v>
      </c>
      <c r="BL241">
        <f>(BJ241-BB241)/BI241</f>
        <v>0</v>
      </c>
      <c r="BM241">
        <f>(AZ241-BF241)/BF241</f>
        <v>0</v>
      </c>
      <c r="BN241">
        <f>AY241/(BA241+AY241/BF241)</f>
        <v>0</v>
      </c>
      <c r="BO241" t="s">
        <v>437</v>
      </c>
      <c r="BP241">
        <v>0</v>
      </c>
      <c r="BQ241">
        <f>IF(BP241&lt;&gt;0, BP241, BN241)</f>
        <v>0</v>
      </c>
      <c r="BR241">
        <f>1-BQ241/BF241</f>
        <v>0</v>
      </c>
      <c r="BS241">
        <f>(BF241-BE241)/(BF241-BQ241)</f>
        <v>0</v>
      </c>
      <c r="BT241">
        <f>(AZ241-BF241)/(AZ241-BQ241)</f>
        <v>0</v>
      </c>
      <c r="BU241">
        <f>(BF241-BE241)/(BF241-AY241)</f>
        <v>0</v>
      </c>
      <c r="BV241">
        <f>(AZ241-BF241)/(AZ241-AY241)</f>
        <v>0</v>
      </c>
      <c r="BW241">
        <f>(BS241*BQ241/BE241)</f>
        <v>0</v>
      </c>
      <c r="BX241">
        <f>(1-BW241)</f>
        <v>0</v>
      </c>
      <c r="DG241">
        <f>$B$13*EF241+$C$13*EG241+$F$13*ER241*(1-EU241)</f>
        <v>0</v>
      </c>
      <c r="DH241">
        <f>DG241*DI241</f>
        <v>0</v>
      </c>
      <c r="DI241">
        <f>($B$13*$D$11+$C$13*$D$11+$F$13*((FE241+EW241)/MAX(FE241+EW241+FF241, 0.1)*$I$11+FF241/MAX(FE241+EW241+FF241, 0.1)*$J$11))/($B$13+$C$13+$F$13)</f>
        <v>0</v>
      </c>
      <c r="DJ241">
        <f>($B$13*$K$11+$C$13*$K$11+$F$13*((FE241+EW241)/MAX(FE241+EW241+FF241, 0.1)*$P$11+FF241/MAX(FE241+EW241+FF241, 0.1)*$Q$11))/($B$13+$C$13+$F$13)</f>
        <v>0</v>
      </c>
      <c r="DK241">
        <v>5.79</v>
      </c>
      <c r="DL241">
        <v>0.5</v>
      </c>
      <c r="DM241" t="s">
        <v>438</v>
      </c>
      <c r="DN241">
        <v>2</v>
      </c>
      <c r="DO241" t="b">
        <v>1</v>
      </c>
      <c r="DP241">
        <v>1759168074.314285</v>
      </c>
      <c r="DQ241">
        <v>440.15775</v>
      </c>
      <c r="DR241">
        <v>473.8563571428571</v>
      </c>
      <c r="DS241">
        <v>22.74395714285714</v>
      </c>
      <c r="DT241">
        <v>20.16642857142857</v>
      </c>
      <c r="DU241">
        <v>441.2606785714286</v>
      </c>
      <c r="DV241">
        <v>22.442225</v>
      </c>
      <c r="DW241">
        <v>500.0248214285715</v>
      </c>
      <c r="DX241">
        <v>90.87129642857144</v>
      </c>
      <c r="DY241">
        <v>0.06948226785714286</v>
      </c>
      <c r="DZ241">
        <v>29.46781071428572</v>
      </c>
      <c r="EA241">
        <v>29.98986785714285</v>
      </c>
      <c r="EB241">
        <v>999.9000000000002</v>
      </c>
      <c r="EC241">
        <v>0</v>
      </c>
      <c r="ED241">
        <v>0</v>
      </c>
      <c r="EE241">
        <v>9995.559999999999</v>
      </c>
      <c r="EF241">
        <v>0</v>
      </c>
      <c r="EG241">
        <v>9.875471785714286</v>
      </c>
      <c r="EH241">
        <v>-33.69858928571428</v>
      </c>
      <c r="EI241">
        <v>450.4016071428572</v>
      </c>
      <c r="EJ241">
        <v>483.6087142857142</v>
      </c>
      <c r="EK241">
        <v>2.5775325</v>
      </c>
      <c r="EL241">
        <v>473.8563571428571</v>
      </c>
      <c r="EM241">
        <v>20.16642857142857</v>
      </c>
      <c r="EN241">
        <v>2.066773214285714</v>
      </c>
      <c r="EO241">
        <v>1.832548928571428</v>
      </c>
      <c r="EP241">
        <v>17.96537857142857</v>
      </c>
      <c r="EQ241">
        <v>16.06721071428571</v>
      </c>
      <c r="ER241">
        <v>2000.007142857143</v>
      </c>
      <c r="ES241">
        <v>0.97999775</v>
      </c>
      <c r="ET241">
        <v>0.02000195714285714</v>
      </c>
      <c r="EU241">
        <v>0</v>
      </c>
      <c r="EV241">
        <v>801.860392857143</v>
      </c>
      <c r="EW241">
        <v>5.00078</v>
      </c>
      <c r="EX241">
        <v>15618.94285714286</v>
      </c>
      <c r="EY241">
        <v>16379.68928571428</v>
      </c>
      <c r="EZ241">
        <v>39.16932142857143</v>
      </c>
      <c r="FA241">
        <v>39.93260714285714</v>
      </c>
      <c r="FB241">
        <v>39.32785714285713</v>
      </c>
      <c r="FC241">
        <v>39.58471428571429</v>
      </c>
      <c r="FD241">
        <v>40.18717857142857</v>
      </c>
      <c r="FE241">
        <v>1955.097142857143</v>
      </c>
      <c r="FF241">
        <v>39.9</v>
      </c>
      <c r="FG241">
        <v>0</v>
      </c>
      <c r="FH241">
        <v>1759168074.2</v>
      </c>
      <c r="FI241">
        <v>0</v>
      </c>
      <c r="FJ241">
        <v>801.88284</v>
      </c>
      <c r="FK241">
        <v>-0.1883846147848295</v>
      </c>
      <c r="FL241">
        <v>25.26923079066611</v>
      </c>
      <c r="FM241">
        <v>15618.884</v>
      </c>
      <c r="FN241">
        <v>15</v>
      </c>
      <c r="FO241">
        <v>0</v>
      </c>
      <c r="FP241" t="s">
        <v>439</v>
      </c>
      <c r="FQ241">
        <v>1746989605.5</v>
      </c>
      <c r="FR241">
        <v>1746989593.5</v>
      </c>
      <c r="FS241">
        <v>0</v>
      </c>
      <c r="FT241">
        <v>-0.274</v>
      </c>
      <c r="FU241">
        <v>-0.002</v>
      </c>
      <c r="FV241">
        <v>2.549</v>
      </c>
      <c r="FW241">
        <v>0.129</v>
      </c>
      <c r="FX241">
        <v>420</v>
      </c>
      <c r="FY241">
        <v>17</v>
      </c>
      <c r="FZ241">
        <v>0.02</v>
      </c>
      <c r="GA241">
        <v>0.04</v>
      </c>
      <c r="GB241">
        <v>-31.51638048780488</v>
      </c>
      <c r="GC241">
        <v>-41.7255804878049</v>
      </c>
      <c r="GD241">
        <v>4.267281331087003</v>
      </c>
      <c r="GE241">
        <v>0</v>
      </c>
      <c r="GF241">
        <v>801.8545294117647</v>
      </c>
      <c r="GG241">
        <v>-0.3478686068662096</v>
      </c>
      <c r="GH241">
        <v>0.2209754092379779</v>
      </c>
      <c r="GI241">
        <v>1</v>
      </c>
      <c r="GJ241">
        <v>2.567268048780488</v>
      </c>
      <c r="GK241">
        <v>0.2396450174215994</v>
      </c>
      <c r="GL241">
        <v>0.02544257457630399</v>
      </c>
      <c r="GM241">
        <v>0</v>
      </c>
      <c r="GN241">
        <v>1</v>
      </c>
      <c r="GO241">
        <v>3</v>
      </c>
      <c r="GP241" t="s">
        <v>459</v>
      </c>
      <c r="GQ241">
        <v>3.10209</v>
      </c>
      <c r="GR241">
        <v>2.72765</v>
      </c>
      <c r="GS241">
        <v>0.09524000000000001</v>
      </c>
      <c r="GT241">
        <v>0.100566</v>
      </c>
      <c r="GU241">
        <v>0.104189</v>
      </c>
      <c r="GV241">
        <v>0.0970042</v>
      </c>
      <c r="GW241">
        <v>23648.2</v>
      </c>
      <c r="GX241">
        <v>21350</v>
      </c>
      <c r="GY241">
        <v>26701.3</v>
      </c>
      <c r="GZ241">
        <v>23958.8</v>
      </c>
      <c r="HA241">
        <v>38270</v>
      </c>
      <c r="HB241">
        <v>31980.6</v>
      </c>
      <c r="HC241">
        <v>46622.9</v>
      </c>
      <c r="HD241">
        <v>37901.3</v>
      </c>
      <c r="HE241">
        <v>1.87202</v>
      </c>
      <c r="HF241">
        <v>1.8643</v>
      </c>
      <c r="HG241">
        <v>0.142753</v>
      </c>
      <c r="HH241">
        <v>0</v>
      </c>
      <c r="HI241">
        <v>27.6611</v>
      </c>
      <c r="HJ241">
        <v>999.9</v>
      </c>
      <c r="HK241">
        <v>47</v>
      </c>
      <c r="HL241">
        <v>31.7</v>
      </c>
      <c r="HM241">
        <v>24.2814</v>
      </c>
      <c r="HN241">
        <v>61.0859</v>
      </c>
      <c r="HO241">
        <v>22.2196</v>
      </c>
      <c r="HP241">
        <v>1</v>
      </c>
      <c r="HQ241">
        <v>0.116481</v>
      </c>
      <c r="HR241">
        <v>-0.445776</v>
      </c>
      <c r="HS241">
        <v>20.2796</v>
      </c>
      <c r="HT241">
        <v>5.2119</v>
      </c>
      <c r="HU241">
        <v>11.98</v>
      </c>
      <c r="HV241">
        <v>4.9632</v>
      </c>
      <c r="HW241">
        <v>3.2744</v>
      </c>
      <c r="HX241">
        <v>9999</v>
      </c>
      <c r="HY241">
        <v>9999</v>
      </c>
      <c r="HZ241">
        <v>9999</v>
      </c>
      <c r="IA241">
        <v>42.2</v>
      </c>
      <c r="IB241">
        <v>1.86401</v>
      </c>
      <c r="IC241">
        <v>1.86018</v>
      </c>
      <c r="ID241">
        <v>1.85851</v>
      </c>
      <c r="IE241">
        <v>1.85985</v>
      </c>
      <c r="IF241">
        <v>1.85989</v>
      </c>
      <c r="IG241">
        <v>1.85839</v>
      </c>
      <c r="IH241">
        <v>1.85748</v>
      </c>
      <c r="II241">
        <v>1.85242</v>
      </c>
      <c r="IJ241">
        <v>0</v>
      </c>
      <c r="IK241">
        <v>0</v>
      </c>
      <c r="IL241">
        <v>0</v>
      </c>
      <c r="IM241">
        <v>0</v>
      </c>
      <c r="IN241" t="s">
        <v>441</v>
      </c>
      <c r="IO241" t="s">
        <v>442</v>
      </c>
      <c r="IP241" t="s">
        <v>443</v>
      </c>
      <c r="IQ241" t="s">
        <v>443</v>
      </c>
      <c r="IR241" t="s">
        <v>443</v>
      </c>
      <c r="IS241" t="s">
        <v>443</v>
      </c>
      <c r="IT241">
        <v>0</v>
      </c>
      <c r="IU241">
        <v>100</v>
      </c>
      <c r="IV241">
        <v>100</v>
      </c>
      <c r="IW241">
        <v>-1.097</v>
      </c>
      <c r="IX241">
        <v>0.3015</v>
      </c>
      <c r="IY241">
        <v>-0.9039269621244732</v>
      </c>
      <c r="IZ241">
        <v>-0.001239420960351069</v>
      </c>
      <c r="JA241">
        <v>2.054680153414315E-06</v>
      </c>
      <c r="JB241">
        <v>-6.090169633737798E-10</v>
      </c>
      <c r="JC241">
        <v>0.01286883109493677</v>
      </c>
      <c r="JD241">
        <v>0.003674261220633967</v>
      </c>
      <c r="JE241">
        <v>0.0003746991724086452</v>
      </c>
      <c r="JF241">
        <v>1.563836292469968E-06</v>
      </c>
      <c r="JG241">
        <v>1</v>
      </c>
      <c r="JH241">
        <v>2003</v>
      </c>
      <c r="JI241">
        <v>1</v>
      </c>
      <c r="JJ241">
        <v>24</v>
      </c>
      <c r="JK241">
        <v>202974.6</v>
      </c>
      <c r="JL241">
        <v>202974.8</v>
      </c>
      <c r="JM241">
        <v>1.31714</v>
      </c>
      <c r="JN241">
        <v>2.63306</v>
      </c>
      <c r="JO241">
        <v>1.49658</v>
      </c>
      <c r="JP241">
        <v>2.34375</v>
      </c>
      <c r="JQ241">
        <v>1.54907</v>
      </c>
      <c r="JR241">
        <v>2.4646</v>
      </c>
      <c r="JS241">
        <v>36.5051</v>
      </c>
      <c r="JT241">
        <v>24.1838</v>
      </c>
      <c r="JU241">
        <v>18</v>
      </c>
      <c r="JV241">
        <v>483.65</v>
      </c>
      <c r="JW241">
        <v>493.682</v>
      </c>
      <c r="JX241">
        <v>28.2491</v>
      </c>
      <c r="JY241">
        <v>28.7985</v>
      </c>
      <c r="JZ241">
        <v>29.9999</v>
      </c>
      <c r="KA241">
        <v>29.0673</v>
      </c>
      <c r="KB241">
        <v>29.0775</v>
      </c>
      <c r="KC241">
        <v>26.4776</v>
      </c>
      <c r="KD241">
        <v>19.2868</v>
      </c>
      <c r="KE241">
        <v>97.39400000000001</v>
      </c>
      <c r="KF241">
        <v>28.258</v>
      </c>
      <c r="KG241">
        <v>526.895</v>
      </c>
      <c r="KH241">
        <v>20.0758</v>
      </c>
      <c r="KI241">
        <v>101.94</v>
      </c>
      <c r="KJ241">
        <v>91.4076</v>
      </c>
    </row>
    <row r="242" spans="1:296">
      <c r="A242">
        <v>224</v>
      </c>
      <c r="B242">
        <v>1759168087.1</v>
      </c>
      <c r="C242">
        <v>6714</v>
      </c>
      <c r="D242" t="s">
        <v>893</v>
      </c>
      <c r="E242" t="s">
        <v>894</v>
      </c>
      <c r="F242">
        <v>5</v>
      </c>
      <c r="G242" t="s">
        <v>832</v>
      </c>
      <c r="H242">
        <v>1759168079.6</v>
      </c>
      <c r="I242">
        <f>(J242)/1000</f>
        <v>0</v>
      </c>
      <c r="J242">
        <f>IF(DO242, AM242, AG242)</f>
        <v>0</v>
      </c>
      <c r="K242">
        <f>IF(DO242, AH242, AF242)</f>
        <v>0</v>
      </c>
      <c r="L242">
        <f>DQ242 - IF(AT242&gt;1, K242*DK242*100.0/(AV242), 0)</f>
        <v>0</v>
      </c>
      <c r="M242">
        <f>((S242-I242/2)*L242-K242)/(S242+I242/2)</f>
        <v>0</v>
      </c>
      <c r="N242">
        <f>M242*(DX242+DY242)/1000.0</f>
        <v>0</v>
      </c>
      <c r="O242">
        <f>(DQ242 - IF(AT242&gt;1, K242*DK242*100.0/(AV242), 0))*(DX242+DY242)/1000.0</f>
        <v>0</v>
      </c>
      <c r="P242">
        <f>2.0/((1/R242-1/Q242)+SIGN(R242)*SQRT((1/R242-1/Q242)*(1/R242-1/Q242) + 4*DL242/((DL242+1)*(DL242+1))*(2*1/R242*1/Q242-1/Q242*1/Q242)))</f>
        <v>0</v>
      </c>
      <c r="Q242">
        <f>IF(LEFT(DM242,1)&lt;&gt;"0",IF(LEFT(DM242,1)="1",3.0,DN242),$D$5+$E$5*(EE242*DX242/($K$5*1000))+$F$5*(EE242*DX242/($K$5*1000))*MAX(MIN(DK242,$J$5),$I$5)*MAX(MIN(DK242,$J$5),$I$5)+$G$5*MAX(MIN(DK242,$J$5),$I$5)*(EE242*DX242/($K$5*1000))+$H$5*(EE242*DX242/($K$5*1000))*(EE242*DX242/($K$5*1000)))</f>
        <v>0</v>
      </c>
      <c r="R242">
        <f>I242*(1000-(1000*0.61365*exp(17.502*V242/(240.97+V242))/(DX242+DY242)+DS242)/2)/(1000*0.61365*exp(17.502*V242/(240.97+V242))/(DX242+DY242)-DS242)</f>
        <v>0</v>
      </c>
      <c r="S242">
        <f>1/((DL242+1)/(P242/1.6)+1/(Q242/1.37)) + DL242/((DL242+1)/(P242/1.6) + DL242/(Q242/1.37))</f>
        <v>0</v>
      </c>
      <c r="T242">
        <f>(DG242*DJ242)</f>
        <v>0</v>
      </c>
      <c r="U242">
        <f>(DZ242+(T242+2*0.95*5.67E-8*(((DZ242+$B$9)+273)^4-(DZ242+273)^4)-44100*I242)/(1.84*29.3*Q242+8*0.95*5.67E-8*(DZ242+273)^3))</f>
        <v>0</v>
      </c>
      <c r="V242">
        <f>($C$9*EA242+$D$9*EB242+$E$9*U242)</f>
        <v>0</v>
      </c>
      <c r="W242">
        <f>0.61365*exp(17.502*V242/(240.97+V242))</f>
        <v>0</v>
      </c>
      <c r="X242">
        <f>(Y242/Z242*100)</f>
        <v>0</v>
      </c>
      <c r="Y242">
        <f>DS242*(DX242+DY242)/1000</f>
        <v>0</v>
      </c>
      <c r="Z242">
        <f>0.61365*exp(17.502*DZ242/(240.97+DZ242))</f>
        <v>0</v>
      </c>
      <c r="AA242">
        <f>(W242-DS242*(DX242+DY242)/1000)</f>
        <v>0</v>
      </c>
      <c r="AB242">
        <f>(-I242*44100)</f>
        <v>0</v>
      </c>
      <c r="AC242">
        <f>2*29.3*Q242*0.92*(DZ242-V242)</f>
        <v>0</v>
      </c>
      <c r="AD242">
        <f>2*0.95*5.67E-8*(((DZ242+$B$9)+273)^4-(V242+273)^4)</f>
        <v>0</v>
      </c>
      <c r="AE242">
        <f>T242+AD242+AB242+AC242</f>
        <v>0</v>
      </c>
      <c r="AF242">
        <f>DW242*AT242*(DR242-DQ242*(1000-AT242*DT242)/(1000-AT242*DS242))/(100*DK242)</f>
        <v>0</v>
      </c>
      <c r="AG242">
        <f>1000*DW242*AT242*(DS242-DT242)/(100*DK242*(1000-AT242*DS242))</f>
        <v>0</v>
      </c>
      <c r="AH242">
        <f>(AI242 - AJ242 - DX242*1E3/(8.314*(DZ242+273.15)) * AL242/DW242 * AK242) * DW242/(100*DK242) * (1000 - DT242)/1000</f>
        <v>0</v>
      </c>
      <c r="AI242">
        <v>517.2162033346041</v>
      </c>
      <c r="AJ242">
        <v>488.6387999999999</v>
      </c>
      <c r="AK242">
        <v>3.239909126986556</v>
      </c>
      <c r="AL242">
        <v>65.06289702928272</v>
      </c>
      <c r="AM242">
        <f>(AO242 - AN242 + DX242*1E3/(8.314*(DZ242+273.15)) * AQ242/DW242 * AP242) * DW242/(100*DK242) * 1000/(1000 - AO242)</f>
        <v>0</v>
      </c>
      <c r="AN242">
        <v>20.1391825599252</v>
      </c>
      <c r="AO242">
        <v>22.73228545454545</v>
      </c>
      <c r="AP242">
        <v>7.959175232057239E-06</v>
      </c>
      <c r="AQ242">
        <v>104.9964601613878</v>
      </c>
      <c r="AR242">
        <v>0</v>
      </c>
      <c r="AS242">
        <v>0</v>
      </c>
      <c r="AT242">
        <f>IF(AR242*$H$15&gt;=AV242,1.0,(AV242/(AV242-AR242*$H$15)))</f>
        <v>0</v>
      </c>
      <c r="AU242">
        <f>(AT242-1)*100</f>
        <v>0</v>
      </c>
      <c r="AV242">
        <f>MAX(0,($B$15+$C$15*EE242)/(1+$D$15*EE242)*DX242/(DZ242+273)*$E$15)</f>
        <v>0</v>
      </c>
      <c r="AW242" t="s">
        <v>437</v>
      </c>
      <c r="AX242" t="s">
        <v>437</v>
      </c>
      <c r="AY242">
        <v>0</v>
      </c>
      <c r="AZ242">
        <v>0</v>
      </c>
      <c r="BA242">
        <f>1-AY242/AZ242</f>
        <v>0</v>
      </c>
      <c r="BB242">
        <v>0</v>
      </c>
      <c r="BC242" t="s">
        <v>437</v>
      </c>
      <c r="BD242" t="s">
        <v>437</v>
      </c>
      <c r="BE242">
        <v>0</v>
      </c>
      <c r="BF242">
        <v>0</v>
      </c>
      <c r="BG242">
        <f>1-BE242/BF242</f>
        <v>0</v>
      </c>
      <c r="BH242">
        <v>0.5</v>
      </c>
      <c r="BI242">
        <f>DH242</f>
        <v>0</v>
      </c>
      <c r="BJ242">
        <f>K242</f>
        <v>0</v>
      </c>
      <c r="BK242">
        <f>BG242*BH242*BI242</f>
        <v>0</v>
      </c>
      <c r="BL242">
        <f>(BJ242-BB242)/BI242</f>
        <v>0</v>
      </c>
      <c r="BM242">
        <f>(AZ242-BF242)/BF242</f>
        <v>0</v>
      </c>
      <c r="BN242">
        <f>AY242/(BA242+AY242/BF242)</f>
        <v>0</v>
      </c>
      <c r="BO242" t="s">
        <v>437</v>
      </c>
      <c r="BP242">
        <v>0</v>
      </c>
      <c r="BQ242">
        <f>IF(BP242&lt;&gt;0, BP242, BN242)</f>
        <v>0</v>
      </c>
      <c r="BR242">
        <f>1-BQ242/BF242</f>
        <v>0</v>
      </c>
      <c r="BS242">
        <f>(BF242-BE242)/(BF242-BQ242)</f>
        <v>0</v>
      </c>
      <c r="BT242">
        <f>(AZ242-BF242)/(AZ242-BQ242)</f>
        <v>0</v>
      </c>
      <c r="BU242">
        <f>(BF242-BE242)/(BF242-AY242)</f>
        <v>0</v>
      </c>
      <c r="BV242">
        <f>(AZ242-BF242)/(AZ242-AY242)</f>
        <v>0</v>
      </c>
      <c r="BW242">
        <f>(BS242*BQ242/BE242)</f>
        <v>0</v>
      </c>
      <c r="BX242">
        <f>(1-BW242)</f>
        <v>0</v>
      </c>
      <c r="DG242">
        <f>$B$13*EF242+$C$13*EG242+$F$13*ER242*(1-EU242)</f>
        <v>0</v>
      </c>
      <c r="DH242">
        <f>DG242*DI242</f>
        <v>0</v>
      </c>
      <c r="DI242">
        <f>($B$13*$D$11+$C$13*$D$11+$F$13*((FE242+EW242)/MAX(FE242+EW242+FF242, 0.1)*$I$11+FF242/MAX(FE242+EW242+FF242, 0.1)*$J$11))/($B$13+$C$13+$F$13)</f>
        <v>0</v>
      </c>
      <c r="DJ242">
        <f>($B$13*$K$11+$C$13*$K$11+$F$13*((FE242+EW242)/MAX(FE242+EW242+FF242, 0.1)*$P$11+FF242/MAX(FE242+EW242+FF242, 0.1)*$Q$11))/($B$13+$C$13+$F$13)</f>
        <v>0</v>
      </c>
      <c r="DK242">
        <v>5.79</v>
      </c>
      <c r="DL242">
        <v>0.5</v>
      </c>
      <c r="DM242" t="s">
        <v>438</v>
      </c>
      <c r="DN242">
        <v>2</v>
      </c>
      <c r="DO242" t="b">
        <v>1</v>
      </c>
      <c r="DP242">
        <v>1759168079.6</v>
      </c>
      <c r="DQ242">
        <v>455.7006296296296</v>
      </c>
      <c r="DR242">
        <v>491.5183703703704</v>
      </c>
      <c r="DS242">
        <v>22.73916296296296</v>
      </c>
      <c r="DT242">
        <v>20.14667037037037</v>
      </c>
      <c r="DU242">
        <v>456.7998148148148</v>
      </c>
      <c r="DV242">
        <v>22.43754074074074</v>
      </c>
      <c r="DW242">
        <v>500.0198888888889</v>
      </c>
      <c r="DX242">
        <v>90.87132962962963</v>
      </c>
      <c r="DY242">
        <v>0.06935584814814814</v>
      </c>
      <c r="DZ242">
        <v>29.4676</v>
      </c>
      <c r="EA242">
        <v>29.99036666666666</v>
      </c>
      <c r="EB242">
        <v>999.9000000000001</v>
      </c>
      <c r="EC242">
        <v>0</v>
      </c>
      <c r="ED242">
        <v>0</v>
      </c>
      <c r="EE242">
        <v>10004.1862962963</v>
      </c>
      <c r="EF242">
        <v>0</v>
      </c>
      <c r="EG242">
        <v>9.869975185185185</v>
      </c>
      <c r="EH242">
        <v>-35.81776666666666</v>
      </c>
      <c r="EI242">
        <v>466.3038888888889</v>
      </c>
      <c r="EJ242">
        <v>501.6243703703705</v>
      </c>
      <c r="EK242">
        <v>2.592496296296296</v>
      </c>
      <c r="EL242">
        <v>491.5183703703704</v>
      </c>
      <c r="EM242">
        <v>20.14667037037037</v>
      </c>
      <c r="EN242">
        <v>2.066337777777778</v>
      </c>
      <c r="EO242">
        <v>1.830754074074074</v>
      </c>
      <c r="EP242">
        <v>17.96203333333333</v>
      </c>
      <c r="EQ242">
        <v>16.05187407407407</v>
      </c>
      <c r="ER242">
        <v>2000.02</v>
      </c>
      <c r="ES242">
        <v>0.9799978888888888</v>
      </c>
      <c r="ET242">
        <v>0.02000181851851852</v>
      </c>
      <c r="EU242">
        <v>0</v>
      </c>
      <c r="EV242">
        <v>801.9414814814814</v>
      </c>
      <c r="EW242">
        <v>5.00078</v>
      </c>
      <c r="EX242">
        <v>15622.23703703703</v>
      </c>
      <c r="EY242">
        <v>16379.79259259259</v>
      </c>
      <c r="EZ242">
        <v>39.16862962962963</v>
      </c>
      <c r="FA242">
        <v>39.93251851851851</v>
      </c>
      <c r="FB242">
        <v>39.30529629629629</v>
      </c>
      <c r="FC242">
        <v>39.59477777777778</v>
      </c>
      <c r="FD242">
        <v>40.17096296296295</v>
      </c>
      <c r="FE242">
        <v>1955.11037037037</v>
      </c>
      <c r="FF242">
        <v>39.9</v>
      </c>
      <c r="FG242">
        <v>0</v>
      </c>
      <c r="FH242">
        <v>1759168079</v>
      </c>
      <c r="FI242">
        <v>0</v>
      </c>
      <c r="FJ242">
        <v>801.9602</v>
      </c>
      <c r="FK242">
        <v>2.098846152437418</v>
      </c>
      <c r="FL242">
        <v>55.68461532008371</v>
      </c>
      <c r="FM242">
        <v>15622.196</v>
      </c>
      <c r="FN242">
        <v>15</v>
      </c>
      <c r="FO242">
        <v>0</v>
      </c>
      <c r="FP242" t="s">
        <v>439</v>
      </c>
      <c r="FQ242">
        <v>1746989605.5</v>
      </c>
      <c r="FR242">
        <v>1746989593.5</v>
      </c>
      <c r="FS242">
        <v>0</v>
      </c>
      <c r="FT242">
        <v>-0.274</v>
      </c>
      <c r="FU242">
        <v>-0.002</v>
      </c>
      <c r="FV242">
        <v>2.549</v>
      </c>
      <c r="FW242">
        <v>0.129</v>
      </c>
      <c r="FX242">
        <v>420</v>
      </c>
      <c r="FY242">
        <v>17</v>
      </c>
      <c r="FZ242">
        <v>0.02</v>
      </c>
      <c r="GA242">
        <v>0.04</v>
      </c>
      <c r="GB242">
        <v>-33.95691707317074</v>
      </c>
      <c r="GC242">
        <v>-27.35576236933798</v>
      </c>
      <c r="GD242">
        <v>2.80355033657477</v>
      </c>
      <c r="GE242">
        <v>0</v>
      </c>
      <c r="GF242">
        <v>801.9319117647059</v>
      </c>
      <c r="GG242">
        <v>0.8364094757972732</v>
      </c>
      <c r="GH242">
        <v>0.2680716944979595</v>
      </c>
      <c r="GI242">
        <v>1</v>
      </c>
      <c r="GJ242">
        <v>2.577850731707317</v>
      </c>
      <c r="GK242">
        <v>0.177101393728227</v>
      </c>
      <c r="GL242">
        <v>0.02133107791065554</v>
      </c>
      <c r="GM242">
        <v>0</v>
      </c>
      <c r="GN242">
        <v>1</v>
      </c>
      <c r="GO242">
        <v>3</v>
      </c>
      <c r="GP242" t="s">
        <v>459</v>
      </c>
      <c r="GQ242">
        <v>3.10207</v>
      </c>
      <c r="GR242">
        <v>2.7275</v>
      </c>
      <c r="GS242">
        <v>0.0976297</v>
      </c>
      <c r="GT242">
        <v>0.103007</v>
      </c>
      <c r="GU242">
        <v>0.104189</v>
      </c>
      <c r="GV242">
        <v>0.09698420000000001</v>
      </c>
      <c r="GW242">
        <v>23585.7</v>
      </c>
      <c r="GX242">
        <v>21292.1</v>
      </c>
      <c r="GY242">
        <v>26701.2</v>
      </c>
      <c r="GZ242">
        <v>23958.8</v>
      </c>
      <c r="HA242">
        <v>38270.3</v>
      </c>
      <c r="HB242">
        <v>31981.6</v>
      </c>
      <c r="HC242">
        <v>46622.9</v>
      </c>
      <c r="HD242">
        <v>37901.3</v>
      </c>
      <c r="HE242">
        <v>1.8722</v>
      </c>
      <c r="HF242">
        <v>1.86427</v>
      </c>
      <c r="HG242">
        <v>0.143006</v>
      </c>
      <c r="HH242">
        <v>0</v>
      </c>
      <c r="HI242">
        <v>27.6629</v>
      </c>
      <c r="HJ242">
        <v>999.9</v>
      </c>
      <c r="HK242">
        <v>47.1</v>
      </c>
      <c r="HL242">
        <v>31.7</v>
      </c>
      <c r="HM242">
        <v>24.3327</v>
      </c>
      <c r="HN242">
        <v>61.3059</v>
      </c>
      <c r="HO242">
        <v>22.3678</v>
      </c>
      <c r="HP242">
        <v>1</v>
      </c>
      <c r="HQ242">
        <v>0.116044</v>
      </c>
      <c r="HR242">
        <v>-0.446097</v>
      </c>
      <c r="HS242">
        <v>20.2796</v>
      </c>
      <c r="HT242">
        <v>5.21325</v>
      </c>
      <c r="HU242">
        <v>11.98</v>
      </c>
      <c r="HV242">
        <v>4.96345</v>
      </c>
      <c r="HW242">
        <v>3.2746</v>
      </c>
      <c r="HX242">
        <v>9999</v>
      </c>
      <c r="HY242">
        <v>9999</v>
      </c>
      <c r="HZ242">
        <v>9999</v>
      </c>
      <c r="IA242">
        <v>42.2</v>
      </c>
      <c r="IB242">
        <v>1.86401</v>
      </c>
      <c r="IC242">
        <v>1.86014</v>
      </c>
      <c r="ID242">
        <v>1.85851</v>
      </c>
      <c r="IE242">
        <v>1.85982</v>
      </c>
      <c r="IF242">
        <v>1.85989</v>
      </c>
      <c r="IG242">
        <v>1.85839</v>
      </c>
      <c r="IH242">
        <v>1.85745</v>
      </c>
      <c r="II242">
        <v>1.85242</v>
      </c>
      <c r="IJ242">
        <v>0</v>
      </c>
      <c r="IK242">
        <v>0</v>
      </c>
      <c r="IL242">
        <v>0</v>
      </c>
      <c r="IM242">
        <v>0</v>
      </c>
      <c r="IN242" t="s">
        <v>441</v>
      </c>
      <c r="IO242" t="s">
        <v>442</v>
      </c>
      <c r="IP242" t="s">
        <v>443</v>
      </c>
      <c r="IQ242" t="s">
        <v>443</v>
      </c>
      <c r="IR242" t="s">
        <v>443</v>
      </c>
      <c r="IS242" t="s">
        <v>443</v>
      </c>
      <c r="IT242">
        <v>0</v>
      </c>
      <c r="IU242">
        <v>100</v>
      </c>
      <c r="IV242">
        <v>100</v>
      </c>
      <c r="IW242">
        <v>-1.093</v>
      </c>
      <c r="IX242">
        <v>0.3014</v>
      </c>
      <c r="IY242">
        <v>-0.9039269621244732</v>
      </c>
      <c r="IZ242">
        <v>-0.001239420960351069</v>
      </c>
      <c r="JA242">
        <v>2.054680153414315E-06</v>
      </c>
      <c r="JB242">
        <v>-6.090169633737798E-10</v>
      </c>
      <c r="JC242">
        <v>0.01286883109493677</v>
      </c>
      <c r="JD242">
        <v>0.003674261220633967</v>
      </c>
      <c r="JE242">
        <v>0.0003746991724086452</v>
      </c>
      <c r="JF242">
        <v>1.563836292469968E-06</v>
      </c>
      <c r="JG242">
        <v>1</v>
      </c>
      <c r="JH242">
        <v>2003</v>
      </c>
      <c r="JI242">
        <v>1</v>
      </c>
      <c r="JJ242">
        <v>24</v>
      </c>
      <c r="JK242">
        <v>202974.7</v>
      </c>
      <c r="JL242">
        <v>202974.9</v>
      </c>
      <c r="JM242">
        <v>1.35498</v>
      </c>
      <c r="JN242">
        <v>2.63794</v>
      </c>
      <c r="JO242">
        <v>1.49658</v>
      </c>
      <c r="JP242">
        <v>2.34375</v>
      </c>
      <c r="JQ242">
        <v>1.54907</v>
      </c>
      <c r="JR242">
        <v>2.37305</v>
      </c>
      <c r="JS242">
        <v>36.5051</v>
      </c>
      <c r="JT242">
        <v>24.1751</v>
      </c>
      <c r="JU242">
        <v>18</v>
      </c>
      <c r="JV242">
        <v>483.734</v>
      </c>
      <c r="JW242">
        <v>493.649</v>
      </c>
      <c r="JX242">
        <v>28.2574</v>
      </c>
      <c r="JY242">
        <v>28.7961</v>
      </c>
      <c r="JZ242">
        <v>30.0001</v>
      </c>
      <c r="KA242">
        <v>29.0648</v>
      </c>
      <c r="KB242">
        <v>29.0755</v>
      </c>
      <c r="KC242">
        <v>27.2271</v>
      </c>
      <c r="KD242">
        <v>19.2868</v>
      </c>
      <c r="KE242">
        <v>97.39400000000001</v>
      </c>
      <c r="KF242">
        <v>28.2617</v>
      </c>
      <c r="KG242">
        <v>540.254</v>
      </c>
      <c r="KH242">
        <v>20.0623</v>
      </c>
      <c r="KI242">
        <v>101.94</v>
      </c>
      <c r="KJ242">
        <v>91.4076</v>
      </c>
    </row>
    <row r="243" spans="1:296">
      <c r="A243">
        <v>225</v>
      </c>
      <c r="B243">
        <v>1759168092.1</v>
      </c>
      <c r="C243">
        <v>6719</v>
      </c>
      <c r="D243" t="s">
        <v>895</v>
      </c>
      <c r="E243" t="s">
        <v>896</v>
      </c>
      <c r="F243">
        <v>5</v>
      </c>
      <c r="G243" t="s">
        <v>832</v>
      </c>
      <c r="H243">
        <v>1759168084.314285</v>
      </c>
      <c r="I243">
        <f>(J243)/1000</f>
        <v>0</v>
      </c>
      <c r="J243">
        <f>IF(DO243, AM243, AG243)</f>
        <v>0</v>
      </c>
      <c r="K243">
        <f>IF(DO243, AH243, AF243)</f>
        <v>0</v>
      </c>
      <c r="L243">
        <f>DQ243 - IF(AT243&gt;1, K243*DK243*100.0/(AV243), 0)</f>
        <v>0</v>
      </c>
      <c r="M243">
        <f>((S243-I243/2)*L243-K243)/(S243+I243/2)</f>
        <v>0</v>
      </c>
      <c r="N243">
        <f>M243*(DX243+DY243)/1000.0</f>
        <v>0</v>
      </c>
      <c r="O243">
        <f>(DQ243 - IF(AT243&gt;1, K243*DK243*100.0/(AV243), 0))*(DX243+DY243)/1000.0</f>
        <v>0</v>
      </c>
      <c r="P243">
        <f>2.0/((1/R243-1/Q243)+SIGN(R243)*SQRT((1/R243-1/Q243)*(1/R243-1/Q243) + 4*DL243/((DL243+1)*(DL243+1))*(2*1/R243*1/Q243-1/Q243*1/Q243)))</f>
        <v>0</v>
      </c>
      <c r="Q243">
        <f>IF(LEFT(DM243,1)&lt;&gt;"0",IF(LEFT(DM243,1)="1",3.0,DN243),$D$5+$E$5*(EE243*DX243/($K$5*1000))+$F$5*(EE243*DX243/($K$5*1000))*MAX(MIN(DK243,$J$5),$I$5)*MAX(MIN(DK243,$J$5),$I$5)+$G$5*MAX(MIN(DK243,$J$5),$I$5)*(EE243*DX243/($K$5*1000))+$H$5*(EE243*DX243/($K$5*1000))*(EE243*DX243/($K$5*1000)))</f>
        <v>0</v>
      </c>
      <c r="R243">
        <f>I243*(1000-(1000*0.61365*exp(17.502*V243/(240.97+V243))/(DX243+DY243)+DS243)/2)/(1000*0.61365*exp(17.502*V243/(240.97+V243))/(DX243+DY243)-DS243)</f>
        <v>0</v>
      </c>
      <c r="S243">
        <f>1/((DL243+1)/(P243/1.6)+1/(Q243/1.37)) + DL243/((DL243+1)/(P243/1.6) + DL243/(Q243/1.37))</f>
        <v>0</v>
      </c>
      <c r="T243">
        <f>(DG243*DJ243)</f>
        <v>0</v>
      </c>
      <c r="U243">
        <f>(DZ243+(T243+2*0.95*5.67E-8*(((DZ243+$B$9)+273)^4-(DZ243+273)^4)-44100*I243)/(1.84*29.3*Q243+8*0.95*5.67E-8*(DZ243+273)^3))</f>
        <v>0</v>
      </c>
      <c r="V243">
        <f>($C$9*EA243+$D$9*EB243+$E$9*U243)</f>
        <v>0</v>
      </c>
      <c r="W243">
        <f>0.61365*exp(17.502*V243/(240.97+V243))</f>
        <v>0</v>
      </c>
      <c r="X243">
        <f>(Y243/Z243*100)</f>
        <v>0</v>
      </c>
      <c r="Y243">
        <f>DS243*(DX243+DY243)/1000</f>
        <v>0</v>
      </c>
      <c r="Z243">
        <f>0.61365*exp(17.502*DZ243/(240.97+DZ243))</f>
        <v>0</v>
      </c>
      <c r="AA243">
        <f>(W243-DS243*(DX243+DY243)/1000)</f>
        <v>0</v>
      </c>
      <c r="AB243">
        <f>(-I243*44100)</f>
        <v>0</v>
      </c>
      <c r="AC243">
        <f>2*29.3*Q243*0.92*(DZ243-V243)</f>
        <v>0</v>
      </c>
      <c r="AD243">
        <f>2*0.95*5.67E-8*(((DZ243+$B$9)+273)^4-(V243+273)^4)</f>
        <v>0</v>
      </c>
      <c r="AE243">
        <f>T243+AD243+AB243+AC243</f>
        <v>0</v>
      </c>
      <c r="AF243">
        <f>DW243*AT243*(DR243-DQ243*(1000-AT243*DT243)/(1000-AT243*DS243))/(100*DK243)</f>
        <v>0</v>
      </c>
      <c r="AG243">
        <f>1000*DW243*AT243*(DS243-DT243)/(100*DK243*(1000-AT243*DS243))</f>
        <v>0</v>
      </c>
      <c r="AH243">
        <f>(AI243 - AJ243 - DX243*1E3/(8.314*(DZ243+273.15)) * AL243/DW243 * AK243) * DW243/(100*DK243) * (1000 - DT243)/1000</f>
        <v>0</v>
      </c>
      <c r="AI243">
        <v>534.4088585782243</v>
      </c>
      <c r="AJ243">
        <v>505.1192606060605</v>
      </c>
      <c r="AK243">
        <v>3.29762854497387</v>
      </c>
      <c r="AL243">
        <v>65.06289702928272</v>
      </c>
      <c r="AM243">
        <f>(AO243 - AN243 + DX243*1E3/(8.314*(DZ243+273.15)) * AQ243/DW243 * AP243) * DW243/(100*DK243) * 1000/(1000 - AO243)</f>
        <v>0</v>
      </c>
      <c r="AN243">
        <v>20.12830403702127</v>
      </c>
      <c r="AO243">
        <v>22.73561151515151</v>
      </c>
      <c r="AP243">
        <v>3.26713696709397E-06</v>
      </c>
      <c r="AQ243">
        <v>104.9964601613878</v>
      </c>
      <c r="AR243">
        <v>0</v>
      </c>
      <c r="AS243">
        <v>0</v>
      </c>
      <c r="AT243">
        <f>IF(AR243*$H$15&gt;=AV243,1.0,(AV243/(AV243-AR243*$H$15)))</f>
        <v>0</v>
      </c>
      <c r="AU243">
        <f>(AT243-1)*100</f>
        <v>0</v>
      </c>
      <c r="AV243">
        <f>MAX(0,($B$15+$C$15*EE243)/(1+$D$15*EE243)*DX243/(DZ243+273)*$E$15)</f>
        <v>0</v>
      </c>
      <c r="AW243" t="s">
        <v>437</v>
      </c>
      <c r="AX243" t="s">
        <v>437</v>
      </c>
      <c r="AY243">
        <v>0</v>
      </c>
      <c r="AZ243">
        <v>0</v>
      </c>
      <c r="BA243">
        <f>1-AY243/AZ243</f>
        <v>0</v>
      </c>
      <c r="BB243">
        <v>0</v>
      </c>
      <c r="BC243" t="s">
        <v>437</v>
      </c>
      <c r="BD243" t="s">
        <v>437</v>
      </c>
      <c r="BE243">
        <v>0</v>
      </c>
      <c r="BF243">
        <v>0</v>
      </c>
      <c r="BG243">
        <f>1-BE243/BF243</f>
        <v>0</v>
      </c>
      <c r="BH243">
        <v>0.5</v>
      </c>
      <c r="BI243">
        <f>DH243</f>
        <v>0</v>
      </c>
      <c r="BJ243">
        <f>K243</f>
        <v>0</v>
      </c>
      <c r="BK243">
        <f>BG243*BH243*BI243</f>
        <v>0</v>
      </c>
      <c r="BL243">
        <f>(BJ243-BB243)/BI243</f>
        <v>0</v>
      </c>
      <c r="BM243">
        <f>(AZ243-BF243)/BF243</f>
        <v>0</v>
      </c>
      <c r="BN243">
        <f>AY243/(BA243+AY243/BF243)</f>
        <v>0</v>
      </c>
      <c r="BO243" t="s">
        <v>437</v>
      </c>
      <c r="BP243">
        <v>0</v>
      </c>
      <c r="BQ243">
        <f>IF(BP243&lt;&gt;0, BP243, BN243)</f>
        <v>0</v>
      </c>
      <c r="BR243">
        <f>1-BQ243/BF243</f>
        <v>0</v>
      </c>
      <c r="BS243">
        <f>(BF243-BE243)/(BF243-BQ243)</f>
        <v>0</v>
      </c>
      <c r="BT243">
        <f>(AZ243-BF243)/(AZ243-BQ243)</f>
        <v>0</v>
      </c>
      <c r="BU243">
        <f>(BF243-BE243)/(BF243-AY243)</f>
        <v>0</v>
      </c>
      <c r="BV243">
        <f>(AZ243-BF243)/(AZ243-AY243)</f>
        <v>0</v>
      </c>
      <c r="BW243">
        <f>(BS243*BQ243/BE243)</f>
        <v>0</v>
      </c>
      <c r="BX243">
        <f>(1-BW243)</f>
        <v>0</v>
      </c>
      <c r="DG243">
        <f>$B$13*EF243+$C$13*EG243+$F$13*ER243*(1-EU243)</f>
        <v>0</v>
      </c>
      <c r="DH243">
        <f>DG243*DI243</f>
        <v>0</v>
      </c>
      <c r="DI243">
        <f>($B$13*$D$11+$C$13*$D$11+$F$13*((FE243+EW243)/MAX(FE243+EW243+FF243, 0.1)*$I$11+FF243/MAX(FE243+EW243+FF243, 0.1)*$J$11))/($B$13+$C$13+$F$13)</f>
        <v>0</v>
      </c>
      <c r="DJ243">
        <f>($B$13*$K$11+$C$13*$K$11+$F$13*((FE243+EW243)/MAX(FE243+EW243+FF243, 0.1)*$P$11+FF243/MAX(FE243+EW243+FF243, 0.1)*$Q$11))/($B$13+$C$13+$F$13)</f>
        <v>0</v>
      </c>
      <c r="DK243">
        <v>5.79</v>
      </c>
      <c r="DL243">
        <v>0.5</v>
      </c>
      <c r="DM243" t="s">
        <v>438</v>
      </c>
      <c r="DN243">
        <v>2</v>
      </c>
      <c r="DO243" t="b">
        <v>1</v>
      </c>
      <c r="DP243">
        <v>1759168084.314285</v>
      </c>
      <c r="DQ243">
        <v>470.3910714285714</v>
      </c>
      <c r="DR243">
        <v>507.3632499999999</v>
      </c>
      <c r="DS243">
        <v>22.73498928571429</v>
      </c>
      <c r="DT243">
        <v>20.13851428571429</v>
      </c>
      <c r="DU243">
        <v>471.4861785714285</v>
      </c>
      <c r="DV243">
        <v>22.43346428571429</v>
      </c>
      <c r="DW243">
        <v>499.9894642857143</v>
      </c>
      <c r="DX243">
        <v>90.87157500000001</v>
      </c>
      <c r="DY243">
        <v>0.06933642142857142</v>
      </c>
      <c r="DZ243">
        <v>29.4688</v>
      </c>
      <c r="EA243">
        <v>29.99351428571429</v>
      </c>
      <c r="EB243">
        <v>999.9000000000002</v>
      </c>
      <c r="EC243">
        <v>0</v>
      </c>
      <c r="ED243">
        <v>0</v>
      </c>
      <c r="EE243">
        <v>10007.27857142857</v>
      </c>
      <c r="EF243">
        <v>0</v>
      </c>
      <c r="EG243">
        <v>9.869834642857143</v>
      </c>
      <c r="EH243">
        <v>-36.97221428571429</v>
      </c>
      <c r="EI243">
        <v>481.3341428571429</v>
      </c>
      <c r="EJ243">
        <v>517.7907142857142</v>
      </c>
      <c r="EK243">
        <v>2.596472857142857</v>
      </c>
      <c r="EL243">
        <v>507.3632499999999</v>
      </c>
      <c r="EM243">
        <v>20.13851428571429</v>
      </c>
      <c r="EN243">
        <v>2.065964285714286</v>
      </c>
      <c r="EO243">
        <v>1.830018214285714</v>
      </c>
      <c r="EP243">
        <v>17.95916428571429</v>
      </c>
      <c r="EQ243">
        <v>16.04558571428571</v>
      </c>
      <c r="ER243">
        <v>2000.023571428572</v>
      </c>
      <c r="ES243">
        <v>0.9799979642857143</v>
      </c>
      <c r="ET243">
        <v>0.02000174285714286</v>
      </c>
      <c r="EU243">
        <v>0</v>
      </c>
      <c r="EV243">
        <v>802.2242142857142</v>
      </c>
      <c r="EW243">
        <v>5.00078</v>
      </c>
      <c r="EX243">
        <v>15627.78214285714</v>
      </c>
      <c r="EY243">
        <v>16379.82857142857</v>
      </c>
      <c r="EZ243">
        <v>39.20292857142857</v>
      </c>
      <c r="FA243">
        <v>39.93717857142856</v>
      </c>
      <c r="FB243">
        <v>39.281</v>
      </c>
      <c r="FC243">
        <v>39.62489285714285</v>
      </c>
      <c r="FD243">
        <v>40.19832142857142</v>
      </c>
      <c r="FE243">
        <v>1955.114285714286</v>
      </c>
      <c r="FF243">
        <v>39.9</v>
      </c>
      <c r="FG243">
        <v>0</v>
      </c>
      <c r="FH243">
        <v>1759168084.4</v>
      </c>
      <c r="FI243">
        <v>0</v>
      </c>
      <c r="FJ243">
        <v>802.275576923077</v>
      </c>
      <c r="FK243">
        <v>4.118666664020068</v>
      </c>
      <c r="FL243">
        <v>85.94871797629548</v>
      </c>
      <c r="FM243">
        <v>15628.06153846154</v>
      </c>
      <c r="FN243">
        <v>15</v>
      </c>
      <c r="FO243">
        <v>0</v>
      </c>
      <c r="FP243" t="s">
        <v>439</v>
      </c>
      <c r="FQ243">
        <v>1746989605.5</v>
      </c>
      <c r="FR243">
        <v>1746989593.5</v>
      </c>
      <c r="FS243">
        <v>0</v>
      </c>
      <c r="FT243">
        <v>-0.274</v>
      </c>
      <c r="FU243">
        <v>-0.002</v>
      </c>
      <c r="FV243">
        <v>2.549</v>
      </c>
      <c r="FW243">
        <v>0.129</v>
      </c>
      <c r="FX243">
        <v>420</v>
      </c>
      <c r="FY243">
        <v>17</v>
      </c>
      <c r="FZ243">
        <v>0.02</v>
      </c>
      <c r="GA243">
        <v>0.04</v>
      </c>
      <c r="GB243">
        <v>-36.19889268292683</v>
      </c>
      <c r="GC243">
        <v>-15.31807944250873</v>
      </c>
      <c r="GD243">
        <v>1.544263642250159</v>
      </c>
      <c r="GE243">
        <v>0</v>
      </c>
      <c r="GF243">
        <v>802.1367352941176</v>
      </c>
      <c r="GG243">
        <v>3.211749422290241</v>
      </c>
      <c r="GH243">
        <v>0.4430556537092554</v>
      </c>
      <c r="GI243">
        <v>0</v>
      </c>
      <c r="GJ243">
        <v>2.594096097560976</v>
      </c>
      <c r="GK243">
        <v>0.06082933797909655</v>
      </c>
      <c r="GL243">
        <v>0.009738558484515861</v>
      </c>
      <c r="GM243">
        <v>1</v>
      </c>
      <c r="GN243">
        <v>1</v>
      </c>
      <c r="GO243">
        <v>3</v>
      </c>
      <c r="GP243" t="s">
        <v>459</v>
      </c>
      <c r="GQ243">
        <v>3.10222</v>
      </c>
      <c r="GR243">
        <v>2.72761</v>
      </c>
      <c r="GS243">
        <v>0.100023</v>
      </c>
      <c r="GT243">
        <v>0.105425</v>
      </c>
      <c r="GU243">
        <v>0.104196</v>
      </c>
      <c r="GV243">
        <v>0.0968677</v>
      </c>
      <c r="GW243">
        <v>23523.2</v>
      </c>
      <c r="GX243">
        <v>21234.8</v>
      </c>
      <c r="GY243">
        <v>26701.2</v>
      </c>
      <c r="GZ243">
        <v>23958.9</v>
      </c>
      <c r="HA243">
        <v>38270.3</v>
      </c>
      <c r="HB243">
        <v>31986.2</v>
      </c>
      <c r="HC243">
        <v>46622.9</v>
      </c>
      <c r="HD243">
        <v>37901.6</v>
      </c>
      <c r="HE243">
        <v>1.87213</v>
      </c>
      <c r="HF243">
        <v>1.86402</v>
      </c>
      <c r="HG243">
        <v>0.143111</v>
      </c>
      <c r="HH243">
        <v>0</v>
      </c>
      <c r="HI243">
        <v>27.6635</v>
      </c>
      <c r="HJ243">
        <v>999.9</v>
      </c>
      <c r="HK243">
        <v>47</v>
      </c>
      <c r="HL243">
        <v>31.7</v>
      </c>
      <c r="HM243">
        <v>24.2789</v>
      </c>
      <c r="HN243">
        <v>61.1659</v>
      </c>
      <c r="HO243">
        <v>22.1154</v>
      </c>
      <c r="HP243">
        <v>1</v>
      </c>
      <c r="HQ243">
        <v>0.116032</v>
      </c>
      <c r="HR243">
        <v>-0.438932</v>
      </c>
      <c r="HS243">
        <v>20.2795</v>
      </c>
      <c r="HT243">
        <v>5.2131</v>
      </c>
      <c r="HU243">
        <v>11.98</v>
      </c>
      <c r="HV243">
        <v>4.96345</v>
      </c>
      <c r="HW243">
        <v>3.27463</v>
      </c>
      <c r="HX243">
        <v>9999</v>
      </c>
      <c r="HY243">
        <v>9999</v>
      </c>
      <c r="HZ243">
        <v>9999</v>
      </c>
      <c r="IA243">
        <v>42.2</v>
      </c>
      <c r="IB243">
        <v>1.86401</v>
      </c>
      <c r="IC243">
        <v>1.86017</v>
      </c>
      <c r="ID243">
        <v>1.8585</v>
      </c>
      <c r="IE243">
        <v>1.85982</v>
      </c>
      <c r="IF243">
        <v>1.85989</v>
      </c>
      <c r="IG243">
        <v>1.85842</v>
      </c>
      <c r="IH243">
        <v>1.85747</v>
      </c>
      <c r="II243">
        <v>1.85242</v>
      </c>
      <c r="IJ243">
        <v>0</v>
      </c>
      <c r="IK243">
        <v>0</v>
      </c>
      <c r="IL243">
        <v>0</v>
      </c>
      <c r="IM243">
        <v>0</v>
      </c>
      <c r="IN243" t="s">
        <v>441</v>
      </c>
      <c r="IO243" t="s">
        <v>442</v>
      </c>
      <c r="IP243" t="s">
        <v>443</v>
      </c>
      <c r="IQ243" t="s">
        <v>443</v>
      </c>
      <c r="IR243" t="s">
        <v>443</v>
      </c>
      <c r="IS243" t="s">
        <v>443</v>
      </c>
      <c r="IT243">
        <v>0</v>
      </c>
      <c r="IU243">
        <v>100</v>
      </c>
      <c r="IV243">
        <v>100</v>
      </c>
      <c r="IW243">
        <v>-1.087</v>
      </c>
      <c r="IX243">
        <v>0.3015</v>
      </c>
      <c r="IY243">
        <v>-0.9039269621244732</v>
      </c>
      <c r="IZ243">
        <v>-0.001239420960351069</v>
      </c>
      <c r="JA243">
        <v>2.054680153414315E-06</v>
      </c>
      <c r="JB243">
        <v>-6.090169633737798E-10</v>
      </c>
      <c r="JC243">
        <v>0.01286883109493677</v>
      </c>
      <c r="JD243">
        <v>0.003674261220633967</v>
      </c>
      <c r="JE243">
        <v>0.0003746991724086452</v>
      </c>
      <c r="JF243">
        <v>1.563836292469968E-06</v>
      </c>
      <c r="JG243">
        <v>1</v>
      </c>
      <c r="JH243">
        <v>2003</v>
      </c>
      <c r="JI243">
        <v>1</v>
      </c>
      <c r="JJ243">
        <v>24</v>
      </c>
      <c r="JK243">
        <v>202974.8</v>
      </c>
      <c r="JL243">
        <v>202975</v>
      </c>
      <c r="JM243">
        <v>1.38794</v>
      </c>
      <c r="JN243">
        <v>2.64038</v>
      </c>
      <c r="JO243">
        <v>1.49658</v>
      </c>
      <c r="JP243">
        <v>2.34375</v>
      </c>
      <c r="JQ243">
        <v>1.54907</v>
      </c>
      <c r="JR243">
        <v>2.42676</v>
      </c>
      <c r="JS243">
        <v>36.5051</v>
      </c>
      <c r="JT243">
        <v>24.1751</v>
      </c>
      <c r="JU243">
        <v>18</v>
      </c>
      <c r="JV243">
        <v>483.675</v>
      </c>
      <c r="JW243">
        <v>493.469</v>
      </c>
      <c r="JX243">
        <v>28.2627</v>
      </c>
      <c r="JY243">
        <v>28.7953</v>
      </c>
      <c r="JZ243">
        <v>30</v>
      </c>
      <c r="KA243">
        <v>29.0628</v>
      </c>
      <c r="KB243">
        <v>29.0737</v>
      </c>
      <c r="KC243">
        <v>27.8958</v>
      </c>
      <c r="KD243">
        <v>19.5777</v>
      </c>
      <c r="KE243">
        <v>97.39400000000001</v>
      </c>
      <c r="KF243">
        <v>28.2645</v>
      </c>
      <c r="KG243">
        <v>560.293</v>
      </c>
      <c r="KH243">
        <v>20.0514</v>
      </c>
      <c r="KI243">
        <v>101.94</v>
      </c>
      <c r="KJ243">
        <v>91.40819999999999</v>
      </c>
    </row>
    <row r="244" spans="1:296">
      <c r="A244">
        <v>226</v>
      </c>
      <c r="B244">
        <v>1759168097.1</v>
      </c>
      <c r="C244">
        <v>6724</v>
      </c>
      <c r="D244" t="s">
        <v>897</v>
      </c>
      <c r="E244" t="s">
        <v>898</v>
      </c>
      <c r="F244">
        <v>5</v>
      </c>
      <c r="G244" t="s">
        <v>832</v>
      </c>
      <c r="H244">
        <v>1759168089.6</v>
      </c>
      <c r="I244">
        <f>(J244)/1000</f>
        <v>0</v>
      </c>
      <c r="J244">
        <f>IF(DO244, AM244, AG244)</f>
        <v>0</v>
      </c>
      <c r="K244">
        <f>IF(DO244, AH244, AF244)</f>
        <v>0</v>
      </c>
      <c r="L244">
        <f>DQ244 - IF(AT244&gt;1, K244*DK244*100.0/(AV244), 0)</f>
        <v>0</v>
      </c>
      <c r="M244">
        <f>((S244-I244/2)*L244-K244)/(S244+I244/2)</f>
        <v>0</v>
      </c>
      <c r="N244">
        <f>M244*(DX244+DY244)/1000.0</f>
        <v>0</v>
      </c>
      <c r="O244">
        <f>(DQ244 - IF(AT244&gt;1, K244*DK244*100.0/(AV244), 0))*(DX244+DY244)/1000.0</f>
        <v>0</v>
      </c>
      <c r="P244">
        <f>2.0/((1/R244-1/Q244)+SIGN(R244)*SQRT((1/R244-1/Q244)*(1/R244-1/Q244) + 4*DL244/((DL244+1)*(DL244+1))*(2*1/R244*1/Q244-1/Q244*1/Q244)))</f>
        <v>0</v>
      </c>
      <c r="Q244">
        <f>IF(LEFT(DM244,1)&lt;&gt;"0",IF(LEFT(DM244,1)="1",3.0,DN244),$D$5+$E$5*(EE244*DX244/($K$5*1000))+$F$5*(EE244*DX244/($K$5*1000))*MAX(MIN(DK244,$J$5),$I$5)*MAX(MIN(DK244,$J$5),$I$5)+$G$5*MAX(MIN(DK244,$J$5),$I$5)*(EE244*DX244/($K$5*1000))+$H$5*(EE244*DX244/($K$5*1000))*(EE244*DX244/($K$5*1000)))</f>
        <v>0</v>
      </c>
      <c r="R244">
        <f>I244*(1000-(1000*0.61365*exp(17.502*V244/(240.97+V244))/(DX244+DY244)+DS244)/2)/(1000*0.61365*exp(17.502*V244/(240.97+V244))/(DX244+DY244)-DS244)</f>
        <v>0</v>
      </c>
      <c r="S244">
        <f>1/((DL244+1)/(P244/1.6)+1/(Q244/1.37)) + DL244/((DL244+1)/(P244/1.6) + DL244/(Q244/1.37))</f>
        <v>0</v>
      </c>
      <c r="T244">
        <f>(DG244*DJ244)</f>
        <v>0</v>
      </c>
      <c r="U244">
        <f>(DZ244+(T244+2*0.95*5.67E-8*(((DZ244+$B$9)+273)^4-(DZ244+273)^4)-44100*I244)/(1.84*29.3*Q244+8*0.95*5.67E-8*(DZ244+273)^3))</f>
        <v>0</v>
      </c>
      <c r="V244">
        <f>($C$9*EA244+$D$9*EB244+$E$9*U244)</f>
        <v>0</v>
      </c>
      <c r="W244">
        <f>0.61365*exp(17.502*V244/(240.97+V244))</f>
        <v>0</v>
      </c>
      <c r="X244">
        <f>(Y244/Z244*100)</f>
        <v>0</v>
      </c>
      <c r="Y244">
        <f>DS244*(DX244+DY244)/1000</f>
        <v>0</v>
      </c>
      <c r="Z244">
        <f>0.61365*exp(17.502*DZ244/(240.97+DZ244))</f>
        <v>0</v>
      </c>
      <c r="AA244">
        <f>(W244-DS244*(DX244+DY244)/1000)</f>
        <v>0</v>
      </c>
      <c r="AB244">
        <f>(-I244*44100)</f>
        <v>0</v>
      </c>
      <c r="AC244">
        <f>2*29.3*Q244*0.92*(DZ244-V244)</f>
        <v>0</v>
      </c>
      <c r="AD244">
        <f>2*0.95*5.67E-8*(((DZ244+$B$9)+273)^4-(V244+273)^4)</f>
        <v>0</v>
      </c>
      <c r="AE244">
        <f>T244+AD244+AB244+AC244</f>
        <v>0</v>
      </c>
      <c r="AF244">
        <f>DW244*AT244*(DR244-DQ244*(1000-AT244*DT244)/(1000-AT244*DS244))/(100*DK244)</f>
        <v>0</v>
      </c>
      <c r="AG244">
        <f>1000*DW244*AT244*(DS244-DT244)/(100*DK244*(1000-AT244*DS244))</f>
        <v>0</v>
      </c>
      <c r="AH244">
        <f>(AI244 - AJ244 - DX244*1E3/(8.314*(DZ244+273.15)) * AL244/DW244 * AK244) * DW244/(100*DK244) * (1000 - DT244)/1000</f>
        <v>0</v>
      </c>
      <c r="AI244">
        <v>551.5817466349312</v>
      </c>
      <c r="AJ244">
        <v>521.6442363636364</v>
      </c>
      <c r="AK244">
        <v>3.296178534388414</v>
      </c>
      <c r="AL244">
        <v>65.06289702928272</v>
      </c>
      <c r="AM244">
        <f>(AO244 - AN244 + DX244*1E3/(8.314*(DZ244+273.15)) * AQ244/DW244 * AP244) * DW244/(100*DK244) * 1000/(1000 - AO244)</f>
        <v>0</v>
      </c>
      <c r="AN244">
        <v>20.05263858149579</v>
      </c>
      <c r="AO244">
        <v>22.71374484848485</v>
      </c>
      <c r="AP244">
        <v>-0.005384608004974754</v>
      </c>
      <c r="AQ244">
        <v>104.9964601613878</v>
      </c>
      <c r="AR244">
        <v>0</v>
      </c>
      <c r="AS244">
        <v>0</v>
      </c>
      <c r="AT244">
        <f>IF(AR244*$H$15&gt;=AV244,1.0,(AV244/(AV244-AR244*$H$15)))</f>
        <v>0</v>
      </c>
      <c r="AU244">
        <f>(AT244-1)*100</f>
        <v>0</v>
      </c>
      <c r="AV244">
        <f>MAX(0,($B$15+$C$15*EE244)/(1+$D$15*EE244)*DX244/(DZ244+273)*$E$15)</f>
        <v>0</v>
      </c>
      <c r="AW244" t="s">
        <v>437</v>
      </c>
      <c r="AX244" t="s">
        <v>437</v>
      </c>
      <c r="AY244">
        <v>0</v>
      </c>
      <c r="AZ244">
        <v>0</v>
      </c>
      <c r="BA244">
        <f>1-AY244/AZ244</f>
        <v>0</v>
      </c>
      <c r="BB244">
        <v>0</v>
      </c>
      <c r="BC244" t="s">
        <v>437</v>
      </c>
      <c r="BD244" t="s">
        <v>437</v>
      </c>
      <c r="BE244">
        <v>0</v>
      </c>
      <c r="BF244">
        <v>0</v>
      </c>
      <c r="BG244">
        <f>1-BE244/BF244</f>
        <v>0</v>
      </c>
      <c r="BH244">
        <v>0.5</v>
      </c>
      <c r="BI244">
        <f>DH244</f>
        <v>0</v>
      </c>
      <c r="BJ244">
        <f>K244</f>
        <v>0</v>
      </c>
      <c r="BK244">
        <f>BG244*BH244*BI244</f>
        <v>0</v>
      </c>
      <c r="BL244">
        <f>(BJ244-BB244)/BI244</f>
        <v>0</v>
      </c>
      <c r="BM244">
        <f>(AZ244-BF244)/BF244</f>
        <v>0</v>
      </c>
      <c r="BN244">
        <f>AY244/(BA244+AY244/BF244)</f>
        <v>0</v>
      </c>
      <c r="BO244" t="s">
        <v>437</v>
      </c>
      <c r="BP244">
        <v>0</v>
      </c>
      <c r="BQ244">
        <f>IF(BP244&lt;&gt;0, BP244, BN244)</f>
        <v>0</v>
      </c>
      <c r="BR244">
        <f>1-BQ244/BF244</f>
        <v>0</v>
      </c>
      <c r="BS244">
        <f>(BF244-BE244)/(BF244-BQ244)</f>
        <v>0</v>
      </c>
      <c r="BT244">
        <f>(AZ244-BF244)/(AZ244-BQ244)</f>
        <v>0</v>
      </c>
      <c r="BU244">
        <f>(BF244-BE244)/(BF244-AY244)</f>
        <v>0</v>
      </c>
      <c r="BV244">
        <f>(AZ244-BF244)/(AZ244-AY244)</f>
        <v>0</v>
      </c>
      <c r="BW244">
        <f>(BS244*BQ244/BE244)</f>
        <v>0</v>
      </c>
      <c r="BX244">
        <f>(1-BW244)</f>
        <v>0</v>
      </c>
      <c r="DG244">
        <f>$B$13*EF244+$C$13*EG244+$F$13*ER244*(1-EU244)</f>
        <v>0</v>
      </c>
      <c r="DH244">
        <f>DG244*DI244</f>
        <v>0</v>
      </c>
      <c r="DI244">
        <f>($B$13*$D$11+$C$13*$D$11+$F$13*((FE244+EW244)/MAX(FE244+EW244+FF244, 0.1)*$I$11+FF244/MAX(FE244+EW244+FF244, 0.1)*$J$11))/($B$13+$C$13+$F$13)</f>
        <v>0</v>
      </c>
      <c r="DJ244">
        <f>($B$13*$K$11+$C$13*$K$11+$F$13*((FE244+EW244)/MAX(FE244+EW244+FF244, 0.1)*$P$11+FF244/MAX(FE244+EW244+FF244, 0.1)*$Q$11))/($B$13+$C$13+$F$13)</f>
        <v>0</v>
      </c>
      <c r="DK244">
        <v>5.79</v>
      </c>
      <c r="DL244">
        <v>0.5</v>
      </c>
      <c r="DM244" t="s">
        <v>438</v>
      </c>
      <c r="DN244">
        <v>2</v>
      </c>
      <c r="DO244" t="b">
        <v>1</v>
      </c>
      <c r="DP244">
        <v>1759168089.6</v>
      </c>
      <c r="DQ244">
        <v>487.2452962962964</v>
      </c>
      <c r="DR244">
        <v>525.163962962963</v>
      </c>
      <c r="DS244">
        <v>22.73036666666667</v>
      </c>
      <c r="DT244">
        <v>20.11175925925926</v>
      </c>
      <c r="DU244">
        <v>488.3351851851853</v>
      </c>
      <c r="DV244">
        <v>22.42895185185185</v>
      </c>
      <c r="DW244">
        <v>499.9987777777778</v>
      </c>
      <c r="DX244">
        <v>90.87250370370371</v>
      </c>
      <c r="DY244">
        <v>0.06932728148148148</v>
      </c>
      <c r="DZ244">
        <v>29.46843333333333</v>
      </c>
      <c r="EA244">
        <v>29.9935962962963</v>
      </c>
      <c r="EB244">
        <v>999.9000000000001</v>
      </c>
      <c r="EC244">
        <v>0</v>
      </c>
      <c r="ED244">
        <v>0</v>
      </c>
      <c r="EE244">
        <v>10011.80296296297</v>
      </c>
      <c r="EF244">
        <v>0</v>
      </c>
      <c r="EG244">
        <v>9.86604</v>
      </c>
      <c r="EH244">
        <v>-37.91857037037038</v>
      </c>
      <c r="EI244">
        <v>498.5781111111111</v>
      </c>
      <c r="EJ244">
        <v>535.9421481481482</v>
      </c>
      <c r="EK244">
        <v>2.618608518518518</v>
      </c>
      <c r="EL244">
        <v>525.163962962963</v>
      </c>
      <c r="EM244">
        <v>20.11175925925926</v>
      </c>
      <c r="EN244">
        <v>2.065565925925926</v>
      </c>
      <c r="EO244">
        <v>1.827605555555556</v>
      </c>
      <c r="EP244">
        <v>17.95609259259259</v>
      </c>
      <c r="EQ244">
        <v>16.0249</v>
      </c>
      <c r="ER244">
        <v>2000</v>
      </c>
      <c r="ES244">
        <v>0.9799977777777777</v>
      </c>
      <c r="ET244">
        <v>0.02000192592592593</v>
      </c>
      <c r="EU244">
        <v>0</v>
      </c>
      <c r="EV244">
        <v>802.6388148148149</v>
      </c>
      <c r="EW244">
        <v>5.00078</v>
      </c>
      <c r="EX244">
        <v>15636.01111111111</v>
      </c>
      <c r="EY244">
        <v>16379.63703703704</v>
      </c>
      <c r="EZ244">
        <v>39.19655555555556</v>
      </c>
      <c r="FA244">
        <v>39.94640740740741</v>
      </c>
      <c r="FB244">
        <v>39.25911111111112</v>
      </c>
      <c r="FC244">
        <v>39.62714814814814</v>
      </c>
      <c r="FD244">
        <v>40.208</v>
      </c>
      <c r="FE244">
        <v>1955.091481481481</v>
      </c>
      <c r="FF244">
        <v>39.9</v>
      </c>
      <c r="FG244">
        <v>0</v>
      </c>
      <c r="FH244">
        <v>1759168089.2</v>
      </c>
      <c r="FI244">
        <v>0</v>
      </c>
      <c r="FJ244">
        <v>802.648423076923</v>
      </c>
      <c r="FK244">
        <v>4.307179487680164</v>
      </c>
      <c r="FL244">
        <v>109.3606837886815</v>
      </c>
      <c r="FM244">
        <v>15635.78461538461</v>
      </c>
      <c r="FN244">
        <v>15</v>
      </c>
      <c r="FO244">
        <v>0</v>
      </c>
      <c r="FP244" t="s">
        <v>439</v>
      </c>
      <c r="FQ244">
        <v>1746989605.5</v>
      </c>
      <c r="FR244">
        <v>1746989593.5</v>
      </c>
      <c r="FS244">
        <v>0</v>
      </c>
      <c r="FT244">
        <v>-0.274</v>
      </c>
      <c r="FU244">
        <v>-0.002</v>
      </c>
      <c r="FV244">
        <v>2.549</v>
      </c>
      <c r="FW244">
        <v>0.129</v>
      </c>
      <c r="FX244">
        <v>420</v>
      </c>
      <c r="FY244">
        <v>17</v>
      </c>
      <c r="FZ244">
        <v>0.02</v>
      </c>
      <c r="GA244">
        <v>0.04</v>
      </c>
      <c r="GB244">
        <v>-37.14590243902438</v>
      </c>
      <c r="GC244">
        <v>-11.54599442508707</v>
      </c>
      <c r="GD244">
        <v>1.152407642241446</v>
      </c>
      <c r="GE244">
        <v>0</v>
      </c>
      <c r="GF244">
        <v>802.3646470588236</v>
      </c>
      <c r="GG244">
        <v>4.269060351061745</v>
      </c>
      <c r="GH244">
        <v>0.5092364458534531</v>
      </c>
      <c r="GI244">
        <v>0</v>
      </c>
      <c r="GJ244">
        <v>2.607845365853659</v>
      </c>
      <c r="GK244">
        <v>0.1883968641115087</v>
      </c>
      <c r="GL244">
        <v>0.02467090585280279</v>
      </c>
      <c r="GM244">
        <v>0</v>
      </c>
      <c r="GN244">
        <v>0</v>
      </c>
      <c r="GO244">
        <v>3</v>
      </c>
      <c r="GP244" t="s">
        <v>484</v>
      </c>
      <c r="GQ244">
        <v>3.1021</v>
      </c>
      <c r="GR244">
        <v>2.72738</v>
      </c>
      <c r="GS244">
        <v>0.102381</v>
      </c>
      <c r="GT244">
        <v>0.107795</v>
      </c>
      <c r="GU244">
        <v>0.10412</v>
      </c>
      <c r="GV244">
        <v>0.0966818</v>
      </c>
      <c r="GW244">
        <v>23461.7</v>
      </c>
      <c r="GX244">
        <v>21178.7</v>
      </c>
      <c r="GY244">
        <v>26701.3</v>
      </c>
      <c r="GZ244">
        <v>23959.1</v>
      </c>
      <c r="HA244">
        <v>38274.1</v>
      </c>
      <c r="HB244">
        <v>31993.2</v>
      </c>
      <c r="HC244">
        <v>46623.2</v>
      </c>
      <c r="HD244">
        <v>37901.7</v>
      </c>
      <c r="HE244">
        <v>1.87243</v>
      </c>
      <c r="HF244">
        <v>1.86413</v>
      </c>
      <c r="HG244">
        <v>0.142593</v>
      </c>
      <c r="HH244">
        <v>0</v>
      </c>
      <c r="HI244">
        <v>27.6635</v>
      </c>
      <c r="HJ244">
        <v>999.9</v>
      </c>
      <c r="HK244">
        <v>47</v>
      </c>
      <c r="HL244">
        <v>31.7</v>
      </c>
      <c r="HM244">
        <v>24.2822</v>
      </c>
      <c r="HN244">
        <v>61.0259</v>
      </c>
      <c r="HO244">
        <v>22.2276</v>
      </c>
      <c r="HP244">
        <v>1</v>
      </c>
      <c r="HQ244">
        <v>0.116021</v>
      </c>
      <c r="HR244">
        <v>-0.433562</v>
      </c>
      <c r="HS244">
        <v>20.2795</v>
      </c>
      <c r="HT244">
        <v>5.21205</v>
      </c>
      <c r="HU244">
        <v>11.98</v>
      </c>
      <c r="HV244">
        <v>4.963</v>
      </c>
      <c r="HW244">
        <v>3.27438</v>
      </c>
      <c r="HX244">
        <v>9999</v>
      </c>
      <c r="HY244">
        <v>9999</v>
      </c>
      <c r="HZ244">
        <v>9999</v>
      </c>
      <c r="IA244">
        <v>42.2</v>
      </c>
      <c r="IB244">
        <v>1.86401</v>
      </c>
      <c r="IC244">
        <v>1.86019</v>
      </c>
      <c r="ID244">
        <v>1.8585</v>
      </c>
      <c r="IE244">
        <v>1.85983</v>
      </c>
      <c r="IF244">
        <v>1.85989</v>
      </c>
      <c r="IG244">
        <v>1.85842</v>
      </c>
      <c r="IH244">
        <v>1.85749</v>
      </c>
      <c r="II244">
        <v>1.85242</v>
      </c>
      <c r="IJ244">
        <v>0</v>
      </c>
      <c r="IK244">
        <v>0</v>
      </c>
      <c r="IL244">
        <v>0</v>
      </c>
      <c r="IM244">
        <v>0</v>
      </c>
      <c r="IN244" t="s">
        <v>441</v>
      </c>
      <c r="IO244" t="s">
        <v>442</v>
      </c>
      <c r="IP244" t="s">
        <v>443</v>
      </c>
      <c r="IQ244" t="s">
        <v>443</v>
      </c>
      <c r="IR244" t="s">
        <v>443</v>
      </c>
      <c r="IS244" t="s">
        <v>443</v>
      </c>
      <c r="IT244">
        <v>0</v>
      </c>
      <c r="IU244">
        <v>100</v>
      </c>
      <c r="IV244">
        <v>100</v>
      </c>
      <c r="IW244">
        <v>-1.081</v>
      </c>
      <c r="IX244">
        <v>0.301</v>
      </c>
      <c r="IY244">
        <v>-0.9039269621244732</v>
      </c>
      <c r="IZ244">
        <v>-0.001239420960351069</v>
      </c>
      <c r="JA244">
        <v>2.054680153414315E-06</v>
      </c>
      <c r="JB244">
        <v>-6.090169633737798E-10</v>
      </c>
      <c r="JC244">
        <v>0.01286883109493677</v>
      </c>
      <c r="JD244">
        <v>0.003674261220633967</v>
      </c>
      <c r="JE244">
        <v>0.0003746991724086452</v>
      </c>
      <c r="JF244">
        <v>1.563836292469968E-06</v>
      </c>
      <c r="JG244">
        <v>1</v>
      </c>
      <c r="JH244">
        <v>2003</v>
      </c>
      <c r="JI244">
        <v>1</v>
      </c>
      <c r="JJ244">
        <v>24</v>
      </c>
      <c r="JK244">
        <v>202974.9</v>
      </c>
      <c r="JL244">
        <v>202975.1</v>
      </c>
      <c r="JM244">
        <v>1.42578</v>
      </c>
      <c r="JN244">
        <v>2.63184</v>
      </c>
      <c r="JO244">
        <v>1.49658</v>
      </c>
      <c r="JP244">
        <v>2.34497</v>
      </c>
      <c r="JQ244">
        <v>1.54907</v>
      </c>
      <c r="JR244">
        <v>2.4585</v>
      </c>
      <c r="JS244">
        <v>36.5051</v>
      </c>
      <c r="JT244">
        <v>24.1838</v>
      </c>
      <c r="JU244">
        <v>18</v>
      </c>
      <c r="JV244">
        <v>483.836</v>
      </c>
      <c r="JW244">
        <v>493.514</v>
      </c>
      <c r="JX244">
        <v>28.2656</v>
      </c>
      <c r="JY244">
        <v>28.7935</v>
      </c>
      <c r="JZ244">
        <v>30</v>
      </c>
      <c r="KA244">
        <v>29.0609</v>
      </c>
      <c r="KB244">
        <v>29.0712</v>
      </c>
      <c r="KC244">
        <v>28.6411</v>
      </c>
      <c r="KD244">
        <v>19.5777</v>
      </c>
      <c r="KE244">
        <v>97.39400000000001</v>
      </c>
      <c r="KF244">
        <v>28.2715</v>
      </c>
      <c r="KG244">
        <v>573.708</v>
      </c>
      <c r="KH244">
        <v>20.0634</v>
      </c>
      <c r="KI244">
        <v>101.94</v>
      </c>
      <c r="KJ244">
        <v>91.4087</v>
      </c>
    </row>
    <row r="245" spans="1:296">
      <c r="A245">
        <v>227</v>
      </c>
      <c r="B245">
        <v>1759168102.1</v>
      </c>
      <c r="C245">
        <v>6729</v>
      </c>
      <c r="D245" t="s">
        <v>899</v>
      </c>
      <c r="E245" t="s">
        <v>900</v>
      </c>
      <c r="F245">
        <v>5</v>
      </c>
      <c r="G245" t="s">
        <v>832</v>
      </c>
      <c r="H245">
        <v>1759168094.314285</v>
      </c>
      <c r="I245">
        <f>(J245)/1000</f>
        <v>0</v>
      </c>
      <c r="J245">
        <f>IF(DO245, AM245, AG245)</f>
        <v>0</v>
      </c>
      <c r="K245">
        <f>IF(DO245, AH245, AF245)</f>
        <v>0</v>
      </c>
      <c r="L245">
        <f>DQ245 - IF(AT245&gt;1, K245*DK245*100.0/(AV245), 0)</f>
        <v>0</v>
      </c>
      <c r="M245">
        <f>((S245-I245/2)*L245-K245)/(S245+I245/2)</f>
        <v>0</v>
      </c>
      <c r="N245">
        <f>M245*(DX245+DY245)/1000.0</f>
        <v>0</v>
      </c>
      <c r="O245">
        <f>(DQ245 - IF(AT245&gt;1, K245*DK245*100.0/(AV245), 0))*(DX245+DY245)/1000.0</f>
        <v>0</v>
      </c>
      <c r="P245">
        <f>2.0/((1/R245-1/Q245)+SIGN(R245)*SQRT((1/R245-1/Q245)*(1/R245-1/Q245) + 4*DL245/((DL245+1)*(DL245+1))*(2*1/R245*1/Q245-1/Q245*1/Q245)))</f>
        <v>0</v>
      </c>
      <c r="Q245">
        <f>IF(LEFT(DM245,1)&lt;&gt;"0",IF(LEFT(DM245,1)="1",3.0,DN245),$D$5+$E$5*(EE245*DX245/($K$5*1000))+$F$5*(EE245*DX245/($K$5*1000))*MAX(MIN(DK245,$J$5),$I$5)*MAX(MIN(DK245,$J$5),$I$5)+$G$5*MAX(MIN(DK245,$J$5),$I$5)*(EE245*DX245/($K$5*1000))+$H$5*(EE245*DX245/($K$5*1000))*(EE245*DX245/($K$5*1000)))</f>
        <v>0</v>
      </c>
      <c r="R245">
        <f>I245*(1000-(1000*0.61365*exp(17.502*V245/(240.97+V245))/(DX245+DY245)+DS245)/2)/(1000*0.61365*exp(17.502*V245/(240.97+V245))/(DX245+DY245)-DS245)</f>
        <v>0</v>
      </c>
      <c r="S245">
        <f>1/((DL245+1)/(P245/1.6)+1/(Q245/1.37)) + DL245/((DL245+1)/(P245/1.6) + DL245/(Q245/1.37))</f>
        <v>0</v>
      </c>
      <c r="T245">
        <f>(DG245*DJ245)</f>
        <v>0</v>
      </c>
      <c r="U245">
        <f>(DZ245+(T245+2*0.95*5.67E-8*(((DZ245+$B$9)+273)^4-(DZ245+273)^4)-44100*I245)/(1.84*29.3*Q245+8*0.95*5.67E-8*(DZ245+273)^3))</f>
        <v>0</v>
      </c>
      <c r="V245">
        <f>($C$9*EA245+$D$9*EB245+$E$9*U245)</f>
        <v>0</v>
      </c>
      <c r="W245">
        <f>0.61365*exp(17.502*V245/(240.97+V245))</f>
        <v>0</v>
      </c>
      <c r="X245">
        <f>(Y245/Z245*100)</f>
        <v>0</v>
      </c>
      <c r="Y245">
        <f>DS245*(DX245+DY245)/1000</f>
        <v>0</v>
      </c>
      <c r="Z245">
        <f>0.61365*exp(17.502*DZ245/(240.97+DZ245))</f>
        <v>0</v>
      </c>
      <c r="AA245">
        <f>(W245-DS245*(DX245+DY245)/1000)</f>
        <v>0</v>
      </c>
      <c r="AB245">
        <f>(-I245*44100)</f>
        <v>0</v>
      </c>
      <c r="AC245">
        <f>2*29.3*Q245*0.92*(DZ245-V245)</f>
        <v>0</v>
      </c>
      <c r="AD245">
        <f>2*0.95*5.67E-8*(((DZ245+$B$9)+273)^4-(V245+273)^4)</f>
        <v>0</v>
      </c>
      <c r="AE245">
        <f>T245+AD245+AB245+AC245</f>
        <v>0</v>
      </c>
      <c r="AF245">
        <f>DW245*AT245*(DR245-DQ245*(1000-AT245*DT245)/(1000-AT245*DS245))/(100*DK245)</f>
        <v>0</v>
      </c>
      <c r="AG245">
        <f>1000*DW245*AT245*(DS245-DT245)/(100*DK245*(1000-AT245*DS245))</f>
        <v>0</v>
      </c>
      <c r="AH245">
        <f>(AI245 - AJ245 - DX245*1E3/(8.314*(DZ245+273.15)) * AL245/DW245 * AK245) * DW245/(100*DK245) * (1000 - DT245)/1000</f>
        <v>0</v>
      </c>
      <c r="AI245">
        <v>568.6793496757617</v>
      </c>
      <c r="AJ245">
        <v>538.1182121212124</v>
      </c>
      <c r="AK245">
        <v>3.281562814815878</v>
      </c>
      <c r="AL245">
        <v>65.06289702928272</v>
      </c>
      <c r="AM245">
        <f>(AO245 - AN245 + DX245*1E3/(8.314*(DZ245+273.15)) * AQ245/DW245 * AP245) * DW245/(100*DK245) * 1000/(1000 - AO245)</f>
        <v>0</v>
      </c>
      <c r="AN245">
        <v>20.04137999182542</v>
      </c>
      <c r="AO245">
        <v>22.69385757575757</v>
      </c>
      <c r="AP245">
        <v>-0.001148550990765001</v>
      </c>
      <c r="AQ245">
        <v>104.9964601613878</v>
      </c>
      <c r="AR245">
        <v>0</v>
      </c>
      <c r="AS245">
        <v>0</v>
      </c>
      <c r="AT245">
        <f>IF(AR245*$H$15&gt;=AV245,1.0,(AV245/(AV245-AR245*$H$15)))</f>
        <v>0</v>
      </c>
      <c r="AU245">
        <f>(AT245-1)*100</f>
        <v>0</v>
      </c>
      <c r="AV245">
        <f>MAX(0,($B$15+$C$15*EE245)/(1+$D$15*EE245)*DX245/(DZ245+273)*$E$15)</f>
        <v>0</v>
      </c>
      <c r="AW245" t="s">
        <v>437</v>
      </c>
      <c r="AX245" t="s">
        <v>437</v>
      </c>
      <c r="AY245">
        <v>0</v>
      </c>
      <c r="AZ245">
        <v>0</v>
      </c>
      <c r="BA245">
        <f>1-AY245/AZ245</f>
        <v>0</v>
      </c>
      <c r="BB245">
        <v>0</v>
      </c>
      <c r="BC245" t="s">
        <v>437</v>
      </c>
      <c r="BD245" t="s">
        <v>437</v>
      </c>
      <c r="BE245">
        <v>0</v>
      </c>
      <c r="BF245">
        <v>0</v>
      </c>
      <c r="BG245">
        <f>1-BE245/BF245</f>
        <v>0</v>
      </c>
      <c r="BH245">
        <v>0.5</v>
      </c>
      <c r="BI245">
        <f>DH245</f>
        <v>0</v>
      </c>
      <c r="BJ245">
        <f>K245</f>
        <v>0</v>
      </c>
      <c r="BK245">
        <f>BG245*BH245*BI245</f>
        <v>0</v>
      </c>
      <c r="BL245">
        <f>(BJ245-BB245)/BI245</f>
        <v>0</v>
      </c>
      <c r="BM245">
        <f>(AZ245-BF245)/BF245</f>
        <v>0</v>
      </c>
      <c r="BN245">
        <f>AY245/(BA245+AY245/BF245)</f>
        <v>0</v>
      </c>
      <c r="BO245" t="s">
        <v>437</v>
      </c>
      <c r="BP245">
        <v>0</v>
      </c>
      <c r="BQ245">
        <f>IF(BP245&lt;&gt;0, BP245, BN245)</f>
        <v>0</v>
      </c>
      <c r="BR245">
        <f>1-BQ245/BF245</f>
        <v>0</v>
      </c>
      <c r="BS245">
        <f>(BF245-BE245)/(BF245-BQ245)</f>
        <v>0</v>
      </c>
      <c r="BT245">
        <f>(AZ245-BF245)/(AZ245-BQ245)</f>
        <v>0</v>
      </c>
      <c r="BU245">
        <f>(BF245-BE245)/(BF245-AY245)</f>
        <v>0</v>
      </c>
      <c r="BV245">
        <f>(AZ245-BF245)/(AZ245-AY245)</f>
        <v>0</v>
      </c>
      <c r="BW245">
        <f>(BS245*BQ245/BE245)</f>
        <v>0</v>
      </c>
      <c r="BX245">
        <f>(1-BW245)</f>
        <v>0</v>
      </c>
      <c r="DG245">
        <f>$B$13*EF245+$C$13*EG245+$F$13*ER245*(1-EU245)</f>
        <v>0</v>
      </c>
      <c r="DH245">
        <f>DG245*DI245</f>
        <v>0</v>
      </c>
      <c r="DI245">
        <f>($B$13*$D$11+$C$13*$D$11+$F$13*((FE245+EW245)/MAX(FE245+EW245+FF245, 0.1)*$I$11+FF245/MAX(FE245+EW245+FF245, 0.1)*$J$11))/($B$13+$C$13+$F$13)</f>
        <v>0</v>
      </c>
      <c r="DJ245">
        <f>($B$13*$K$11+$C$13*$K$11+$F$13*((FE245+EW245)/MAX(FE245+EW245+FF245, 0.1)*$P$11+FF245/MAX(FE245+EW245+FF245, 0.1)*$Q$11))/($B$13+$C$13+$F$13)</f>
        <v>0</v>
      </c>
      <c r="DK245">
        <v>5.79</v>
      </c>
      <c r="DL245">
        <v>0.5</v>
      </c>
      <c r="DM245" t="s">
        <v>438</v>
      </c>
      <c r="DN245">
        <v>2</v>
      </c>
      <c r="DO245" t="b">
        <v>1</v>
      </c>
      <c r="DP245">
        <v>1759168094.314285</v>
      </c>
      <c r="DQ245">
        <v>502.4196071428572</v>
      </c>
      <c r="DR245">
        <v>541.0232142857142</v>
      </c>
      <c r="DS245">
        <v>22.72021071428571</v>
      </c>
      <c r="DT245">
        <v>20.08139285714286</v>
      </c>
      <c r="DU245">
        <v>503.50425</v>
      </c>
      <c r="DV245">
        <v>22.41902142857143</v>
      </c>
      <c r="DW245">
        <v>500.02375</v>
      </c>
      <c r="DX245">
        <v>90.87309285714286</v>
      </c>
      <c r="DY245">
        <v>0.06926534285714288</v>
      </c>
      <c r="DZ245">
        <v>29.46975714285714</v>
      </c>
      <c r="EA245">
        <v>29.99001071428571</v>
      </c>
      <c r="EB245">
        <v>999.9000000000002</v>
      </c>
      <c r="EC245">
        <v>0</v>
      </c>
      <c r="ED245">
        <v>0</v>
      </c>
      <c r="EE245">
        <v>10012.59142857143</v>
      </c>
      <c r="EF245">
        <v>0</v>
      </c>
      <c r="EG245">
        <v>9.86604</v>
      </c>
      <c r="EH245">
        <v>-38.603575</v>
      </c>
      <c r="EI245">
        <v>514.0998571428571</v>
      </c>
      <c r="EJ245">
        <v>552.1096785714286</v>
      </c>
      <c r="EK245">
        <v>2.638812857142857</v>
      </c>
      <c r="EL245">
        <v>541.0232142857142</v>
      </c>
      <c r="EM245">
        <v>20.08139285714286</v>
      </c>
      <c r="EN245">
        <v>2.0646575</v>
      </c>
      <c r="EO245">
        <v>1.824858214285715</v>
      </c>
      <c r="EP245">
        <v>17.94907857142857</v>
      </c>
      <c r="EQ245">
        <v>16.00133214285714</v>
      </c>
      <c r="ER245">
        <v>2000.018214285714</v>
      </c>
      <c r="ES245">
        <v>0.9799979642857144</v>
      </c>
      <c r="ET245">
        <v>0.02000174285714286</v>
      </c>
      <c r="EU245">
        <v>0</v>
      </c>
      <c r="EV245">
        <v>803.1092500000001</v>
      </c>
      <c r="EW245">
        <v>5.00078</v>
      </c>
      <c r="EX245">
        <v>15645.48928571428</v>
      </c>
      <c r="EY245">
        <v>16379.78571428571</v>
      </c>
      <c r="EZ245">
        <v>39.20071428571428</v>
      </c>
      <c r="FA245">
        <v>39.94824999999999</v>
      </c>
      <c r="FB245">
        <v>39.26767857142857</v>
      </c>
      <c r="FC245">
        <v>39.62035714285714</v>
      </c>
      <c r="FD245">
        <v>40.21392857142856</v>
      </c>
      <c r="FE245">
        <v>1955.109285714285</v>
      </c>
      <c r="FF245">
        <v>39.9</v>
      </c>
      <c r="FG245">
        <v>0</v>
      </c>
      <c r="FH245">
        <v>1759168094.6</v>
      </c>
      <c r="FI245">
        <v>0</v>
      </c>
      <c r="FJ245">
        <v>803.1649199999999</v>
      </c>
      <c r="FK245">
        <v>6.27315384230623</v>
      </c>
      <c r="FL245">
        <v>134.0692309058036</v>
      </c>
      <c r="FM245">
        <v>15647.232</v>
      </c>
      <c r="FN245">
        <v>15</v>
      </c>
      <c r="FO245">
        <v>0</v>
      </c>
      <c r="FP245" t="s">
        <v>439</v>
      </c>
      <c r="FQ245">
        <v>1746989605.5</v>
      </c>
      <c r="FR245">
        <v>1746989593.5</v>
      </c>
      <c r="FS245">
        <v>0</v>
      </c>
      <c r="FT245">
        <v>-0.274</v>
      </c>
      <c r="FU245">
        <v>-0.002</v>
      </c>
      <c r="FV245">
        <v>2.549</v>
      </c>
      <c r="FW245">
        <v>0.129</v>
      </c>
      <c r="FX245">
        <v>420</v>
      </c>
      <c r="FY245">
        <v>17</v>
      </c>
      <c r="FZ245">
        <v>0.02</v>
      </c>
      <c r="GA245">
        <v>0.04</v>
      </c>
      <c r="GB245">
        <v>-38.1479375</v>
      </c>
      <c r="GC245">
        <v>-8.867377485928714</v>
      </c>
      <c r="GD245">
        <v>0.8560839455589331</v>
      </c>
      <c r="GE245">
        <v>0</v>
      </c>
      <c r="GF245">
        <v>802.8218529411764</v>
      </c>
      <c r="GG245">
        <v>5.292696706047645</v>
      </c>
      <c r="GH245">
        <v>0.6099681347681282</v>
      </c>
      <c r="GI245">
        <v>0</v>
      </c>
      <c r="GJ245">
        <v>2.62577925</v>
      </c>
      <c r="GK245">
        <v>0.2991860037523437</v>
      </c>
      <c r="GL245">
        <v>0.03138226628109416</v>
      </c>
      <c r="GM245">
        <v>0</v>
      </c>
      <c r="GN245">
        <v>0</v>
      </c>
      <c r="GO245">
        <v>3</v>
      </c>
      <c r="GP245" t="s">
        <v>484</v>
      </c>
      <c r="GQ245">
        <v>3.10225</v>
      </c>
      <c r="GR245">
        <v>2.72721</v>
      </c>
      <c r="GS245">
        <v>0.104697</v>
      </c>
      <c r="GT245">
        <v>0.110129</v>
      </c>
      <c r="GU245">
        <v>0.104061</v>
      </c>
      <c r="GV245">
        <v>0.09665070000000001</v>
      </c>
      <c r="GW245">
        <v>23401.2</v>
      </c>
      <c r="GX245">
        <v>21123.3</v>
      </c>
      <c r="GY245">
        <v>26701.4</v>
      </c>
      <c r="GZ245">
        <v>23959</v>
      </c>
      <c r="HA245">
        <v>38277.2</v>
      </c>
      <c r="HB245">
        <v>31994.3</v>
      </c>
      <c r="HC245">
        <v>46623.5</v>
      </c>
      <c r="HD245">
        <v>37901.5</v>
      </c>
      <c r="HE245">
        <v>1.87252</v>
      </c>
      <c r="HF245">
        <v>1.8639</v>
      </c>
      <c r="HG245">
        <v>0.142436</v>
      </c>
      <c r="HH245">
        <v>0</v>
      </c>
      <c r="HI245">
        <v>27.6652</v>
      </c>
      <c r="HJ245">
        <v>999.9</v>
      </c>
      <c r="HK245">
        <v>47</v>
      </c>
      <c r="HL245">
        <v>31.7</v>
      </c>
      <c r="HM245">
        <v>24.2833</v>
      </c>
      <c r="HN245">
        <v>61.1259</v>
      </c>
      <c r="HO245">
        <v>22.1354</v>
      </c>
      <c r="HP245">
        <v>1</v>
      </c>
      <c r="HQ245">
        <v>0.115983</v>
      </c>
      <c r="HR245">
        <v>-0.446217</v>
      </c>
      <c r="HS245">
        <v>20.2794</v>
      </c>
      <c r="HT245">
        <v>5.21265</v>
      </c>
      <c r="HU245">
        <v>11.98</v>
      </c>
      <c r="HV245">
        <v>4.96335</v>
      </c>
      <c r="HW245">
        <v>3.27445</v>
      </c>
      <c r="HX245">
        <v>9999</v>
      </c>
      <c r="HY245">
        <v>9999</v>
      </c>
      <c r="HZ245">
        <v>9999</v>
      </c>
      <c r="IA245">
        <v>42.3</v>
      </c>
      <c r="IB245">
        <v>1.86401</v>
      </c>
      <c r="IC245">
        <v>1.86017</v>
      </c>
      <c r="ID245">
        <v>1.8585</v>
      </c>
      <c r="IE245">
        <v>1.85985</v>
      </c>
      <c r="IF245">
        <v>1.8599</v>
      </c>
      <c r="IG245">
        <v>1.85843</v>
      </c>
      <c r="IH245">
        <v>1.85748</v>
      </c>
      <c r="II245">
        <v>1.85242</v>
      </c>
      <c r="IJ245">
        <v>0</v>
      </c>
      <c r="IK245">
        <v>0</v>
      </c>
      <c r="IL245">
        <v>0</v>
      </c>
      <c r="IM245">
        <v>0</v>
      </c>
      <c r="IN245" t="s">
        <v>441</v>
      </c>
      <c r="IO245" t="s">
        <v>442</v>
      </c>
      <c r="IP245" t="s">
        <v>443</v>
      </c>
      <c r="IQ245" t="s">
        <v>443</v>
      </c>
      <c r="IR245" t="s">
        <v>443</v>
      </c>
      <c r="IS245" t="s">
        <v>443</v>
      </c>
      <c r="IT245">
        <v>0</v>
      </c>
      <c r="IU245">
        <v>100</v>
      </c>
      <c r="IV245">
        <v>100</v>
      </c>
      <c r="IW245">
        <v>-1.075</v>
      </c>
      <c r="IX245">
        <v>0.3006</v>
      </c>
      <c r="IY245">
        <v>-0.9039269621244732</v>
      </c>
      <c r="IZ245">
        <v>-0.001239420960351069</v>
      </c>
      <c r="JA245">
        <v>2.054680153414315E-06</v>
      </c>
      <c r="JB245">
        <v>-6.090169633737798E-10</v>
      </c>
      <c r="JC245">
        <v>0.01286883109493677</v>
      </c>
      <c r="JD245">
        <v>0.003674261220633967</v>
      </c>
      <c r="JE245">
        <v>0.0003746991724086452</v>
      </c>
      <c r="JF245">
        <v>1.563836292469968E-06</v>
      </c>
      <c r="JG245">
        <v>1</v>
      </c>
      <c r="JH245">
        <v>2003</v>
      </c>
      <c r="JI245">
        <v>1</v>
      </c>
      <c r="JJ245">
        <v>24</v>
      </c>
      <c r="JK245">
        <v>202974.9</v>
      </c>
      <c r="JL245">
        <v>202975.1</v>
      </c>
      <c r="JM245">
        <v>1.45874</v>
      </c>
      <c r="JN245">
        <v>2.6416</v>
      </c>
      <c r="JO245">
        <v>1.49658</v>
      </c>
      <c r="JP245">
        <v>2.34375</v>
      </c>
      <c r="JQ245">
        <v>1.54907</v>
      </c>
      <c r="JR245">
        <v>2.3584</v>
      </c>
      <c r="JS245">
        <v>36.5051</v>
      </c>
      <c r="JT245">
        <v>24.1751</v>
      </c>
      <c r="JU245">
        <v>18</v>
      </c>
      <c r="JV245">
        <v>483.879</v>
      </c>
      <c r="JW245">
        <v>493.349</v>
      </c>
      <c r="JX245">
        <v>28.2707</v>
      </c>
      <c r="JY245">
        <v>28.7914</v>
      </c>
      <c r="JZ245">
        <v>30</v>
      </c>
      <c r="KA245">
        <v>29.0589</v>
      </c>
      <c r="KB245">
        <v>29.0693</v>
      </c>
      <c r="KC245">
        <v>29.3027</v>
      </c>
      <c r="KD245">
        <v>19.5777</v>
      </c>
      <c r="KE245">
        <v>97.39400000000001</v>
      </c>
      <c r="KF245">
        <v>28.2828</v>
      </c>
      <c r="KG245">
        <v>593.7430000000001</v>
      </c>
      <c r="KH245">
        <v>20.0693</v>
      </c>
      <c r="KI245">
        <v>101.941</v>
      </c>
      <c r="KJ245">
        <v>91.40819999999999</v>
      </c>
    </row>
    <row r="246" spans="1:296">
      <c r="A246">
        <v>228</v>
      </c>
      <c r="B246">
        <v>1759168107.1</v>
      </c>
      <c r="C246">
        <v>6734</v>
      </c>
      <c r="D246" t="s">
        <v>901</v>
      </c>
      <c r="E246" t="s">
        <v>902</v>
      </c>
      <c r="F246">
        <v>5</v>
      </c>
      <c r="G246" t="s">
        <v>832</v>
      </c>
      <c r="H246">
        <v>1759168099.6</v>
      </c>
      <c r="I246">
        <f>(J246)/1000</f>
        <v>0</v>
      </c>
      <c r="J246">
        <f>IF(DO246, AM246, AG246)</f>
        <v>0</v>
      </c>
      <c r="K246">
        <f>IF(DO246, AH246, AF246)</f>
        <v>0</v>
      </c>
      <c r="L246">
        <f>DQ246 - IF(AT246&gt;1, K246*DK246*100.0/(AV246), 0)</f>
        <v>0</v>
      </c>
      <c r="M246">
        <f>((S246-I246/2)*L246-K246)/(S246+I246/2)</f>
        <v>0</v>
      </c>
      <c r="N246">
        <f>M246*(DX246+DY246)/1000.0</f>
        <v>0</v>
      </c>
      <c r="O246">
        <f>(DQ246 - IF(AT246&gt;1, K246*DK246*100.0/(AV246), 0))*(DX246+DY246)/1000.0</f>
        <v>0</v>
      </c>
      <c r="P246">
        <f>2.0/((1/R246-1/Q246)+SIGN(R246)*SQRT((1/R246-1/Q246)*(1/R246-1/Q246) + 4*DL246/((DL246+1)*(DL246+1))*(2*1/R246*1/Q246-1/Q246*1/Q246)))</f>
        <v>0</v>
      </c>
      <c r="Q246">
        <f>IF(LEFT(DM246,1)&lt;&gt;"0",IF(LEFT(DM246,1)="1",3.0,DN246),$D$5+$E$5*(EE246*DX246/($K$5*1000))+$F$5*(EE246*DX246/($K$5*1000))*MAX(MIN(DK246,$J$5),$I$5)*MAX(MIN(DK246,$J$5),$I$5)+$G$5*MAX(MIN(DK246,$J$5),$I$5)*(EE246*DX246/($K$5*1000))+$H$5*(EE246*DX246/($K$5*1000))*(EE246*DX246/($K$5*1000)))</f>
        <v>0</v>
      </c>
      <c r="R246">
        <f>I246*(1000-(1000*0.61365*exp(17.502*V246/(240.97+V246))/(DX246+DY246)+DS246)/2)/(1000*0.61365*exp(17.502*V246/(240.97+V246))/(DX246+DY246)-DS246)</f>
        <v>0</v>
      </c>
      <c r="S246">
        <f>1/((DL246+1)/(P246/1.6)+1/(Q246/1.37)) + DL246/((DL246+1)/(P246/1.6) + DL246/(Q246/1.37))</f>
        <v>0</v>
      </c>
      <c r="T246">
        <f>(DG246*DJ246)</f>
        <v>0</v>
      </c>
      <c r="U246">
        <f>(DZ246+(T246+2*0.95*5.67E-8*(((DZ246+$B$9)+273)^4-(DZ246+273)^4)-44100*I246)/(1.84*29.3*Q246+8*0.95*5.67E-8*(DZ246+273)^3))</f>
        <v>0</v>
      </c>
      <c r="V246">
        <f>($C$9*EA246+$D$9*EB246+$E$9*U246)</f>
        <v>0</v>
      </c>
      <c r="W246">
        <f>0.61365*exp(17.502*V246/(240.97+V246))</f>
        <v>0</v>
      </c>
      <c r="X246">
        <f>(Y246/Z246*100)</f>
        <v>0</v>
      </c>
      <c r="Y246">
        <f>DS246*(DX246+DY246)/1000</f>
        <v>0</v>
      </c>
      <c r="Z246">
        <f>0.61365*exp(17.502*DZ246/(240.97+DZ246))</f>
        <v>0</v>
      </c>
      <c r="AA246">
        <f>(W246-DS246*(DX246+DY246)/1000)</f>
        <v>0</v>
      </c>
      <c r="AB246">
        <f>(-I246*44100)</f>
        <v>0</v>
      </c>
      <c r="AC246">
        <f>2*29.3*Q246*0.92*(DZ246-V246)</f>
        <v>0</v>
      </c>
      <c r="AD246">
        <f>2*0.95*5.67E-8*(((DZ246+$B$9)+273)^4-(V246+273)^4)</f>
        <v>0</v>
      </c>
      <c r="AE246">
        <f>T246+AD246+AB246+AC246</f>
        <v>0</v>
      </c>
      <c r="AF246">
        <f>DW246*AT246*(DR246-DQ246*(1000-AT246*DT246)/(1000-AT246*DS246))/(100*DK246)</f>
        <v>0</v>
      </c>
      <c r="AG246">
        <f>1000*DW246*AT246*(DS246-DT246)/(100*DK246*(1000-AT246*DS246))</f>
        <v>0</v>
      </c>
      <c r="AH246">
        <f>(AI246 - AJ246 - DX246*1E3/(8.314*(DZ246+273.15)) * AL246/DW246 * AK246) * DW246/(100*DK246) * (1000 - DT246)/1000</f>
        <v>0</v>
      </c>
      <c r="AI246">
        <v>585.954356354056</v>
      </c>
      <c r="AJ246">
        <v>554.8409636363637</v>
      </c>
      <c r="AK246">
        <v>3.337410296298194</v>
      </c>
      <c r="AL246">
        <v>65.06289702928272</v>
      </c>
      <c r="AM246">
        <f>(AO246 - AN246 + DX246*1E3/(8.314*(DZ246+273.15)) * AQ246/DW246 * AP246) * DW246/(100*DK246) * 1000/(1000 - AO246)</f>
        <v>0</v>
      </c>
      <c r="AN246">
        <v>20.03748828663877</v>
      </c>
      <c r="AO246">
        <v>22.68129333333333</v>
      </c>
      <c r="AP246">
        <v>-0.0004553356122139008</v>
      </c>
      <c r="AQ246">
        <v>104.9964601613878</v>
      </c>
      <c r="AR246">
        <v>0</v>
      </c>
      <c r="AS246">
        <v>0</v>
      </c>
      <c r="AT246">
        <f>IF(AR246*$H$15&gt;=AV246,1.0,(AV246/(AV246-AR246*$H$15)))</f>
        <v>0</v>
      </c>
      <c r="AU246">
        <f>(AT246-1)*100</f>
        <v>0</v>
      </c>
      <c r="AV246">
        <f>MAX(0,($B$15+$C$15*EE246)/(1+$D$15*EE246)*DX246/(DZ246+273)*$E$15)</f>
        <v>0</v>
      </c>
      <c r="AW246" t="s">
        <v>437</v>
      </c>
      <c r="AX246" t="s">
        <v>437</v>
      </c>
      <c r="AY246">
        <v>0</v>
      </c>
      <c r="AZ246">
        <v>0</v>
      </c>
      <c r="BA246">
        <f>1-AY246/AZ246</f>
        <v>0</v>
      </c>
      <c r="BB246">
        <v>0</v>
      </c>
      <c r="BC246" t="s">
        <v>437</v>
      </c>
      <c r="BD246" t="s">
        <v>437</v>
      </c>
      <c r="BE246">
        <v>0</v>
      </c>
      <c r="BF246">
        <v>0</v>
      </c>
      <c r="BG246">
        <f>1-BE246/BF246</f>
        <v>0</v>
      </c>
      <c r="BH246">
        <v>0.5</v>
      </c>
      <c r="BI246">
        <f>DH246</f>
        <v>0</v>
      </c>
      <c r="BJ246">
        <f>K246</f>
        <v>0</v>
      </c>
      <c r="BK246">
        <f>BG246*BH246*BI246</f>
        <v>0</v>
      </c>
      <c r="BL246">
        <f>(BJ246-BB246)/BI246</f>
        <v>0</v>
      </c>
      <c r="BM246">
        <f>(AZ246-BF246)/BF246</f>
        <v>0</v>
      </c>
      <c r="BN246">
        <f>AY246/(BA246+AY246/BF246)</f>
        <v>0</v>
      </c>
      <c r="BO246" t="s">
        <v>437</v>
      </c>
      <c r="BP246">
        <v>0</v>
      </c>
      <c r="BQ246">
        <f>IF(BP246&lt;&gt;0, BP246, BN246)</f>
        <v>0</v>
      </c>
      <c r="BR246">
        <f>1-BQ246/BF246</f>
        <v>0</v>
      </c>
      <c r="BS246">
        <f>(BF246-BE246)/(BF246-BQ246)</f>
        <v>0</v>
      </c>
      <c r="BT246">
        <f>(AZ246-BF246)/(AZ246-BQ246)</f>
        <v>0</v>
      </c>
      <c r="BU246">
        <f>(BF246-BE246)/(BF246-AY246)</f>
        <v>0</v>
      </c>
      <c r="BV246">
        <f>(AZ246-BF246)/(AZ246-AY246)</f>
        <v>0</v>
      </c>
      <c r="BW246">
        <f>(BS246*BQ246/BE246)</f>
        <v>0</v>
      </c>
      <c r="BX246">
        <f>(1-BW246)</f>
        <v>0</v>
      </c>
      <c r="DG246">
        <f>$B$13*EF246+$C$13*EG246+$F$13*ER246*(1-EU246)</f>
        <v>0</v>
      </c>
      <c r="DH246">
        <f>DG246*DI246</f>
        <v>0</v>
      </c>
      <c r="DI246">
        <f>($B$13*$D$11+$C$13*$D$11+$F$13*((FE246+EW246)/MAX(FE246+EW246+FF246, 0.1)*$I$11+FF246/MAX(FE246+EW246+FF246, 0.1)*$J$11))/($B$13+$C$13+$F$13)</f>
        <v>0</v>
      </c>
      <c r="DJ246">
        <f>($B$13*$K$11+$C$13*$K$11+$F$13*((FE246+EW246)/MAX(FE246+EW246+FF246, 0.1)*$P$11+FF246/MAX(FE246+EW246+FF246, 0.1)*$Q$11))/($B$13+$C$13+$F$13)</f>
        <v>0</v>
      </c>
      <c r="DK246">
        <v>5.79</v>
      </c>
      <c r="DL246">
        <v>0.5</v>
      </c>
      <c r="DM246" t="s">
        <v>438</v>
      </c>
      <c r="DN246">
        <v>2</v>
      </c>
      <c r="DO246" t="b">
        <v>1</v>
      </c>
      <c r="DP246">
        <v>1759168099.6</v>
      </c>
      <c r="DQ246">
        <v>519.5222962962963</v>
      </c>
      <c r="DR246">
        <v>558.8349629629629</v>
      </c>
      <c r="DS246">
        <v>22.70345925925926</v>
      </c>
      <c r="DT246">
        <v>20.04854074074074</v>
      </c>
      <c r="DU246">
        <v>520.6002962962963</v>
      </c>
      <c r="DV246">
        <v>22.40262962962963</v>
      </c>
      <c r="DW246">
        <v>500.0077037037037</v>
      </c>
      <c r="DX246">
        <v>90.87342222222222</v>
      </c>
      <c r="DY246">
        <v>0.06928238518518517</v>
      </c>
      <c r="DZ246">
        <v>29.47205925925926</v>
      </c>
      <c r="EA246">
        <v>29.98765185185185</v>
      </c>
      <c r="EB246">
        <v>999.9000000000001</v>
      </c>
      <c r="EC246">
        <v>0</v>
      </c>
      <c r="ED246">
        <v>0</v>
      </c>
      <c r="EE246">
        <v>10000.09481481481</v>
      </c>
      <c r="EF246">
        <v>0</v>
      </c>
      <c r="EG246">
        <v>9.86604</v>
      </c>
      <c r="EH246">
        <v>-39.31269629629629</v>
      </c>
      <c r="EI246">
        <v>531.5909259259259</v>
      </c>
      <c r="EJ246">
        <v>570.2677037037038</v>
      </c>
      <c r="EK246">
        <v>2.654911851851852</v>
      </c>
      <c r="EL246">
        <v>558.8349629629629</v>
      </c>
      <c r="EM246">
        <v>20.04854074074074</v>
      </c>
      <c r="EN246">
        <v>2.063141481481481</v>
      </c>
      <c r="EO246">
        <v>1.821879259259259</v>
      </c>
      <c r="EP246">
        <v>17.9374037037037</v>
      </c>
      <c r="EQ246">
        <v>15.97577037037037</v>
      </c>
      <c r="ER246">
        <v>1999.990370370371</v>
      </c>
      <c r="ES246">
        <v>0.9799976666666667</v>
      </c>
      <c r="ET246">
        <v>0.02000203703703704</v>
      </c>
      <c r="EU246">
        <v>0</v>
      </c>
      <c r="EV246">
        <v>803.7239629629629</v>
      </c>
      <c r="EW246">
        <v>5.00078</v>
      </c>
      <c r="EX246">
        <v>15657.23333333333</v>
      </c>
      <c r="EY246">
        <v>16379.54444444445</v>
      </c>
      <c r="EZ246">
        <v>39.17337037037037</v>
      </c>
      <c r="FA246">
        <v>39.94640740740741</v>
      </c>
      <c r="FB246">
        <v>39.28918518518518</v>
      </c>
      <c r="FC246">
        <v>39.60625925925925</v>
      </c>
      <c r="FD246">
        <v>40.21033333333334</v>
      </c>
      <c r="FE246">
        <v>1955.081111111111</v>
      </c>
      <c r="FF246">
        <v>39.9</v>
      </c>
      <c r="FG246">
        <v>0</v>
      </c>
      <c r="FH246">
        <v>1759168099.4</v>
      </c>
      <c r="FI246">
        <v>0</v>
      </c>
      <c r="FJ246">
        <v>803.7658</v>
      </c>
      <c r="FK246">
        <v>8.399923059149559</v>
      </c>
      <c r="FL246">
        <v>145.5692305083296</v>
      </c>
      <c r="FM246">
        <v>15658.236</v>
      </c>
      <c r="FN246">
        <v>15</v>
      </c>
      <c r="FO246">
        <v>0</v>
      </c>
      <c r="FP246" t="s">
        <v>439</v>
      </c>
      <c r="FQ246">
        <v>1746989605.5</v>
      </c>
      <c r="FR246">
        <v>1746989593.5</v>
      </c>
      <c r="FS246">
        <v>0</v>
      </c>
      <c r="FT246">
        <v>-0.274</v>
      </c>
      <c r="FU246">
        <v>-0.002</v>
      </c>
      <c r="FV246">
        <v>2.549</v>
      </c>
      <c r="FW246">
        <v>0.129</v>
      </c>
      <c r="FX246">
        <v>420</v>
      </c>
      <c r="FY246">
        <v>17</v>
      </c>
      <c r="FZ246">
        <v>0.02</v>
      </c>
      <c r="GA246">
        <v>0.04</v>
      </c>
      <c r="GB246">
        <v>-38.8736575</v>
      </c>
      <c r="GC246">
        <v>-8.075681425891036</v>
      </c>
      <c r="GD246">
        <v>0.7773380753853185</v>
      </c>
      <c r="GE246">
        <v>0</v>
      </c>
      <c r="GF246">
        <v>803.4115</v>
      </c>
      <c r="GG246">
        <v>7.127532460629642</v>
      </c>
      <c r="GH246">
        <v>0.7688105117265047</v>
      </c>
      <c r="GI246">
        <v>0</v>
      </c>
      <c r="GJ246">
        <v>2.640411</v>
      </c>
      <c r="GK246">
        <v>0.1790866041275773</v>
      </c>
      <c r="GL246">
        <v>0.0245999746747837</v>
      </c>
      <c r="GM246">
        <v>0</v>
      </c>
      <c r="GN246">
        <v>0</v>
      </c>
      <c r="GO246">
        <v>3</v>
      </c>
      <c r="GP246" t="s">
        <v>484</v>
      </c>
      <c r="GQ246">
        <v>3.10202</v>
      </c>
      <c r="GR246">
        <v>2.7277</v>
      </c>
      <c r="GS246">
        <v>0.107015</v>
      </c>
      <c r="GT246">
        <v>0.112447</v>
      </c>
      <c r="GU246">
        <v>0.104026</v>
      </c>
      <c r="GV246">
        <v>0.0966388</v>
      </c>
      <c r="GW246">
        <v>23340.6</v>
      </c>
      <c r="GX246">
        <v>21068.4</v>
      </c>
      <c r="GY246">
        <v>26701.4</v>
      </c>
      <c r="GZ246">
        <v>23959.1</v>
      </c>
      <c r="HA246">
        <v>38278.8</v>
      </c>
      <c r="HB246">
        <v>31994.9</v>
      </c>
      <c r="HC246">
        <v>46623.4</v>
      </c>
      <c r="HD246">
        <v>37901.4</v>
      </c>
      <c r="HE246">
        <v>1.87202</v>
      </c>
      <c r="HF246">
        <v>1.8645</v>
      </c>
      <c r="HG246">
        <v>0.142407</v>
      </c>
      <c r="HH246">
        <v>0</v>
      </c>
      <c r="HI246">
        <v>27.6658</v>
      </c>
      <c r="HJ246">
        <v>999.9</v>
      </c>
      <c r="HK246">
        <v>47</v>
      </c>
      <c r="HL246">
        <v>31.7</v>
      </c>
      <c r="HM246">
        <v>24.2833</v>
      </c>
      <c r="HN246">
        <v>60.9259</v>
      </c>
      <c r="HO246">
        <v>22.1234</v>
      </c>
      <c r="HP246">
        <v>1</v>
      </c>
      <c r="HQ246">
        <v>0.115922</v>
      </c>
      <c r="HR246">
        <v>-0.473551</v>
      </c>
      <c r="HS246">
        <v>20.279</v>
      </c>
      <c r="HT246">
        <v>5.2125</v>
      </c>
      <c r="HU246">
        <v>11.98</v>
      </c>
      <c r="HV246">
        <v>4.9634</v>
      </c>
      <c r="HW246">
        <v>3.27445</v>
      </c>
      <c r="HX246">
        <v>9999</v>
      </c>
      <c r="HY246">
        <v>9999</v>
      </c>
      <c r="HZ246">
        <v>9999</v>
      </c>
      <c r="IA246">
        <v>42.3</v>
      </c>
      <c r="IB246">
        <v>1.86401</v>
      </c>
      <c r="IC246">
        <v>1.86018</v>
      </c>
      <c r="ID246">
        <v>1.8585</v>
      </c>
      <c r="IE246">
        <v>1.85982</v>
      </c>
      <c r="IF246">
        <v>1.85989</v>
      </c>
      <c r="IG246">
        <v>1.85838</v>
      </c>
      <c r="IH246">
        <v>1.85746</v>
      </c>
      <c r="II246">
        <v>1.85242</v>
      </c>
      <c r="IJ246">
        <v>0</v>
      </c>
      <c r="IK246">
        <v>0</v>
      </c>
      <c r="IL246">
        <v>0</v>
      </c>
      <c r="IM246">
        <v>0</v>
      </c>
      <c r="IN246" t="s">
        <v>441</v>
      </c>
      <c r="IO246" t="s">
        <v>442</v>
      </c>
      <c r="IP246" t="s">
        <v>443</v>
      </c>
      <c r="IQ246" t="s">
        <v>443</v>
      </c>
      <c r="IR246" t="s">
        <v>443</v>
      </c>
      <c r="IS246" t="s">
        <v>443</v>
      </c>
      <c r="IT246">
        <v>0</v>
      </c>
      <c r="IU246">
        <v>100</v>
      </c>
      <c r="IV246">
        <v>100</v>
      </c>
      <c r="IW246">
        <v>-1.067</v>
      </c>
      <c r="IX246">
        <v>0.3003</v>
      </c>
      <c r="IY246">
        <v>-0.9039269621244732</v>
      </c>
      <c r="IZ246">
        <v>-0.001239420960351069</v>
      </c>
      <c r="JA246">
        <v>2.054680153414315E-06</v>
      </c>
      <c r="JB246">
        <v>-6.090169633737798E-10</v>
      </c>
      <c r="JC246">
        <v>0.01286883109493677</v>
      </c>
      <c r="JD246">
        <v>0.003674261220633967</v>
      </c>
      <c r="JE246">
        <v>0.0003746991724086452</v>
      </c>
      <c r="JF246">
        <v>1.563836292469968E-06</v>
      </c>
      <c r="JG246">
        <v>1</v>
      </c>
      <c r="JH246">
        <v>2003</v>
      </c>
      <c r="JI246">
        <v>1</v>
      </c>
      <c r="JJ246">
        <v>24</v>
      </c>
      <c r="JK246">
        <v>202975</v>
      </c>
      <c r="JL246">
        <v>202975.2</v>
      </c>
      <c r="JM246">
        <v>1.49536</v>
      </c>
      <c r="JN246">
        <v>2.63672</v>
      </c>
      <c r="JO246">
        <v>1.49658</v>
      </c>
      <c r="JP246">
        <v>2.34375</v>
      </c>
      <c r="JQ246">
        <v>1.54907</v>
      </c>
      <c r="JR246">
        <v>2.41455</v>
      </c>
      <c r="JS246">
        <v>36.5051</v>
      </c>
      <c r="JT246">
        <v>24.1751</v>
      </c>
      <c r="JU246">
        <v>18</v>
      </c>
      <c r="JV246">
        <v>483.576</v>
      </c>
      <c r="JW246">
        <v>493.73</v>
      </c>
      <c r="JX246">
        <v>28.2795</v>
      </c>
      <c r="JY246">
        <v>28.7911</v>
      </c>
      <c r="JZ246">
        <v>30</v>
      </c>
      <c r="KA246">
        <v>29.0573</v>
      </c>
      <c r="KB246">
        <v>29.0675</v>
      </c>
      <c r="KC246">
        <v>30.0336</v>
      </c>
      <c r="KD246">
        <v>19.5777</v>
      </c>
      <c r="KE246">
        <v>97.39400000000001</v>
      </c>
      <c r="KF246">
        <v>28.2904</v>
      </c>
      <c r="KG246">
        <v>607.112</v>
      </c>
      <c r="KH246">
        <v>20.0693</v>
      </c>
      <c r="KI246">
        <v>101.941</v>
      </c>
      <c r="KJ246">
        <v>91.40819999999999</v>
      </c>
    </row>
    <row r="247" spans="1:296">
      <c r="A247">
        <v>229</v>
      </c>
      <c r="B247">
        <v>1759168112.1</v>
      </c>
      <c r="C247">
        <v>6739</v>
      </c>
      <c r="D247" t="s">
        <v>903</v>
      </c>
      <c r="E247" t="s">
        <v>904</v>
      </c>
      <c r="F247">
        <v>5</v>
      </c>
      <c r="G247" t="s">
        <v>832</v>
      </c>
      <c r="H247">
        <v>1759168104.314285</v>
      </c>
      <c r="I247">
        <f>(J247)/1000</f>
        <v>0</v>
      </c>
      <c r="J247">
        <f>IF(DO247, AM247, AG247)</f>
        <v>0</v>
      </c>
      <c r="K247">
        <f>IF(DO247, AH247, AF247)</f>
        <v>0</v>
      </c>
      <c r="L247">
        <f>DQ247 - IF(AT247&gt;1, K247*DK247*100.0/(AV247), 0)</f>
        <v>0</v>
      </c>
      <c r="M247">
        <f>((S247-I247/2)*L247-K247)/(S247+I247/2)</f>
        <v>0</v>
      </c>
      <c r="N247">
        <f>M247*(DX247+DY247)/1000.0</f>
        <v>0</v>
      </c>
      <c r="O247">
        <f>(DQ247 - IF(AT247&gt;1, K247*DK247*100.0/(AV247), 0))*(DX247+DY247)/1000.0</f>
        <v>0</v>
      </c>
      <c r="P247">
        <f>2.0/((1/R247-1/Q247)+SIGN(R247)*SQRT((1/R247-1/Q247)*(1/R247-1/Q247) + 4*DL247/((DL247+1)*(DL247+1))*(2*1/R247*1/Q247-1/Q247*1/Q247)))</f>
        <v>0</v>
      </c>
      <c r="Q247">
        <f>IF(LEFT(DM247,1)&lt;&gt;"0",IF(LEFT(DM247,1)="1",3.0,DN247),$D$5+$E$5*(EE247*DX247/($K$5*1000))+$F$5*(EE247*DX247/($K$5*1000))*MAX(MIN(DK247,$J$5),$I$5)*MAX(MIN(DK247,$J$5),$I$5)+$G$5*MAX(MIN(DK247,$J$5),$I$5)*(EE247*DX247/($K$5*1000))+$H$5*(EE247*DX247/($K$5*1000))*(EE247*DX247/($K$5*1000)))</f>
        <v>0</v>
      </c>
      <c r="R247">
        <f>I247*(1000-(1000*0.61365*exp(17.502*V247/(240.97+V247))/(DX247+DY247)+DS247)/2)/(1000*0.61365*exp(17.502*V247/(240.97+V247))/(DX247+DY247)-DS247)</f>
        <v>0</v>
      </c>
      <c r="S247">
        <f>1/((DL247+1)/(P247/1.6)+1/(Q247/1.37)) + DL247/((DL247+1)/(P247/1.6) + DL247/(Q247/1.37))</f>
        <v>0</v>
      </c>
      <c r="T247">
        <f>(DG247*DJ247)</f>
        <v>0</v>
      </c>
      <c r="U247">
        <f>(DZ247+(T247+2*0.95*5.67E-8*(((DZ247+$B$9)+273)^4-(DZ247+273)^4)-44100*I247)/(1.84*29.3*Q247+8*0.95*5.67E-8*(DZ247+273)^3))</f>
        <v>0</v>
      </c>
      <c r="V247">
        <f>($C$9*EA247+$D$9*EB247+$E$9*U247)</f>
        <v>0</v>
      </c>
      <c r="W247">
        <f>0.61365*exp(17.502*V247/(240.97+V247))</f>
        <v>0</v>
      </c>
      <c r="X247">
        <f>(Y247/Z247*100)</f>
        <v>0</v>
      </c>
      <c r="Y247">
        <f>DS247*(DX247+DY247)/1000</f>
        <v>0</v>
      </c>
      <c r="Z247">
        <f>0.61365*exp(17.502*DZ247/(240.97+DZ247))</f>
        <v>0</v>
      </c>
      <c r="AA247">
        <f>(W247-DS247*(DX247+DY247)/1000)</f>
        <v>0</v>
      </c>
      <c r="AB247">
        <f>(-I247*44100)</f>
        <v>0</v>
      </c>
      <c r="AC247">
        <f>2*29.3*Q247*0.92*(DZ247-V247)</f>
        <v>0</v>
      </c>
      <c r="AD247">
        <f>2*0.95*5.67E-8*(((DZ247+$B$9)+273)^4-(V247+273)^4)</f>
        <v>0</v>
      </c>
      <c r="AE247">
        <f>T247+AD247+AB247+AC247</f>
        <v>0</v>
      </c>
      <c r="AF247">
        <f>DW247*AT247*(DR247-DQ247*(1000-AT247*DT247)/(1000-AT247*DS247))/(100*DK247)</f>
        <v>0</v>
      </c>
      <c r="AG247">
        <f>1000*DW247*AT247*(DS247-DT247)/(100*DK247*(1000-AT247*DS247))</f>
        <v>0</v>
      </c>
      <c r="AH247">
        <f>(AI247 - AJ247 - DX247*1E3/(8.314*(DZ247+273.15)) * AL247/DW247 * AK247) * DW247/(100*DK247) * (1000 - DT247)/1000</f>
        <v>0</v>
      </c>
      <c r="AI247">
        <v>602.8627137309278</v>
      </c>
      <c r="AJ247">
        <v>571.383103030303</v>
      </c>
      <c r="AK247">
        <v>3.296940074076885</v>
      </c>
      <c r="AL247">
        <v>65.06289702928272</v>
      </c>
      <c r="AM247">
        <f>(AO247 - AN247 + DX247*1E3/(8.314*(DZ247+273.15)) * AQ247/DW247 * AP247) * DW247/(100*DK247) * 1000/(1000 - AO247)</f>
        <v>0</v>
      </c>
      <c r="AN247">
        <v>20.0308730118181</v>
      </c>
      <c r="AO247">
        <v>22.6776593939394</v>
      </c>
      <c r="AP247">
        <v>-0.0001131195010920327</v>
      </c>
      <c r="AQ247">
        <v>104.9964601613878</v>
      </c>
      <c r="AR247">
        <v>0</v>
      </c>
      <c r="AS247">
        <v>0</v>
      </c>
      <c r="AT247">
        <f>IF(AR247*$H$15&gt;=AV247,1.0,(AV247/(AV247-AR247*$H$15)))</f>
        <v>0</v>
      </c>
      <c r="AU247">
        <f>(AT247-1)*100</f>
        <v>0</v>
      </c>
      <c r="AV247">
        <f>MAX(0,($B$15+$C$15*EE247)/(1+$D$15*EE247)*DX247/(DZ247+273)*$E$15)</f>
        <v>0</v>
      </c>
      <c r="AW247" t="s">
        <v>437</v>
      </c>
      <c r="AX247" t="s">
        <v>437</v>
      </c>
      <c r="AY247">
        <v>0</v>
      </c>
      <c r="AZ247">
        <v>0</v>
      </c>
      <c r="BA247">
        <f>1-AY247/AZ247</f>
        <v>0</v>
      </c>
      <c r="BB247">
        <v>0</v>
      </c>
      <c r="BC247" t="s">
        <v>437</v>
      </c>
      <c r="BD247" t="s">
        <v>437</v>
      </c>
      <c r="BE247">
        <v>0</v>
      </c>
      <c r="BF247">
        <v>0</v>
      </c>
      <c r="BG247">
        <f>1-BE247/BF247</f>
        <v>0</v>
      </c>
      <c r="BH247">
        <v>0.5</v>
      </c>
      <c r="BI247">
        <f>DH247</f>
        <v>0</v>
      </c>
      <c r="BJ247">
        <f>K247</f>
        <v>0</v>
      </c>
      <c r="BK247">
        <f>BG247*BH247*BI247</f>
        <v>0</v>
      </c>
      <c r="BL247">
        <f>(BJ247-BB247)/BI247</f>
        <v>0</v>
      </c>
      <c r="BM247">
        <f>(AZ247-BF247)/BF247</f>
        <v>0</v>
      </c>
      <c r="BN247">
        <f>AY247/(BA247+AY247/BF247)</f>
        <v>0</v>
      </c>
      <c r="BO247" t="s">
        <v>437</v>
      </c>
      <c r="BP247">
        <v>0</v>
      </c>
      <c r="BQ247">
        <f>IF(BP247&lt;&gt;0, BP247, BN247)</f>
        <v>0</v>
      </c>
      <c r="BR247">
        <f>1-BQ247/BF247</f>
        <v>0</v>
      </c>
      <c r="BS247">
        <f>(BF247-BE247)/(BF247-BQ247)</f>
        <v>0</v>
      </c>
      <c r="BT247">
        <f>(AZ247-BF247)/(AZ247-BQ247)</f>
        <v>0</v>
      </c>
      <c r="BU247">
        <f>(BF247-BE247)/(BF247-AY247)</f>
        <v>0</v>
      </c>
      <c r="BV247">
        <f>(AZ247-BF247)/(AZ247-AY247)</f>
        <v>0</v>
      </c>
      <c r="BW247">
        <f>(BS247*BQ247/BE247)</f>
        <v>0</v>
      </c>
      <c r="BX247">
        <f>(1-BW247)</f>
        <v>0</v>
      </c>
      <c r="DG247">
        <f>$B$13*EF247+$C$13*EG247+$F$13*ER247*(1-EU247)</f>
        <v>0</v>
      </c>
      <c r="DH247">
        <f>DG247*DI247</f>
        <v>0</v>
      </c>
      <c r="DI247">
        <f>($B$13*$D$11+$C$13*$D$11+$F$13*((FE247+EW247)/MAX(FE247+EW247+FF247, 0.1)*$I$11+FF247/MAX(FE247+EW247+FF247, 0.1)*$J$11))/($B$13+$C$13+$F$13)</f>
        <v>0</v>
      </c>
      <c r="DJ247">
        <f>($B$13*$K$11+$C$13*$K$11+$F$13*((FE247+EW247)/MAX(FE247+EW247+FF247, 0.1)*$P$11+FF247/MAX(FE247+EW247+FF247, 0.1)*$Q$11))/($B$13+$C$13+$F$13)</f>
        <v>0</v>
      </c>
      <c r="DK247">
        <v>5.79</v>
      </c>
      <c r="DL247">
        <v>0.5</v>
      </c>
      <c r="DM247" t="s">
        <v>438</v>
      </c>
      <c r="DN247">
        <v>2</v>
      </c>
      <c r="DO247" t="b">
        <v>1</v>
      </c>
      <c r="DP247">
        <v>1759168104.314285</v>
      </c>
      <c r="DQ247">
        <v>534.8114642857142</v>
      </c>
      <c r="DR247">
        <v>574.6427142857143</v>
      </c>
      <c r="DS247">
        <v>22.68937500000001</v>
      </c>
      <c r="DT247">
        <v>20.03798928571428</v>
      </c>
      <c r="DU247">
        <v>535.8830357142856</v>
      </c>
      <c r="DV247">
        <v>22.38886071428572</v>
      </c>
      <c r="DW247">
        <v>500.0452142857143</v>
      </c>
      <c r="DX247">
        <v>90.87375357142858</v>
      </c>
      <c r="DY247">
        <v>0.06908153571428571</v>
      </c>
      <c r="DZ247">
        <v>29.47496071428571</v>
      </c>
      <c r="EA247">
        <v>29.9874</v>
      </c>
      <c r="EB247">
        <v>999.9000000000002</v>
      </c>
      <c r="EC247">
        <v>0</v>
      </c>
      <c r="ED247">
        <v>0</v>
      </c>
      <c r="EE247">
        <v>10004.8225</v>
      </c>
      <c r="EF247">
        <v>0</v>
      </c>
      <c r="EG247">
        <v>9.86604</v>
      </c>
      <c r="EH247">
        <v>-39.83135714285714</v>
      </c>
      <c r="EI247">
        <v>547.2275357142858</v>
      </c>
      <c r="EJ247">
        <v>586.39275</v>
      </c>
      <c r="EK247">
        <v>2.651376071428571</v>
      </c>
      <c r="EL247">
        <v>574.6427142857143</v>
      </c>
      <c r="EM247">
        <v>20.03798928571428</v>
      </c>
      <c r="EN247">
        <v>2.061868214285714</v>
      </c>
      <c r="EO247">
        <v>1.820927142857143</v>
      </c>
      <c r="EP247">
        <v>17.9276</v>
      </c>
      <c r="EQ247">
        <v>15.9676</v>
      </c>
      <c r="ER247">
        <v>1999.993571428572</v>
      </c>
      <c r="ES247">
        <v>0.9799976428571429</v>
      </c>
      <c r="ET247">
        <v>0.02000206428571429</v>
      </c>
      <c r="EU247">
        <v>0</v>
      </c>
      <c r="EV247">
        <v>804.3367142857144</v>
      </c>
      <c r="EW247">
        <v>5.00078</v>
      </c>
      <c r="EX247">
        <v>15669.13928571429</v>
      </c>
      <c r="EY247">
        <v>16379.56071428571</v>
      </c>
      <c r="EZ247">
        <v>39.18957142857143</v>
      </c>
      <c r="FA247">
        <v>39.94157142857142</v>
      </c>
      <c r="FB247">
        <v>39.29225</v>
      </c>
      <c r="FC247">
        <v>39.61807142857143</v>
      </c>
      <c r="FD247">
        <v>40.22517857142856</v>
      </c>
      <c r="FE247">
        <v>1955.083571428571</v>
      </c>
      <c r="FF247">
        <v>39.9</v>
      </c>
      <c r="FG247">
        <v>0</v>
      </c>
      <c r="FH247">
        <v>1759168104.2</v>
      </c>
      <c r="FI247">
        <v>0</v>
      </c>
      <c r="FJ247">
        <v>804.3917999999999</v>
      </c>
      <c r="FK247">
        <v>8.119692298600251</v>
      </c>
      <c r="FL247">
        <v>158.8461538431132</v>
      </c>
      <c r="FM247">
        <v>15670.468</v>
      </c>
      <c r="FN247">
        <v>15</v>
      </c>
      <c r="FO247">
        <v>0</v>
      </c>
      <c r="FP247" t="s">
        <v>439</v>
      </c>
      <c r="FQ247">
        <v>1746989605.5</v>
      </c>
      <c r="FR247">
        <v>1746989593.5</v>
      </c>
      <c r="FS247">
        <v>0</v>
      </c>
      <c r="FT247">
        <v>-0.274</v>
      </c>
      <c r="FU247">
        <v>-0.002</v>
      </c>
      <c r="FV247">
        <v>2.549</v>
      </c>
      <c r="FW247">
        <v>0.129</v>
      </c>
      <c r="FX247">
        <v>420</v>
      </c>
      <c r="FY247">
        <v>17</v>
      </c>
      <c r="FZ247">
        <v>0.02</v>
      </c>
      <c r="GA247">
        <v>0.04</v>
      </c>
      <c r="GB247">
        <v>-39.50587073170732</v>
      </c>
      <c r="GC247">
        <v>-6.957827874564495</v>
      </c>
      <c r="GD247">
        <v>0.6915488668495732</v>
      </c>
      <c r="GE247">
        <v>0</v>
      </c>
      <c r="GF247">
        <v>803.9694705882354</v>
      </c>
      <c r="GG247">
        <v>7.74239877699175</v>
      </c>
      <c r="GH247">
        <v>0.8137913172051334</v>
      </c>
      <c r="GI247">
        <v>0</v>
      </c>
      <c r="GJ247">
        <v>2.651926829268293</v>
      </c>
      <c r="GK247">
        <v>-0.023906341463412</v>
      </c>
      <c r="GL247">
        <v>0.008878827498681225</v>
      </c>
      <c r="GM247">
        <v>1</v>
      </c>
      <c r="GN247">
        <v>1</v>
      </c>
      <c r="GO247">
        <v>3</v>
      </c>
      <c r="GP247" t="s">
        <v>459</v>
      </c>
      <c r="GQ247">
        <v>3.10207</v>
      </c>
      <c r="GR247">
        <v>2.7269</v>
      </c>
      <c r="GS247">
        <v>0.109271</v>
      </c>
      <c r="GT247">
        <v>0.114697</v>
      </c>
      <c r="GU247">
        <v>0.104017</v>
      </c>
      <c r="GV247">
        <v>0.096627</v>
      </c>
      <c r="GW247">
        <v>23281.8</v>
      </c>
      <c r="GX247">
        <v>21014.9</v>
      </c>
      <c r="GY247">
        <v>26701.5</v>
      </c>
      <c r="GZ247">
        <v>23959</v>
      </c>
      <c r="HA247">
        <v>38279.6</v>
      </c>
      <c r="HB247">
        <v>31995.7</v>
      </c>
      <c r="HC247">
        <v>46623.5</v>
      </c>
      <c r="HD247">
        <v>37901.5</v>
      </c>
      <c r="HE247">
        <v>1.87245</v>
      </c>
      <c r="HF247">
        <v>1.86432</v>
      </c>
      <c r="HG247">
        <v>0.142746</v>
      </c>
      <c r="HH247">
        <v>0</v>
      </c>
      <c r="HI247">
        <v>27.6664</v>
      </c>
      <c r="HJ247">
        <v>999.9</v>
      </c>
      <c r="HK247">
        <v>47</v>
      </c>
      <c r="HL247">
        <v>31.7</v>
      </c>
      <c r="HM247">
        <v>24.2801</v>
      </c>
      <c r="HN247">
        <v>60.9359</v>
      </c>
      <c r="HO247">
        <v>22.1875</v>
      </c>
      <c r="HP247">
        <v>1</v>
      </c>
      <c r="HQ247">
        <v>0.115869</v>
      </c>
      <c r="HR247">
        <v>-0.469681</v>
      </c>
      <c r="HS247">
        <v>20.2793</v>
      </c>
      <c r="HT247">
        <v>5.2119</v>
      </c>
      <c r="HU247">
        <v>11.98</v>
      </c>
      <c r="HV247">
        <v>4.9634</v>
      </c>
      <c r="HW247">
        <v>3.27443</v>
      </c>
      <c r="HX247">
        <v>9999</v>
      </c>
      <c r="HY247">
        <v>9999</v>
      </c>
      <c r="HZ247">
        <v>9999</v>
      </c>
      <c r="IA247">
        <v>42.3</v>
      </c>
      <c r="IB247">
        <v>1.86401</v>
      </c>
      <c r="IC247">
        <v>1.86016</v>
      </c>
      <c r="ID247">
        <v>1.85849</v>
      </c>
      <c r="IE247">
        <v>1.8598</v>
      </c>
      <c r="IF247">
        <v>1.85989</v>
      </c>
      <c r="IG247">
        <v>1.85841</v>
      </c>
      <c r="IH247">
        <v>1.85746</v>
      </c>
      <c r="II247">
        <v>1.85242</v>
      </c>
      <c r="IJ247">
        <v>0</v>
      </c>
      <c r="IK247">
        <v>0</v>
      </c>
      <c r="IL247">
        <v>0</v>
      </c>
      <c r="IM247">
        <v>0</v>
      </c>
      <c r="IN247" t="s">
        <v>441</v>
      </c>
      <c r="IO247" t="s">
        <v>442</v>
      </c>
      <c r="IP247" t="s">
        <v>443</v>
      </c>
      <c r="IQ247" t="s">
        <v>443</v>
      </c>
      <c r="IR247" t="s">
        <v>443</v>
      </c>
      <c r="IS247" t="s">
        <v>443</v>
      </c>
      <c r="IT247">
        <v>0</v>
      </c>
      <c r="IU247">
        <v>100</v>
      </c>
      <c r="IV247">
        <v>100</v>
      </c>
      <c r="IW247">
        <v>-1.06</v>
      </c>
      <c r="IX247">
        <v>0.3002</v>
      </c>
      <c r="IY247">
        <v>-0.9039269621244732</v>
      </c>
      <c r="IZ247">
        <v>-0.001239420960351069</v>
      </c>
      <c r="JA247">
        <v>2.054680153414315E-06</v>
      </c>
      <c r="JB247">
        <v>-6.090169633737798E-10</v>
      </c>
      <c r="JC247">
        <v>0.01286883109493677</v>
      </c>
      <c r="JD247">
        <v>0.003674261220633967</v>
      </c>
      <c r="JE247">
        <v>0.0003746991724086452</v>
      </c>
      <c r="JF247">
        <v>1.563836292469968E-06</v>
      </c>
      <c r="JG247">
        <v>1</v>
      </c>
      <c r="JH247">
        <v>2003</v>
      </c>
      <c r="JI247">
        <v>1</v>
      </c>
      <c r="JJ247">
        <v>24</v>
      </c>
      <c r="JK247">
        <v>202975.1</v>
      </c>
      <c r="JL247">
        <v>202975.3</v>
      </c>
      <c r="JM247">
        <v>1.52832</v>
      </c>
      <c r="JN247">
        <v>2.62939</v>
      </c>
      <c r="JO247">
        <v>1.49658</v>
      </c>
      <c r="JP247">
        <v>2.34375</v>
      </c>
      <c r="JQ247">
        <v>1.54907</v>
      </c>
      <c r="JR247">
        <v>2.45728</v>
      </c>
      <c r="JS247">
        <v>36.4814</v>
      </c>
      <c r="JT247">
        <v>24.1838</v>
      </c>
      <c r="JU247">
        <v>18</v>
      </c>
      <c r="JV247">
        <v>483.805</v>
      </c>
      <c r="JW247">
        <v>493.594</v>
      </c>
      <c r="JX247">
        <v>28.2905</v>
      </c>
      <c r="JY247">
        <v>28.7886</v>
      </c>
      <c r="JZ247">
        <v>29.9999</v>
      </c>
      <c r="KA247">
        <v>29.0549</v>
      </c>
      <c r="KB247">
        <v>29.0651</v>
      </c>
      <c r="KC247">
        <v>30.691</v>
      </c>
      <c r="KD247">
        <v>19.5777</v>
      </c>
      <c r="KE247">
        <v>97.39400000000001</v>
      </c>
      <c r="KF247">
        <v>28.2975</v>
      </c>
      <c r="KG247">
        <v>627.1609999999999</v>
      </c>
      <c r="KH247">
        <v>20.0693</v>
      </c>
      <c r="KI247">
        <v>101.941</v>
      </c>
      <c r="KJ247">
        <v>91.4083</v>
      </c>
    </row>
    <row r="248" spans="1:296">
      <c r="A248">
        <v>230</v>
      </c>
      <c r="B248">
        <v>1759168117.1</v>
      </c>
      <c r="C248">
        <v>6744</v>
      </c>
      <c r="D248" t="s">
        <v>905</v>
      </c>
      <c r="E248" t="s">
        <v>906</v>
      </c>
      <c r="F248">
        <v>5</v>
      </c>
      <c r="G248" t="s">
        <v>832</v>
      </c>
      <c r="H248">
        <v>1759168109.6</v>
      </c>
      <c r="I248">
        <f>(J248)/1000</f>
        <v>0</v>
      </c>
      <c r="J248">
        <f>IF(DO248, AM248, AG248)</f>
        <v>0</v>
      </c>
      <c r="K248">
        <f>IF(DO248, AH248, AF248)</f>
        <v>0</v>
      </c>
      <c r="L248">
        <f>DQ248 - IF(AT248&gt;1, K248*DK248*100.0/(AV248), 0)</f>
        <v>0</v>
      </c>
      <c r="M248">
        <f>((S248-I248/2)*L248-K248)/(S248+I248/2)</f>
        <v>0</v>
      </c>
      <c r="N248">
        <f>M248*(DX248+DY248)/1000.0</f>
        <v>0</v>
      </c>
      <c r="O248">
        <f>(DQ248 - IF(AT248&gt;1, K248*DK248*100.0/(AV248), 0))*(DX248+DY248)/1000.0</f>
        <v>0</v>
      </c>
      <c r="P248">
        <f>2.0/((1/R248-1/Q248)+SIGN(R248)*SQRT((1/R248-1/Q248)*(1/R248-1/Q248) + 4*DL248/((DL248+1)*(DL248+1))*(2*1/R248*1/Q248-1/Q248*1/Q248)))</f>
        <v>0</v>
      </c>
      <c r="Q248">
        <f>IF(LEFT(DM248,1)&lt;&gt;"0",IF(LEFT(DM248,1)="1",3.0,DN248),$D$5+$E$5*(EE248*DX248/($K$5*1000))+$F$5*(EE248*DX248/($K$5*1000))*MAX(MIN(DK248,$J$5),$I$5)*MAX(MIN(DK248,$J$5),$I$5)+$G$5*MAX(MIN(DK248,$J$5),$I$5)*(EE248*DX248/($K$5*1000))+$H$5*(EE248*DX248/($K$5*1000))*(EE248*DX248/($K$5*1000)))</f>
        <v>0</v>
      </c>
      <c r="R248">
        <f>I248*(1000-(1000*0.61365*exp(17.502*V248/(240.97+V248))/(DX248+DY248)+DS248)/2)/(1000*0.61365*exp(17.502*V248/(240.97+V248))/(DX248+DY248)-DS248)</f>
        <v>0</v>
      </c>
      <c r="S248">
        <f>1/((DL248+1)/(P248/1.6)+1/(Q248/1.37)) + DL248/((DL248+1)/(P248/1.6) + DL248/(Q248/1.37))</f>
        <v>0</v>
      </c>
      <c r="T248">
        <f>(DG248*DJ248)</f>
        <v>0</v>
      </c>
      <c r="U248">
        <f>(DZ248+(T248+2*0.95*5.67E-8*(((DZ248+$B$9)+273)^4-(DZ248+273)^4)-44100*I248)/(1.84*29.3*Q248+8*0.95*5.67E-8*(DZ248+273)^3))</f>
        <v>0</v>
      </c>
      <c r="V248">
        <f>($C$9*EA248+$D$9*EB248+$E$9*U248)</f>
        <v>0</v>
      </c>
      <c r="W248">
        <f>0.61365*exp(17.502*V248/(240.97+V248))</f>
        <v>0</v>
      </c>
      <c r="X248">
        <f>(Y248/Z248*100)</f>
        <v>0</v>
      </c>
      <c r="Y248">
        <f>DS248*(DX248+DY248)/1000</f>
        <v>0</v>
      </c>
      <c r="Z248">
        <f>0.61365*exp(17.502*DZ248/(240.97+DZ248))</f>
        <v>0</v>
      </c>
      <c r="AA248">
        <f>(W248-DS248*(DX248+DY248)/1000)</f>
        <v>0</v>
      </c>
      <c r="AB248">
        <f>(-I248*44100)</f>
        <v>0</v>
      </c>
      <c r="AC248">
        <f>2*29.3*Q248*0.92*(DZ248-V248)</f>
        <v>0</v>
      </c>
      <c r="AD248">
        <f>2*0.95*5.67E-8*(((DZ248+$B$9)+273)^4-(V248+273)^4)</f>
        <v>0</v>
      </c>
      <c r="AE248">
        <f>T248+AD248+AB248+AC248</f>
        <v>0</v>
      </c>
      <c r="AF248">
        <f>DW248*AT248*(DR248-DQ248*(1000-AT248*DT248)/(1000-AT248*DS248))/(100*DK248)</f>
        <v>0</v>
      </c>
      <c r="AG248">
        <f>1000*DW248*AT248*(DS248-DT248)/(100*DK248*(1000-AT248*DS248))</f>
        <v>0</v>
      </c>
      <c r="AH248">
        <f>(AI248 - AJ248 - DX248*1E3/(8.314*(DZ248+273.15)) * AL248/DW248 * AK248) * DW248/(100*DK248) * (1000 - DT248)/1000</f>
        <v>0</v>
      </c>
      <c r="AI248">
        <v>620.2023818517476</v>
      </c>
      <c r="AJ248">
        <v>588.0194424242424</v>
      </c>
      <c r="AK248">
        <v>3.337367677244617</v>
      </c>
      <c r="AL248">
        <v>65.06289702928272</v>
      </c>
      <c r="AM248">
        <f>(AO248 - AN248 + DX248*1E3/(8.314*(DZ248+273.15)) * AQ248/DW248 * AP248) * DW248/(100*DK248) * 1000/(1000 - AO248)</f>
        <v>0</v>
      </c>
      <c r="AN248">
        <v>20.03001956982217</v>
      </c>
      <c r="AO248">
        <v>22.67581030303031</v>
      </c>
      <c r="AP248">
        <v>-5.102503765681719E-05</v>
      </c>
      <c r="AQ248">
        <v>104.9964601613878</v>
      </c>
      <c r="AR248">
        <v>0</v>
      </c>
      <c r="AS248">
        <v>0</v>
      </c>
      <c r="AT248">
        <f>IF(AR248*$H$15&gt;=AV248,1.0,(AV248/(AV248-AR248*$H$15)))</f>
        <v>0</v>
      </c>
      <c r="AU248">
        <f>(AT248-1)*100</f>
        <v>0</v>
      </c>
      <c r="AV248">
        <f>MAX(0,($B$15+$C$15*EE248)/(1+$D$15*EE248)*DX248/(DZ248+273)*$E$15)</f>
        <v>0</v>
      </c>
      <c r="AW248" t="s">
        <v>437</v>
      </c>
      <c r="AX248" t="s">
        <v>437</v>
      </c>
      <c r="AY248">
        <v>0</v>
      </c>
      <c r="AZ248">
        <v>0</v>
      </c>
      <c r="BA248">
        <f>1-AY248/AZ248</f>
        <v>0</v>
      </c>
      <c r="BB248">
        <v>0</v>
      </c>
      <c r="BC248" t="s">
        <v>437</v>
      </c>
      <c r="BD248" t="s">
        <v>437</v>
      </c>
      <c r="BE248">
        <v>0</v>
      </c>
      <c r="BF248">
        <v>0</v>
      </c>
      <c r="BG248">
        <f>1-BE248/BF248</f>
        <v>0</v>
      </c>
      <c r="BH248">
        <v>0.5</v>
      </c>
      <c r="BI248">
        <f>DH248</f>
        <v>0</v>
      </c>
      <c r="BJ248">
        <f>K248</f>
        <v>0</v>
      </c>
      <c r="BK248">
        <f>BG248*BH248*BI248</f>
        <v>0</v>
      </c>
      <c r="BL248">
        <f>(BJ248-BB248)/BI248</f>
        <v>0</v>
      </c>
      <c r="BM248">
        <f>(AZ248-BF248)/BF248</f>
        <v>0</v>
      </c>
      <c r="BN248">
        <f>AY248/(BA248+AY248/BF248)</f>
        <v>0</v>
      </c>
      <c r="BO248" t="s">
        <v>437</v>
      </c>
      <c r="BP248">
        <v>0</v>
      </c>
      <c r="BQ248">
        <f>IF(BP248&lt;&gt;0, BP248, BN248)</f>
        <v>0</v>
      </c>
      <c r="BR248">
        <f>1-BQ248/BF248</f>
        <v>0</v>
      </c>
      <c r="BS248">
        <f>(BF248-BE248)/(BF248-BQ248)</f>
        <v>0</v>
      </c>
      <c r="BT248">
        <f>(AZ248-BF248)/(AZ248-BQ248)</f>
        <v>0</v>
      </c>
      <c r="BU248">
        <f>(BF248-BE248)/(BF248-AY248)</f>
        <v>0</v>
      </c>
      <c r="BV248">
        <f>(AZ248-BF248)/(AZ248-AY248)</f>
        <v>0</v>
      </c>
      <c r="BW248">
        <f>(BS248*BQ248/BE248)</f>
        <v>0</v>
      </c>
      <c r="BX248">
        <f>(1-BW248)</f>
        <v>0</v>
      </c>
      <c r="DG248">
        <f>$B$13*EF248+$C$13*EG248+$F$13*ER248*(1-EU248)</f>
        <v>0</v>
      </c>
      <c r="DH248">
        <f>DG248*DI248</f>
        <v>0</v>
      </c>
      <c r="DI248">
        <f>($B$13*$D$11+$C$13*$D$11+$F$13*((FE248+EW248)/MAX(FE248+EW248+FF248, 0.1)*$I$11+FF248/MAX(FE248+EW248+FF248, 0.1)*$J$11))/($B$13+$C$13+$F$13)</f>
        <v>0</v>
      </c>
      <c r="DJ248">
        <f>($B$13*$K$11+$C$13*$K$11+$F$13*((FE248+EW248)/MAX(FE248+EW248+FF248, 0.1)*$P$11+FF248/MAX(FE248+EW248+FF248, 0.1)*$Q$11))/($B$13+$C$13+$F$13)</f>
        <v>0</v>
      </c>
      <c r="DK248">
        <v>5.79</v>
      </c>
      <c r="DL248">
        <v>0.5</v>
      </c>
      <c r="DM248" t="s">
        <v>438</v>
      </c>
      <c r="DN248">
        <v>2</v>
      </c>
      <c r="DO248" t="b">
        <v>1</v>
      </c>
      <c r="DP248">
        <v>1759168109.6</v>
      </c>
      <c r="DQ248">
        <v>551.958</v>
      </c>
      <c r="DR248">
        <v>592.4362222222222</v>
      </c>
      <c r="DS248">
        <v>22.68067037037037</v>
      </c>
      <c r="DT248">
        <v>20.03326296296296</v>
      </c>
      <c r="DU248">
        <v>553.0217777777777</v>
      </c>
      <c r="DV248">
        <v>22.38034814814815</v>
      </c>
      <c r="DW248">
        <v>499.9888888888889</v>
      </c>
      <c r="DX248">
        <v>90.87447037037037</v>
      </c>
      <c r="DY248">
        <v>0.06916872592592592</v>
      </c>
      <c r="DZ248">
        <v>29.47725925925926</v>
      </c>
      <c r="EA248">
        <v>29.99128888888889</v>
      </c>
      <c r="EB248">
        <v>999.9000000000001</v>
      </c>
      <c r="EC248">
        <v>0</v>
      </c>
      <c r="ED248">
        <v>0</v>
      </c>
      <c r="EE248">
        <v>9988.335185185184</v>
      </c>
      <c r="EF248">
        <v>0</v>
      </c>
      <c r="EG248">
        <v>9.86604</v>
      </c>
      <c r="EH248">
        <v>-40.47822962962962</v>
      </c>
      <c r="EI248">
        <v>564.7672222222221</v>
      </c>
      <c r="EJ248">
        <v>604.5472222222222</v>
      </c>
      <c r="EK248">
        <v>2.647407777777778</v>
      </c>
      <c r="EL248">
        <v>592.4362222222222</v>
      </c>
      <c r="EM248">
        <v>20.03326296296296</v>
      </c>
      <c r="EN248">
        <v>2.061093333333333</v>
      </c>
      <c r="EO248">
        <v>1.820511851851852</v>
      </c>
      <c r="EP248">
        <v>17.92164074074074</v>
      </c>
      <c r="EQ248">
        <v>15.96402592592592</v>
      </c>
      <c r="ER248">
        <v>1999.98037037037</v>
      </c>
      <c r="ES248">
        <v>0.9799974444444445</v>
      </c>
      <c r="ET248">
        <v>0.02000225925925926</v>
      </c>
      <c r="EU248">
        <v>0</v>
      </c>
      <c r="EV248">
        <v>805.1121481481482</v>
      </c>
      <c r="EW248">
        <v>5.00078</v>
      </c>
      <c r="EX248">
        <v>15683.31851851852</v>
      </c>
      <c r="EY248">
        <v>16379.44814814815</v>
      </c>
      <c r="EZ248">
        <v>39.19196296296296</v>
      </c>
      <c r="FA248">
        <v>39.94407407407407</v>
      </c>
      <c r="FB248">
        <v>39.28922222222222</v>
      </c>
      <c r="FC248">
        <v>39.61548148148148</v>
      </c>
      <c r="FD248">
        <v>40.2174074074074</v>
      </c>
      <c r="FE248">
        <v>1955.07037037037</v>
      </c>
      <c r="FF248">
        <v>39.9</v>
      </c>
      <c r="FG248">
        <v>0</v>
      </c>
      <c r="FH248">
        <v>1759168109</v>
      </c>
      <c r="FI248">
        <v>0</v>
      </c>
      <c r="FJ248">
        <v>805.0934000000001</v>
      </c>
      <c r="FK248">
        <v>8.768923067681367</v>
      </c>
      <c r="FL248">
        <v>166.4769228443699</v>
      </c>
      <c r="FM248">
        <v>15683.396</v>
      </c>
      <c r="FN248">
        <v>15</v>
      </c>
      <c r="FO248">
        <v>0</v>
      </c>
      <c r="FP248" t="s">
        <v>439</v>
      </c>
      <c r="FQ248">
        <v>1746989605.5</v>
      </c>
      <c r="FR248">
        <v>1746989593.5</v>
      </c>
      <c r="FS248">
        <v>0</v>
      </c>
      <c r="FT248">
        <v>-0.274</v>
      </c>
      <c r="FU248">
        <v>-0.002</v>
      </c>
      <c r="FV248">
        <v>2.549</v>
      </c>
      <c r="FW248">
        <v>0.129</v>
      </c>
      <c r="FX248">
        <v>420</v>
      </c>
      <c r="FY248">
        <v>17</v>
      </c>
      <c r="FZ248">
        <v>0.02</v>
      </c>
      <c r="GA248">
        <v>0.04</v>
      </c>
      <c r="GB248">
        <v>-39.99781219512195</v>
      </c>
      <c r="GC248">
        <v>-7.04545505226481</v>
      </c>
      <c r="GD248">
        <v>0.7009554128665308</v>
      </c>
      <c r="GE248">
        <v>0</v>
      </c>
      <c r="GF248">
        <v>804.5263235294118</v>
      </c>
      <c r="GG248">
        <v>8.601909852404329</v>
      </c>
      <c r="GH248">
        <v>0.8812735677478745</v>
      </c>
      <c r="GI248">
        <v>0</v>
      </c>
      <c r="GJ248">
        <v>2.651350975609756</v>
      </c>
      <c r="GK248">
        <v>-0.05448104529616442</v>
      </c>
      <c r="GL248">
        <v>0.006227198722237311</v>
      </c>
      <c r="GM248">
        <v>1</v>
      </c>
      <c r="GN248">
        <v>1</v>
      </c>
      <c r="GO248">
        <v>3</v>
      </c>
      <c r="GP248" t="s">
        <v>459</v>
      </c>
      <c r="GQ248">
        <v>3.10182</v>
      </c>
      <c r="GR248">
        <v>2.72744</v>
      </c>
      <c r="GS248">
        <v>0.111509</v>
      </c>
      <c r="GT248">
        <v>0.116953</v>
      </c>
      <c r="GU248">
        <v>0.10401</v>
      </c>
      <c r="GV248">
        <v>0.0966192</v>
      </c>
      <c r="GW248">
        <v>23223.4</v>
      </c>
      <c r="GX248">
        <v>20961.4</v>
      </c>
      <c r="GY248">
        <v>26701.6</v>
      </c>
      <c r="GZ248">
        <v>23959.1</v>
      </c>
      <c r="HA248">
        <v>38280.2</v>
      </c>
      <c r="HB248">
        <v>31996.3</v>
      </c>
      <c r="HC248">
        <v>46623.5</v>
      </c>
      <c r="HD248">
        <v>37901.7</v>
      </c>
      <c r="HE248">
        <v>1.87197</v>
      </c>
      <c r="HF248">
        <v>1.86465</v>
      </c>
      <c r="HG248">
        <v>0.142366</v>
      </c>
      <c r="HH248">
        <v>0</v>
      </c>
      <c r="HI248">
        <v>27.6682</v>
      </c>
      <c r="HJ248">
        <v>999.9</v>
      </c>
      <c r="HK248">
        <v>47</v>
      </c>
      <c r="HL248">
        <v>31.7</v>
      </c>
      <c r="HM248">
        <v>24.2814</v>
      </c>
      <c r="HN248">
        <v>61.2759</v>
      </c>
      <c r="HO248">
        <v>22.4319</v>
      </c>
      <c r="HP248">
        <v>1</v>
      </c>
      <c r="HQ248">
        <v>0.115912</v>
      </c>
      <c r="HR248">
        <v>-0.471081</v>
      </c>
      <c r="HS248">
        <v>20.2791</v>
      </c>
      <c r="HT248">
        <v>5.21175</v>
      </c>
      <c r="HU248">
        <v>11.98</v>
      </c>
      <c r="HV248">
        <v>4.96335</v>
      </c>
      <c r="HW248">
        <v>3.27448</v>
      </c>
      <c r="HX248">
        <v>9999</v>
      </c>
      <c r="HY248">
        <v>9999</v>
      </c>
      <c r="HZ248">
        <v>9999</v>
      </c>
      <c r="IA248">
        <v>42.3</v>
      </c>
      <c r="IB248">
        <v>1.86401</v>
      </c>
      <c r="IC248">
        <v>1.86016</v>
      </c>
      <c r="ID248">
        <v>1.85847</v>
      </c>
      <c r="IE248">
        <v>1.85981</v>
      </c>
      <c r="IF248">
        <v>1.85989</v>
      </c>
      <c r="IG248">
        <v>1.85839</v>
      </c>
      <c r="IH248">
        <v>1.85745</v>
      </c>
      <c r="II248">
        <v>1.85242</v>
      </c>
      <c r="IJ248">
        <v>0</v>
      </c>
      <c r="IK248">
        <v>0</v>
      </c>
      <c r="IL248">
        <v>0</v>
      </c>
      <c r="IM248">
        <v>0</v>
      </c>
      <c r="IN248" t="s">
        <v>441</v>
      </c>
      <c r="IO248" t="s">
        <v>442</v>
      </c>
      <c r="IP248" t="s">
        <v>443</v>
      </c>
      <c r="IQ248" t="s">
        <v>443</v>
      </c>
      <c r="IR248" t="s">
        <v>443</v>
      </c>
      <c r="IS248" t="s">
        <v>443</v>
      </c>
      <c r="IT248">
        <v>0</v>
      </c>
      <c r="IU248">
        <v>100</v>
      </c>
      <c r="IV248">
        <v>100</v>
      </c>
      <c r="IW248">
        <v>-1.052</v>
      </c>
      <c r="IX248">
        <v>0.3002</v>
      </c>
      <c r="IY248">
        <v>-0.9039269621244732</v>
      </c>
      <c r="IZ248">
        <v>-0.001239420960351069</v>
      </c>
      <c r="JA248">
        <v>2.054680153414315E-06</v>
      </c>
      <c r="JB248">
        <v>-6.090169633737798E-10</v>
      </c>
      <c r="JC248">
        <v>0.01286883109493677</v>
      </c>
      <c r="JD248">
        <v>0.003674261220633967</v>
      </c>
      <c r="JE248">
        <v>0.0003746991724086452</v>
      </c>
      <c r="JF248">
        <v>1.563836292469968E-06</v>
      </c>
      <c r="JG248">
        <v>1</v>
      </c>
      <c r="JH248">
        <v>2003</v>
      </c>
      <c r="JI248">
        <v>1</v>
      </c>
      <c r="JJ248">
        <v>24</v>
      </c>
      <c r="JK248">
        <v>202975.2</v>
      </c>
      <c r="JL248">
        <v>202975.4</v>
      </c>
      <c r="JM248">
        <v>1.56372</v>
      </c>
      <c r="JN248">
        <v>2.63672</v>
      </c>
      <c r="JO248">
        <v>1.49658</v>
      </c>
      <c r="JP248">
        <v>2.34375</v>
      </c>
      <c r="JQ248">
        <v>1.54907</v>
      </c>
      <c r="JR248">
        <v>2.34497</v>
      </c>
      <c r="JS248">
        <v>36.4814</v>
      </c>
      <c r="JT248">
        <v>24.1751</v>
      </c>
      <c r="JU248">
        <v>18</v>
      </c>
      <c r="JV248">
        <v>483.513</v>
      </c>
      <c r="JW248">
        <v>493.794</v>
      </c>
      <c r="JX248">
        <v>28.2978</v>
      </c>
      <c r="JY248">
        <v>28.7884</v>
      </c>
      <c r="JZ248">
        <v>30</v>
      </c>
      <c r="KA248">
        <v>29.0528</v>
      </c>
      <c r="KB248">
        <v>29.0632</v>
      </c>
      <c r="KC248">
        <v>31.4159</v>
      </c>
      <c r="KD248">
        <v>19.5777</v>
      </c>
      <c r="KE248">
        <v>97.39400000000001</v>
      </c>
      <c r="KF248">
        <v>28.3013</v>
      </c>
      <c r="KG248">
        <v>640.518</v>
      </c>
      <c r="KH248">
        <v>20.0693</v>
      </c>
      <c r="KI248">
        <v>101.941</v>
      </c>
      <c r="KJ248">
        <v>91.40860000000001</v>
      </c>
    </row>
    <row r="249" spans="1:296">
      <c r="A249">
        <v>231</v>
      </c>
      <c r="B249">
        <v>1759168122.1</v>
      </c>
      <c r="C249">
        <v>6749</v>
      </c>
      <c r="D249" t="s">
        <v>907</v>
      </c>
      <c r="E249" t="s">
        <v>908</v>
      </c>
      <c r="F249">
        <v>5</v>
      </c>
      <c r="G249" t="s">
        <v>832</v>
      </c>
      <c r="H249">
        <v>1759168114.314285</v>
      </c>
      <c r="I249">
        <f>(J249)/1000</f>
        <v>0</v>
      </c>
      <c r="J249">
        <f>IF(DO249, AM249, AG249)</f>
        <v>0</v>
      </c>
      <c r="K249">
        <f>IF(DO249, AH249, AF249)</f>
        <v>0</v>
      </c>
      <c r="L249">
        <f>DQ249 - IF(AT249&gt;1, K249*DK249*100.0/(AV249), 0)</f>
        <v>0</v>
      </c>
      <c r="M249">
        <f>((S249-I249/2)*L249-K249)/(S249+I249/2)</f>
        <v>0</v>
      </c>
      <c r="N249">
        <f>M249*(DX249+DY249)/1000.0</f>
        <v>0</v>
      </c>
      <c r="O249">
        <f>(DQ249 - IF(AT249&gt;1, K249*DK249*100.0/(AV249), 0))*(DX249+DY249)/1000.0</f>
        <v>0</v>
      </c>
      <c r="P249">
        <f>2.0/((1/R249-1/Q249)+SIGN(R249)*SQRT((1/R249-1/Q249)*(1/R249-1/Q249) + 4*DL249/((DL249+1)*(DL249+1))*(2*1/R249*1/Q249-1/Q249*1/Q249)))</f>
        <v>0</v>
      </c>
      <c r="Q249">
        <f>IF(LEFT(DM249,1)&lt;&gt;"0",IF(LEFT(DM249,1)="1",3.0,DN249),$D$5+$E$5*(EE249*DX249/($K$5*1000))+$F$5*(EE249*DX249/($K$5*1000))*MAX(MIN(DK249,$J$5),$I$5)*MAX(MIN(DK249,$J$5),$I$5)+$G$5*MAX(MIN(DK249,$J$5),$I$5)*(EE249*DX249/($K$5*1000))+$H$5*(EE249*DX249/($K$5*1000))*(EE249*DX249/($K$5*1000)))</f>
        <v>0</v>
      </c>
      <c r="R249">
        <f>I249*(1000-(1000*0.61365*exp(17.502*V249/(240.97+V249))/(DX249+DY249)+DS249)/2)/(1000*0.61365*exp(17.502*V249/(240.97+V249))/(DX249+DY249)-DS249)</f>
        <v>0</v>
      </c>
      <c r="S249">
        <f>1/((DL249+1)/(P249/1.6)+1/(Q249/1.37)) + DL249/((DL249+1)/(P249/1.6) + DL249/(Q249/1.37))</f>
        <v>0</v>
      </c>
      <c r="T249">
        <f>(DG249*DJ249)</f>
        <v>0</v>
      </c>
      <c r="U249">
        <f>(DZ249+(T249+2*0.95*5.67E-8*(((DZ249+$B$9)+273)^4-(DZ249+273)^4)-44100*I249)/(1.84*29.3*Q249+8*0.95*5.67E-8*(DZ249+273)^3))</f>
        <v>0</v>
      </c>
      <c r="V249">
        <f>($C$9*EA249+$D$9*EB249+$E$9*U249)</f>
        <v>0</v>
      </c>
      <c r="W249">
        <f>0.61365*exp(17.502*V249/(240.97+V249))</f>
        <v>0</v>
      </c>
      <c r="X249">
        <f>(Y249/Z249*100)</f>
        <v>0</v>
      </c>
      <c r="Y249">
        <f>DS249*(DX249+DY249)/1000</f>
        <v>0</v>
      </c>
      <c r="Z249">
        <f>0.61365*exp(17.502*DZ249/(240.97+DZ249))</f>
        <v>0</v>
      </c>
      <c r="AA249">
        <f>(W249-DS249*(DX249+DY249)/1000)</f>
        <v>0</v>
      </c>
      <c r="AB249">
        <f>(-I249*44100)</f>
        <v>0</v>
      </c>
      <c r="AC249">
        <f>2*29.3*Q249*0.92*(DZ249-V249)</f>
        <v>0</v>
      </c>
      <c r="AD249">
        <f>2*0.95*5.67E-8*(((DZ249+$B$9)+273)^4-(V249+273)^4)</f>
        <v>0</v>
      </c>
      <c r="AE249">
        <f>T249+AD249+AB249+AC249</f>
        <v>0</v>
      </c>
      <c r="AF249">
        <f>DW249*AT249*(DR249-DQ249*(1000-AT249*DT249)/(1000-AT249*DS249))/(100*DK249)</f>
        <v>0</v>
      </c>
      <c r="AG249">
        <f>1000*DW249*AT249*(DS249-DT249)/(100*DK249*(1000-AT249*DS249))</f>
        <v>0</v>
      </c>
      <c r="AH249">
        <f>(AI249 - AJ249 - DX249*1E3/(8.314*(DZ249+273.15)) * AL249/DW249 * AK249) * DW249/(100*DK249) * (1000 - DT249)/1000</f>
        <v>0</v>
      </c>
      <c r="AI249">
        <v>637.2781091350616</v>
      </c>
      <c r="AJ249">
        <v>604.6815757575758</v>
      </c>
      <c r="AK249">
        <v>3.339075587299706</v>
      </c>
      <c r="AL249">
        <v>65.06289702928272</v>
      </c>
      <c r="AM249">
        <f>(AO249 - AN249 + DX249*1E3/(8.314*(DZ249+273.15)) * AQ249/DW249 * AP249) * DW249/(100*DK249) * 1000/(1000 - AO249)</f>
        <v>0</v>
      </c>
      <c r="AN249">
        <v>20.02664179635619</v>
      </c>
      <c r="AO249">
        <v>22.67312727272727</v>
      </c>
      <c r="AP249">
        <v>9.550697947515912E-06</v>
      </c>
      <c r="AQ249">
        <v>104.9964601613878</v>
      </c>
      <c r="AR249">
        <v>0</v>
      </c>
      <c r="AS249">
        <v>0</v>
      </c>
      <c r="AT249">
        <f>IF(AR249*$H$15&gt;=AV249,1.0,(AV249/(AV249-AR249*$H$15)))</f>
        <v>0</v>
      </c>
      <c r="AU249">
        <f>(AT249-1)*100</f>
        <v>0</v>
      </c>
      <c r="AV249">
        <f>MAX(0,($B$15+$C$15*EE249)/(1+$D$15*EE249)*DX249/(DZ249+273)*$E$15)</f>
        <v>0</v>
      </c>
      <c r="AW249" t="s">
        <v>437</v>
      </c>
      <c r="AX249" t="s">
        <v>437</v>
      </c>
      <c r="AY249">
        <v>0</v>
      </c>
      <c r="AZ249">
        <v>0</v>
      </c>
      <c r="BA249">
        <f>1-AY249/AZ249</f>
        <v>0</v>
      </c>
      <c r="BB249">
        <v>0</v>
      </c>
      <c r="BC249" t="s">
        <v>437</v>
      </c>
      <c r="BD249" t="s">
        <v>437</v>
      </c>
      <c r="BE249">
        <v>0</v>
      </c>
      <c r="BF249">
        <v>0</v>
      </c>
      <c r="BG249">
        <f>1-BE249/BF249</f>
        <v>0</v>
      </c>
      <c r="BH249">
        <v>0.5</v>
      </c>
      <c r="BI249">
        <f>DH249</f>
        <v>0</v>
      </c>
      <c r="BJ249">
        <f>K249</f>
        <v>0</v>
      </c>
      <c r="BK249">
        <f>BG249*BH249*BI249</f>
        <v>0</v>
      </c>
      <c r="BL249">
        <f>(BJ249-BB249)/BI249</f>
        <v>0</v>
      </c>
      <c r="BM249">
        <f>(AZ249-BF249)/BF249</f>
        <v>0</v>
      </c>
      <c r="BN249">
        <f>AY249/(BA249+AY249/BF249)</f>
        <v>0</v>
      </c>
      <c r="BO249" t="s">
        <v>437</v>
      </c>
      <c r="BP249">
        <v>0</v>
      </c>
      <c r="BQ249">
        <f>IF(BP249&lt;&gt;0, BP249, BN249)</f>
        <v>0</v>
      </c>
      <c r="BR249">
        <f>1-BQ249/BF249</f>
        <v>0</v>
      </c>
      <c r="BS249">
        <f>(BF249-BE249)/(BF249-BQ249)</f>
        <v>0</v>
      </c>
      <c r="BT249">
        <f>(AZ249-BF249)/(AZ249-BQ249)</f>
        <v>0</v>
      </c>
      <c r="BU249">
        <f>(BF249-BE249)/(BF249-AY249)</f>
        <v>0</v>
      </c>
      <c r="BV249">
        <f>(AZ249-BF249)/(AZ249-AY249)</f>
        <v>0</v>
      </c>
      <c r="BW249">
        <f>(BS249*BQ249/BE249)</f>
        <v>0</v>
      </c>
      <c r="BX249">
        <f>(1-BW249)</f>
        <v>0</v>
      </c>
      <c r="DG249">
        <f>$B$13*EF249+$C$13*EG249+$F$13*ER249*(1-EU249)</f>
        <v>0</v>
      </c>
      <c r="DH249">
        <f>DG249*DI249</f>
        <v>0</v>
      </c>
      <c r="DI249">
        <f>($B$13*$D$11+$C$13*$D$11+$F$13*((FE249+EW249)/MAX(FE249+EW249+FF249, 0.1)*$I$11+FF249/MAX(FE249+EW249+FF249, 0.1)*$J$11))/($B$13+$C$13+$F$13)</f>
        <v>0</v>
      </c>
      <c r="DJ249">
        <f>($B$13*$K$11+$C$13*$K$11+$F$13*((FE249+EW249)/MAX(FE249+EW249+FF249, 0.1)*$P$11+FF249/MAX(FE249+EW249+FF249, 0.1)*$Q$11))/($B$13+$C$13+$F$13)</f>
        <v>0</v>
      </c>
      <c r="DK249">
        <v>5.79</v>
      </c>
      <c r="DL249">
        <v>0.5</v>
      </c>
      <c r="DM249" t="s">
        <v>438</v>
      </c>
      <c r="DN249">
        <v>2</v>
      </c>
      <c r="DO249" t="b">
        <v>1</v>
      </c>
      <c r="DP249">
        <v>1759168114.314285</v>
      </c>
      <c r="DQ249">
        <v>567.2662142857142</v>
      </c>
      <c r="DR249">
        <v>608.2492142857144</v>
      </c>
      <c r="DS249">
        <v>22.67657142857143</v>
      </c>
      <c r="DT249">
        <v>20.02977142857143</v>
      </c>
      <c r="DU249">
        <v>568.3224642857143</v>
      </c>
      <c r="DV249">
        <v>22.37634285714285</v>
      </c>
      <c r="DW249">
        <v>500.0080714285714</v>
      </c>
      <c r="DX249">
        <v>90.87469642857141</v>
      </c>
      <c r="DY249">
        <v>0.06910906785714285</v>
      </c>
      <c r="DZ249">
        <v>29.47938928571428</v>
      </c>
      <c r="EA249">
        <v>29.99072142857143</v>
      </c>
      <c r="EB249">
        <v>999.9000000000002</v>
      </c>
      <c r="EC249">
        <v>0</v>
      </c>
      <c r="ED249">
        <v>0</v>
      </c>
      <c r="EE249">
        <v>10001.06785714286</v>
      </c>
      <c r="EF249">
        <v>0</v>
      </c>
      <c r="EG249">
        <v>9.86604</v>
      </c>
      <c r="EH249">
        <v>-40.98296071428572</v>
      </c>
      <c r="EI249">
        <v>580.4283928571429</v>
      </c>
      <c r="EJ249">
        <v>620.6812857142858</v>
      </c>
      <c r="EK249">
        <v>2.646803571428571</v>
      </c>
      <c r="EL249">
        <v>608.2492142857144</v>
      </c>
      <c r="EM249">
        <v>20.02977142857143</v>
      </c>
      <c r="EN249">
        <v>2.060726071428571</v>
      </c>
      <c r="EO249">
        <v>1.820198214285714</v>
      </c>
      <c r="EP249">
        <v>17.91881071428572</v>
      </c>
      <c r="EQ249">
        <v>15.96133928571429</v>
      </c>
      <c r="ER249">
        <v>1999.984642857142</v>
      </c>
      <c r="ES249">
        <v>0.9799974285714287</v>
      </c>
      <c r="ET249">
        <v>0.02000227500000001</v>
      </c>
      <c r="EU249">
        <v>0</v>
      </c>
      <c r="EV249">
        <v>805.7906428571429</v>
      </c>
      <c r="EW249">
        <v>5.00078</v>
      </c>
      <c r="EX249">
        <v>15696.88214285714</v>
      </c>
      <c r="EY249">
        <v>16379.49285714286</v>
      </c>
      <c r="EZ249">
        <v>39.21635714285714</v>
      </c>
      <c r="FA249">
        <v>39.94599999999999</v>
      </c>
      <c r="FB249">
        <v>39.27442857142857</v>
      </c>
      <c r="FC249">
        <v>39.61578571428571</v>
      </c>
      <c r="FD249">
        <v>40.21632142857142</v>
      </c>
      <c r="FE249">
        <v>1955.074642857143</v>
      </c>
      <c r="FF249">
        <v>39.9</v>
      </c>
      <c r="FG249">
        <v>0</v>
      </c>
      <c r="FH249">
        <v>1759168114.4</v>
      </c>
      <c r="FI249">
        <v>0</v>
      </c>
      <c r="FJ249">
        <v>805.8418461538463</v>
      </c>
      <c r="FK249">
        <v>9.887042736872857</v>
      </c>
      <c r="FL249">
        <v>175.7367521823733</v>
      </c>
      <c r="FM249">
        <v>15698.10384615384</v>
      </c>
      <c r="FN249">
        <v>15</v>
      </c>
      <c r="FO249">
        <v>0</v>
      </c>
      <c r="FP249" t="s">
        <v>439</v>
      </c>
      <c r="FQ249">
        <v>1746989605.5</v>
      </c>
      <c r="FR249">
        <v>1746989593.5</v>
      </c>
      <c r="FS249">
        <v>0</v>
      </c>
      <c r="FT249">
        <v>-0.274</v>
      </c>
      <c r="FU249">
        <v>-0.002</v>
      </c>
      <c r="FV249">
        <v>2.549</v>
      </c>
      <c r="FW249">
        <v>0.129</v>
      </c>
      <c r="FX249">
        <v>420</v>
      </c>
      <c r="FY249">
        <v>17</v>
      </c>
      <c r="FZ249">
        <v>0.02</v>
      </c>
      <c r="GA249">
        <v>0.04</v>
      </c>
      <c r="GB249">
        <v>-40.671815</v>
      </c>
      <c r="GC249">
        <v>-6.802433020637849</v>
      </c>
      <c r="GD249">
        <v>0.6613500542640028</v>
      </c>
      <c r="GE249">
        <v>0</v>
      </c>
      <c r="GF249">
        <v>805.3213529411763</v>
      </c>
      <c r="GG249">
        <v>9.048036673562327</v>
      </c>
      <c r="GH249">
        <v>0.9160071885908921</v>
      </c>
      <c r="GI249">
        <v>0</v>
      </c>
      <c r="GJ249">
        <v>2.6473815</v>
      </c>
      <c r="GK249">
        <v>-0.01321013133208731</v>
      </c>
      <c r="GL249">
        <v>0.002002851155228457</v>
      </c>
      <c r="GM249">
        <v>1</v>
      </c>
      <c r="GN249">
        <v>1</v>
      </c>
      <c r="GO249">
        <v>3</v>
      </c>
      <c r="GP249" t="s">
        <v>459</v>
      </c>
      <c r="GQ249">
        <v>3.10224</v>
      </c>
      <c r="GR249">
        <v>2.72739</v>
      </c>
      <c r="GS249">
        <v>0.113719</v>
      </c>
      <c r="GT249">
        <v>0.119146</v>
      </c>
      <c r="GU249">
        <v>0.104002</v>
      </c>
      <c r="GV249">
        <v>0.0966077</v>
      </c>
      <c r="GW249">
        <v>23165.6</v>
      </c>
      <c r="GX249">
        <v>20909.6</v>
      </c>
      <c r="GY249">
        <v>26701.6</v>
      </c>
      <c r="GZ249">
        <v>23959.4</v>
      </c>
      <c r="HA249">
        <v>38280.7</v>
      </c>
      <c r="HB249">
        <v>31997</v>
      </c>
      <c r="HC249">
        <v>46623.4</v>
      </c>
      <c r="HD249">
        <v>37901.8</v>
      </c>
      <c r="HE249">
        <v>1.8725</v>
      </c>
      <c r="HF249">
        <v>1.86455</v>
      </c>
      <c r="HG249">
        <v>0.142343</v>
      </c>
      <c r="HH249">
        <v>0</v>
      </c>
      <c r="HI249">
        <v>27.6705</v>
      </c>
      <c r="HJ249">
        <v>999.9</v>
      </c>
      <c r="HK249">
        <v>47</v>
      </c>
      <c r="HL249">
        <v>31.7</v>
      </c>
      <c r="HM249">
        <v>24.2804</v>
      </c>
      <c r="HN249">
        <v>61.4359</v>
      </c>
      <c r="HO249">
        <v>22.1875</v>
      </c>
      <c r="HP249">
        <v>1</v>
      </c>
      <c r="HQ249">
        <v>0.115452</v>
      </c>
      <c r="HR249">
        <v>-0.461095</v>
      </c>
      <c r="HS249">
        <v>20.2793</v>
      </c>
      <c r="HT249">
        <v>5.21145</v>
      </c>
      <c r="HU249">
        <v>11.9798</v>
      </c>
      <c r="HV249">
        <v>4.96325</v>
      </c>
      <c r="HW249">
        <v>3.27438</v>
      </c>
      <c r="HX249">
        <v>9999</v>
      </c>
      <c r="HY249">
        <v>9999</v>
      </c>
      <c r="HZ249">
        <v>9999</v>
      </c>
      <c r="IA249">
        <v>42.3</v>
      </c>
      <c r="IB249">
        <v>1.86401</v>
      </c>
      <c r="IC249">
        <v>1.86016</v>
      </c>
      <c r="ID249">
        <v>1.85845</v>
      </c>
      <c r="IE249">
        <v>1.85978</v>
      </c>
      <c r="IF249">
        <v>1.85989</v>
      </c>
      <c r="IG249">
        <v>1.85839</v>
      </c>
      <c r="IH249">
        <v>1.85745</v>
      </c>
      <c r="II249">
        <v>1.85242</v>
      </c>
      <c r="IJ249">
        <v>0</v>
      </c>
      <c r="IK249">
        <v>0</v>
      </c>
      <c r="IL249">
        <v>0</v>
      </c>
      <c r="IM249">
        <v>0</v>
      </c>
      <c r="IN249" t="s">
        <v>441</v>
      </c>
      <c r="IO249" t="s">
        <v>442</v>
      </c>
      <c r="IP249" t="s">
        <v>443</v>
      </c>
      <c r="IQ249" t="s">
        <v>443</v>
      </c>
      <c r="IR249" t="s">
        <v>443</v>
      </c>
      <c r="IS249" t="s">
        <v>443</v>
      </c>
      <c r="IT249">
        <v>0</v>
      </c>
      <c r="IU249">
        <v>100</v>
      </c>
      <c r="IV249">
        <v>100</v>
      </c>
      <c r="IW249">
        <v>-1.043</v>
      </c>
      <c r="IX249">
        <v>0.3001</v>
      </c>
      <c r="IY249">
        <v>-0.9039269621244732</v>
      </c>
      <c r="IZ249">
        <v>-0.001239420960351069</v>
      </c>
      <c r="JA249">
        <v>2.054680153414315E-06</v>
      </c>
      <c r="JB249">
        <v>-6.090169633737798E-10</v>
      </c>
      <c r="JC249">
        <v>0.01286883109493677</v>
      </c>
      <c r="JD249">
        <v>0.003674261220633967</v>
      </c>
      <c r="JE249">
        <v>0.0003746991724086452</v>
      </c>
      <c r="JF249">
        <v>1.563836292469968E-06</v>
      </c>
      <c r="JG249">
        <v>1</v>
      </c>
      <c r="JH249">
        <v>2003</v>
      </c>
      <c r="JI249">
        <v>1</v>
      </c>
      <c r="JJ249">
        <v>24</v>
      </c>
      <c r="JK249">
        <v>202975.3</v>
      </c>
      <c r="JL249">
        <v>202975.5</v>
      </c>
      <c r="JM249">
        <v>1.59668</v>
      </c>
      <c r="JN249">
        <v>2.6355</v>
      </c>
      <c r="JO249">
        <v>1.49658</v>
      </c>
      <c r="JP249">
        <v>2.34375</v>
      </c>
      <c r="JQ249">
        <v>1.54907</v>
      </c>
      <c r="JR249">
        <v>2.41577</v>
      </c>
      <c r="JS249">
        <v>36.4814</v>
      </c>
      <c r="JT249">
        <v>24.1751</v>
      </c>
      <c r="JU249">
        <v>18</v>
      </c>
      <c r="JV249">
        <v>483.809</v>
      </c>
      <c r="JW249">
        <v>493.712</v>
      </c>
      <c r="JX249">
        <v>28.3029</v>
      </c>
      <c r="JY249">
        <v>28.7861</v>
      </c>
      <c r="JZ249">
        <v>30</v>
      </c>
      <c r="KA249">
        <v>29.0516</v>
      </c>
      <c r="KB249">
        <v>29.0613</v>
      </c>
      <c r="KC249">
        <v>32.0629</v>
      </c>
      <c r="KD249">
        <v>19.5777</v>
      </c>
      <c r="KE249">
        <v>97.39400000000001</v>
      </c>
      <c r="KF249">
        <v>28.3095</v>
      </c>
      <c r="KG249">
        <v>660.554</v>
      </c>
      <c r="KH249">
        <v>20.0693</v>
      </c>
      <c r="KI249">
        <v>101.941</v>
      </c>
      <c r="KJ249">
        <v>91.4092</v>
      </c>
    </row>
    <row r="250" spans="1:296">
      <c r="A250">
        <v>232</v>
      </c>
      <c r="B250">
        <v>1759168127.1</v>
      </c>
      <c r="C250">
        <v>6754</v>
      </c>
      <c r="D250" t="s">
        <v>909</v>
      </c>
      <c r="E250" t="s">
        <v>910</v>
      </c>
      <c r="F250">
        <v>5</v>
      </c>
      <c r="G250" t="s">
        <v>832</v>
      </c>
      <c r="H250">
        <v>1759168119.6</v>
      </c>
      <c r="I250">
        <f>(J250)/1000</f>
        <v>0</v>
      </c>
      <c r="J250">
        <f>IF(DO250, AM250, AG250)</f>
        <v>0</v>
      </c>
      <c r="K250">
        <f>IF(DO250, AH250, AF250)</f>
        <v>0</v>
      </c>
      <c r="L250">
        <f>DQ250 - IF(AT250&gt;1, K250*DK250*100.0/(AV250), 0)</f>
        <v>0</v>
      </c>
      <c r="M250">
        <f>((S250-I250/2)*L250-K250)/(S250+I250/2)</f>
        <v>0</v>
      </c>
      <c r="N250">
        <f>M250*(DX250+DY250)/1000.0</f>
        <v>0</v>
      </c>
      <c r="O250">
        <f>(DQ250 - IF(AT250&gt;1, K250*DK250*100.0/(AV250), 0))*(DX250+DY250)/1000.0</f>
        <v>0</v>
      </c>
      <c r="P250">
        <f>2.0/((1/R250-1/Q250)+SIGN(R250)*SQRT((1/R250-1/Q250)*(1/R250-1/Q250) + 4*DL250/((DL250+1)*(DL250+1))*(2*1/R250*1/Q250-1/Q250*1/Q250)))</f>
        <v>0</v>
      </c>
      <c r="Q250">
        <f>IF(LEFT(DM250,1)&lt;&gt;"0",IF(LEFT(DM250,1)="1",3.0,DN250),$D$5+$E$5*(EE250*DX250/($K$5*1000))+$F$5*(EE250*DX250/($K$5*1000))*MAX(MIN(DK250,$J$5),$I$5)*MAX(MIN(DK250,$J$5),$I$5)+$G$5*MAX(MIN(DK250,$J$5),$I$5)*(EE250*DX250/($K$5*1000))+$H$5*(EE250*DX250/($K$5*1000))*(EE250*DX250/($K$5*1000)))</f>
        <v>0</v>
      </c>
      <c r="R250">
        <f>I250*(1000-(1000*0.61365*exp(17.502*V250/(240.97+V250))/(DX250+DY250)+DS250)/2)/(1000*0.61365*exp(17.502*V250/(240.97+V250))/(DX250+DY250)-DS250)</f>
        <v>0</v>
      </c>
      <c r="S250">
        <f>1/((DL250+1)/(P250/1.6)+1/(Q250/1.37)) + DL250/((DL250+1)/(P250/1.6) + DL250/(Q250/1.37))</f>
        <v>0</v>
      </c>
      <c r="T250">
        <f>(DG250*DJ250)</f>
        <v>0</v>
      </c>
      <c r="U250">
        <f>(DZ250+(T250+2*0.95*5.67E-8*(((DZ250+$B$9)+273)^4-(DZ250+273)^4)-44100*I250)/(1.84*29.3*Q250+8*0.95*5.67E-8*(DZ250+273)^3))</f>
        <v>0</v>
      </c>
      <c r="V250">
        <f>($C$9*EA250+$D$9*EB250+$E$9*U250)</f>
        <v>0</v>
      </c>
      <c r="W250">
        <f>0.61365*exp(17.502*V250/(240.97+V250))</f>
        <v>0</v>
      </c>
      <c r="X250">
        <f>(Y250/Z250*100)</f>
        <v>0</v>
      </c>
      <c r="Y250">
        <f>DS250*(DX250+DY250)/1000</f>
        <v>0</v>
      </c>
      <c r="Z250">
        <f>0.61365*exp(17.502*DZ250/(240.97+DZ250))</f>
        <v>0</v>
      </c>
      <c r="AA250">
        <f>(W250-DS250*(DX250+DY250)/1000)</f>
        <v>0</v>
      </c>
      <c r="AB250">
        <f>(-I250*44100)</f>
        <v>0</v>
      </c>
      <c r="AC250">
        <f>2*29.3*Q250*0.92*(DZ250-V250)</f>
        <v>0</v>
      </c>
      <c r="AD250">
        <f>2*0.95*5.67E-8*(((DZ250+$B$9)+273)^4-(V250+273)^4)</f>
        <v>0</v>
      </c>
      <c r="AE250">
        <f>T250+AD250+AB250+AC250</f>
        <v>0</v>
      </c>
      <c r="AF250">
        <f>DW250*AT250*(DR250-DQ250*(1000-AT250*DT250)/(1000-AT250*DS250))/(100*DK250)</f>
        <v>0</v>
      </c>
      <c r="AG250">
        <f>1000*DW250*AT250*(DS250-DT250)/(100*DK250*(1000-AT250*DS250))</f>
        <v>0</v>
      </c>
      <c r="AH250">
        <f>(AI250 - AJ250 - DX250*1E3/(8.314*(DZ250+273.15)) * AL250/DW250 * AK250) * DW250/(100*DK250) * (1000 - DT250)/1000</f>
        <v>0</v>
      </c>
      <c r="AI250">
        <v>654.264616883029</v>
      </c>
      <c r="AJ250">
        <v>621.2711090909085</v>
      </c>
      <c r="AK250">
        <v>3.320187798937732</v>
      </c>
      <c r="AL250">
        <v>65.06289702928272</v>
      </c>
      <c r="AM250">
        <f>(AO250 - AN250 + DX250*1E3/(8.314*(DZ250+273.15)) * AQ250/DW250 * AP250) * DW250/(100*DK250) * 1000/(1000 - AO250)</f>
        <v>0</v>
      </c>
      <c r="AN250">
        <v>20.0228552855444</v>
      </c>
      <c r="AO250">
        <v>22.6671103030303</v>
      </c>
      <c r="AP250">
        <v>-0.0001012284485652936</v>
      </c>
      <c r="AQ250">
        <v>104.9964601613878</v>
      </c>
      <c r="AR250">
        <v>0</v>
      </c>
      <c r="AS250">
        <v>0</v>
      </c>
      <c r="AT250">
        <f>IF(AR250*$H$15&gt;=AV250,1.0,(AV250/(AV250-AR250*$H$15)))</f>
        <v>0</v>
      </c>
      <c r="AU250">
        <f>(AT250-1)*100</f>
        <v>0</v>
      </c>
      <c r="AV250">
        <f>MAX(0,($B$15+$C$15*EE250)/(1+$D$15*EE250)*DX250/(DZ250+273)*$E$15)</f>
        <v>0</v>
      </c>
      <c r="AW250" t="s">
        <v>437</v>
      </c>
      <c r="AX250" t="s">
        <v>437</v>
      </c>
      <c r="AY250">
        <v>0</v>
      </c>
      <c r="AZ250">
        <v>0</v>
      </c>
      <c r="BA250">
        <f>1-AY250/AZ250</f>
        <v>0</v>
      </c>
      <c r="BB250">
        <v>0</v>
      </c>
      <c r="BC250" t="s">
        <v>437</v>
      </c>
      <c r="BD250" t="s">
        <v>437</v>
      </c>
      <c r="BE250">
        <v>0</v>
      </c>
      <c r="BF250">
        <v>0</v>
      </c>
      <c r="BG250">
        <f>1-BE250/BF250</f>
        <v>0</v>
      </c>
      <c r="BH250">
        <v>0.5</v>
      </c>
      <c r="BI250">
        <f>DH250</f>
        <v>0</v>
      </c>
      <c r="BJ250">
        <f>K250</f>
        <v>0</v>
      </c>
      <c r="BK250">
        <f>BG250*BH250*BI250</f>
        <v>0</v>
      </c>
      <c r="BL250">
        <f>(BJ250-BB250)/BI250</f>
        <v>0</v>
      </c>
      <c r="BM250">
        <f>(AZ250-BF250)/BF250</f>
        <v>0</v>
      </c>
      <c r="BN250">
        <f>AY250/(BA250+AY250/BF250)</f>
        <v>0</v>
      </c>
      <c r="BO250" t="s">
        <v>437</v>
      </c>
      <c r="BP250">
        <v>0</v>
      </c>
      <c r="BQ250">
        <f>IF(BP250&lt;&gt;0, BP250, BN250)</f>
        <v>0</v>
      </c>
      <c r="BR250">
        <f>1-BQ250/BF250</f>
        <v>0</v>
      </c>
      <c r="BS250">
        <f>(BF250-BE250)/(BF250-BQ250)</f>
        <v>0</v>
      </c>
      <c r="BT250">
        <f>(AZ250-BF250)/(AZ250-BQ250)</f>
        <v>0</v>
      </c>
      <c r="BU250">
        <f>(BF250-BE250)/(BF250-AY250)</f>
        <v>0</v>
      </c>
      <c r="BV250">
        <f>(AZ250-BF250)/(AZ250-AY250)</f>
        <v>0</v>
      </c>
      <c r="BW250">
        <f>(BS250*BQ250/BE250)</f>
        <v>0</v>
      </c>
      <c r="BX250">
        <f>(1-BW250)</f>
        <v>0</v>
      </c>
      <c r="DG250">
        <f>$B$13*EF250+$C$13*EG250+$F$13*ER250*(1-EU250)</f>
        <v>0</v>
      </c>
      <c r="DH250">
        <f>DG250*DI250</f>
        <v>0</v>
      </c>
      <c r="DI250">
        <f>($B$13*$D$11+$C$13*$D$11+$F$13*((FE250+EW250)/MAX(FE250+EW250+FF250, 0.1)*$I$11+FF250/MAX(FE250+EW250+FF250, 0.1)*$J$11))/($B$13+$C$13+$F$13)</f>
        <v>0</v>
      </c>
      <c r="DJ250">
        <f>($B$13*$K$11+$C$13*$K$11+$F$13*((FE250+EW250)/MAX(FE250+EW250+FF250, 0.1)*$P$11+FF250/MAX(FE250+EW250+FF250, 0.1)*$Q$11))/($B$13+$C$13+$F$13)</f>
        <v>0</v>
      </c>
      <c r="DK250">
        <v>5.79</v>
      </c>
      <c r="DL250">
        <v>0.5</v>
      </c>
      <c r="DM250" t="s">
        <v>438</v>
      </c>
      <c r="DN250">
        <v>2</v>
      </c>
      <c r="DO250" t="b">
        <v>1</v>
      </c>
      <c r="DP250">
        <v>1759168119.6</v>
      </c>
      <c r="DQ250">
        <v>584.4261111111111</v>
      </c>
      <c r="DR250">
        <v>625.9944074074074</v>
      </c>
      <c r="DS250">
        <v>22.67338148148148</v>
      </c>
      <c r="DT250">
        <v>20.02680740740741</v>
      </c>
      <c r="DU250">
        <v>585.4735185185186</v>
      </c>
      <c r="DV250">
        <v>22.37322592592592</v>
      </c>
      <c r="DW250">
        <v>499.9440370370369</v>
      </c>
      <c r="DX250">
        <v>90.87415925925927</v>
      </c>
      <c r="DY250">
        <v>0.06931643703703703</v>
      </c>
      <c r="DZ250">
        <v>29.48194814814815</v>
      </c>
      <c r="EA250">
        <v>29.99452592592593</v>
      </c>
      <c r="EB250">
        <v>999.9000000000001</v>
      </c>
      <c r="EC250">
        <v>0</v>
      </c>
      <c r="ED250">
        <v>0</v>
      </c>
      <c r="EE250">
        <v>9991.638518518519</v>
      </c>
      <c r="EF250">
        <v>0</v>
      </c>
      <c r="EG250">
        <v>9.86604</v>
      </c>
      <c r="EH250">
        <v>-41.56816296296296</v>
      </c>
      <c r="EI250">
        <v>597.9845555555556</v>
      </c>
      <c r="EJ250">
        <v>638.7871481481482</v>
      </c>
      <c r="EK250">
        <v>2.646578888888889</v>
      </c>
      <c r="EL250">
        <v>625.9944074074074</v>
      </c>
      <c r="EM250">
        <v>20.02680740740741</v>
      </c>
      <c r="EN250">
        <v>2.060424814814815</v>
      </c>
      <c r="EO250">
        <v>1.819918148148148</v>
      </c>
      <c r="EP250">
        <v>17.91648518518518</v>
      </c>
      <c r="EQ250">
        <v>15.95892962962963</v>
      </c>
      <c r="ER250">
        <v>2000</v>
      </c>
      <c r="ES250">
        <v>0.9799975555555556</v>
      </c>
      <c r="ET250">
        <v>0.02000214814814814</v>
      </c>
      <c r="EU250">
        <v>0</v>
      </c>
      <c r="EV250">
        <v>806.6061481481482</v>
      </c>
      <c r="EW250">
        <v>5.00078</v>
      </c>
      <c r="EX250">
        <v>15712.68518518518</v>
      </c>
      <c r="EY250">
        <v>16379.62222222222</v>
      </c>
      <c r="EZ250">
        <v>39.22885185185186</v>
      </c>
      <c r="FA250">
        <v>39.94640740740741</v>
      </c>
      <c r="FB250">
        <v>39.27525925925926</v>
      </c>
      <c r="FC250">
        <v>39.64325925925926</v>
      </c>
      <c r="FD250">
        <v>40.2034074074074</v>
      </c>
      <c r="FE250">
        <v>1955.09</v>
      </c>
      <c r="FF250">
        <v>39.9</v>
      </c>
      <c r="FG250">
        <v>0</v>
      </c>
      <c r="FH250">
        <v>1759168119.2</v>
      </c>
      <c r="FI250">
        <v>0</v>
      </c>
      <c r="FJ250">
        <v>806.6059615384615</v>
      </c>
      <c r="FK250">
        <v>9.018632496067744</v>
      </c>
      <c r="FL250">
        <v>183.1623933032472</v>
      </c>
      <c r="FM250">
        <v>15712.36538461539</v>
      </c>
      <c r="FN250">
        <v>15</v>
      </c>
      <c r="FO250">
        <v>0</v>
      </c>
      <c r="FP250" t="s">
        <v>439</v>
      </c>
      <c r="FQ250">
        <v>1746989605.5</v>
      </c>
      <c r="FR250">
        <v>1746989593.5</v>
      </c>
      <c r="FS250">
        <v>0</v>
      </c>
      <c r="FT250">
        <v>-0.274</v>
      </c>
      <c r="FU250">
        <v>-0.002</v>
      </c>
      <c r="FV250">
        <v>2.549</v>
      </c>
      <c r="FW250">
        <v>0.129</v>
      </c>
      <c r="FX250">
        <v>420</v>
      </c>
      <c r="FY250">
        <v>17</v>
      </c>
      <c r="FZ250">
        <v>0.02</v>
      </c>
      <c r="GA250">
        <v>0.04</v>
      </c>
      <c r="GB250">
        <v>-41.18253499999999</v>
      </c>
      <c r="GC250">
        <v>-6.529843902439015</v>
      </c>
      <c r="GD250">
        <v>0.6370928957185127</v>
      </c>
      <c r="GE250">
        <v>0</v>
      </c>
      <c r="GF250">
        <v>806.1250588235295</v>
      </c>
      <c r="GG250">
        <v>9.360886180709587</v>
      </c>
      <c r="GH250">
        <v>0.9450882604652445</v>
      </c>
      <c r="GI250">
        <v>0</v>
      </c>
      <c r="GJ250">
        <v>2.646872</v>
      </c>
      <c r="GK250">
        <v>-0.001274071294566771</v>
      </c>
      <c r="GL250">
        <v>0.0009188041140526157</v>
      </c>
      <c r="GM250">
        <v>1</v>
      </c>
      <c r="GN250">
        <v>1</v>
      </c>
      <c r="GO250">
        <v>3</v>
      </c>
      <c r="GP250" t="s">
        <v>459</v>
      </c>
      <c r="GQ250">
        <v>3.10201</v>
      </c>
      <c r="GR250">
        <v>2.72749</v>
      </c>
      <c r="GS250">
        <v>0.115895</v>
      </c>
      <c r="GT250">
        <v>0.121318</v>
      </c>
      <c r="GU250">
        <v>0.103983</v>
      </c>
      <c r="GV250">
        <v>0.0965993</v>
      </c>
      <c r="GW250">
        <v>23108.9</v>
      </c>
      <c r="GX250">
        <v>20857.9</v>
      </c>
      <c r="GY250">
        <v>26701.8</v>
      </c>
      <c r="GZ250">
        <v>23959.2</v>
      </c>
      <c r="HA250">
        <v>38282</v>
      </c>
      <c r="HB250">
        <v>31997.6</v>
      </c>
      <c r="HC250">
        <v>46623.7</v>
      </c>
      <c r="HD250">
        <v>37901.8</v>
      </c>
      <c r="HE250">
        <v>1.87232</v>
      </c>
      <c r="HF250">
        <v>1.86448</v>
      </c>
      <c r="HG250">
        <v>0.143062</v>
      </c>
      <c r="HH250">
        <v>0</v>
      </c>
      <c r="HI250">
        <v>27.6712</v>
      </c>
      <c r="HJ250">
        <v>999.9</v>
      </c>
      <c r="HK250">
        <v>47</v>
      </c>
      <c r="HL250">
        <v>31.7</v>
      </c>
      <c r="HM250">
        <v>24.2806</v>
      </c>
      <c r="HN250">
        <v>61.4759</v>
      </c>
      <c r="HO250">
        <v>22.2997</v>
      </c>
      <c r="HP250">
        <v>1</v>
      </c>
      <c r="HQ250">
        <v>0.115716</v>
      </c>
      <c r="HR250">
        <v>-0.473837</v>
      </c>
      <c r="HS250">
        <v>20.2792</v>
      </c>
      <c r="HT250">
        <v>5.21205</v>
      </c>
      <c r="HU250">
        <v>11.98</v>
      </c>
      <c r="HV250">
        <v>4.9635</v>
      </c>
      <c r="HW250">
        <v>3.27455</v>
      </c>
      <c r="HX250">
        <v>9999</v>
      </c>
      <c r="HY250">
        <v>9999</v>
      </c>
      <c r="HZ250">
        <v>9999</v>
      </c>
      <c r="IA250">
        <v>42.3</v>
      </c>
      <c r="IB250">
        <v>1.86401</v>
      </c>
      <c r="IC250">
        <v>1.86016</v>
      </c>
      <c r="ID250">
        <v>1.8585</v>
      </c>
      <c r="IE250">
        <v>1.8598</v>
      </c>
      <c r="IF250">
        <v>1.85989</v>
      </c>
      <c r="IG250">
        <v>1.85845</v>
      </c>
      <c r="IH250">
        <v>1.85746</v>
      </c>
      <c r="II250">
        <v>1.85243</v>
      </c>
      <c r="IJ250">
        <v>0</v>
      </c>
      <c r="IK250">
        <v>0</v>
      </c>
      <c r="IL250">
        <v>0</v>
      </c>
      <c r="IM250">
        <v>0</v>
      </c>
      <c r="IN250" t="s">
        <v>441</v>
      </c>
      <c r="IO250" t="s">
        <v>442</v>
      </c>
      <c r="IP250" t="s">
        <v>443</v>
      </c>
      <c r="IQ250" t="s">
        <v>443</v>
      </c>
      <c r="IR250" t="s">
        <v>443</v>
      </c>
      <c r="IS250" t="s">
        <v>443</v>
      </c>
      <c r="IT250">
        <v>0</v>
      </c>
      <c r="IU250">
        <v>100</v>
      </c>
      <c r="IV250">
        <v>100</v>
      </c>
      <c r="IW250">
        <v>-1.034</v>
      </c>
      <c r="IX250">
        <v>0.3</v>
      </c>
      <c r="IY250">
        <v>-0.9039269621244732</v>
      </c>
      <c r="IZ250">
        <v>-0.001239420960351069</v>
      </c>
      <c r="JA250">
        <v>2.054680153414315E-06</v>
      </c>
      <c r="JB250">
        <v>-6.090169633737798E-10</v>
      </c>
      <c r="JC250">
        <v>0.01286883109493677</v>
      </c>
      <c r="JD250">
        <v>0.003674261220633967</v>
      </c>
      <c r="JE250">
        <v>0.0003746991724086452</v>
      </c>
      <c r="JF250">
        <v>1.563836292469968E-06</v>
      </c>
      <c r="JG250">
        <v>1</v>
      </c>
      <c r="JH250">
        <v>2003</v>
      </c>
      <c r="JI250">
        <v>1</v>
      </c>
      <c r="JJ250">
        <v>24</v>
      </c>
      <c r="JK250">
        <v>202975.4</v>
      </c>
      <c r="JL250">
        <v>202975.6</v>
      </c>
      <c r="JM250">
        <v>1.63208</v>
      </c>
      <c r="JN250">
        <v>2.62573</v>
      </c>
      <c r="JO250">
        <v>1.49658</v>
      </c>
      <c r="JP250">
        <v>2.34375</v>
      </c>
      <c r="JQ250">
        <v>1.54907</v>
      </c>
      <c r="JR250">
        <v>2.45483</v>
      </c>
      <c r="JS250">
        <v>36.4814</v>
      </c>
      <c r="JT250">
        <v>24.1838</v>
      </c>
      <c r="JU250">
        <v>18</v>
      </c>
      <c r="JV250">
        <v>483.694</v>
      </c>
      <c r="JW250">
        <v>493.647</v>
      </c>
      <c r="JX250">
        <v>28.3089</v>
      </c>
      <c r="JY250">
        <v>28.7861</v>
      </c>
      <c r="JZ250">
        <v>30.0001</v>
      </c>
      <c r="KA250">
        <v>29.0499</v>
      </c>
      <c r="KB250">
        <v>29.0595</v>
      </c>
      <c r="KC250">
        <v>32.7901</v>
      </c>
      <c r="KD250">
        <v>19.5777</v>
      </c>
      <c r="KE250">
        <v>97.39400000000001</v>
      </c>
      <c r="KF250">
        <v>28.2556</v>
      </c>
      <c r="KG250">
        <v>673.913</v>
      </c>
      <c r="KH250">
        <v>20.0693</v>
      </c>
      <c r="KI250">
        <v>101.942</v>
      </c>
      <c r="KJ250">
        <v>91.4089</v>
      </c>
    </row>
    <row r="251" spans="1:296">
      <c r="A251">
        <v>233</v>
      </c>
      <c r="B251">
        <v>1759168132.1</v>
      </c>
      <c r="C251">
        <v>6759</v>
      </c>
      <c r="D251" t="s">
        <v>911</v>
      </c>
      <c r="E251" t="s">
        <v>912</v>
      </c>
      <c r="F251">
        <v>5</v>
      </c>
      <c r="G251" t="s">
        <v>832</v>
      </c>
      <c r="H251">
        <v>1759168124.314285</v>
      </c>
      <c r="I251">
        <f>(J251)/1000</f>
        <v>0</v>
      </c>
      <c r="J251">
        <f>IF(DO251, AM251, AG251)</f>
        <v>0</v>
      </c>
      <c r="K251">
        <f>IF(DO251, AH251, AF251)</f>
        <v>0</v>
      </c>
      <c r="L251">
        <f>DQ251 - IF(AT251&gt;1, K251*DK251*100.0/(AV251), 0)</f>
        <v>0</v>
      </c>
      <c r="M251">
        <f>((S251-I251/2)*L251-K251)/(S251+I251/2)</f>
        <v>0</v>
      </c>
      <c r="N251">
        <f>M251*(DX251+DY251)/1000.0</f>
        <v>0</v>
      </c>
      <c r="O251">
        <f>(DQ251 - IF(AT251&gt;1, K251*DK251*100.0/(AV251), 0))*(DX251+DY251)/1000.0</f>
        <v>0</v>
      </c>
      <c r="P251">
        <f>2.0/((1/R251-1/Q251)+SIGN(R251)*SQRT((1/R251-1/Q251)*(1/R251-1/Q251) + 4*DL251/((DL251+1)*(DL251+1))*(2*1/R251*1/Q251-1/Q251*1/Q251)))</f>
        <v>0</v>
      </c>
      <c r="Q251">
        <f>IF(LEFT(DM251,1)&lt;&gt;"0",IF(LEFT(DM251,1)="1",3.0,DN251),$D$5+$E$5*(EE251*DX251/($K$5*1000))+$F$5*(EE251*DX251/($K$5*1000))*MAX(MIN(DK251,$J$5),$I$5)*MAX(MIN(DK251,$J$5),$I$5)+$G$5*MAX(MIN(DK251,$J$5),$I$5)*(EE251*DX251/($K$5*1000))+$H$5*(EE251*DX251/($K$5*1000))*(EE251*DX251/($K$5*1000)))</f>
        <v>0</v>
      </c>
      <c r="R251">
        <f>I251*(1000-(1000*0.61365*exp(17.502*V251/(240.97+V251))/(DX251+DY251)+DS251)/2)/(1000*0.61365*exp(17.502*V251/(240.97+V251))/(DX251+DY251)-DS251)</f>
        <v>0</v>
      </c>
      <c r="S251">
        <f>1/((DL251+1)/(P251/1.6)+1/(Q251/1.37)) + DL251/((DL251+1)/(P251/1.6) + DL251/(Q251/1.37))</f>
        <v>0</v>
      </c>
      <c r="T251">
        <f>(DG251*DJ251)</f>
        <v>0</v>
      </c>
      <c r="U251">
        <f>(DZ251+(T251+2*0.95*5.67E-8*(((DZ251+$B$9)+273)^4-(DZ251+273)^4)-44100*I251)/(1.84*29.3*Q251+8*0.95*5.67E-8*(DZ251+273)^3))</f>
        <v>0</v>
      </c>
      <c r="V251">
        <f>($C$9*EA251+$D$9*EB251+$E$9*U251)</f>
        <v>0</v>
      </c>
      <c r="W251">
        <f>0.61365*exp(17.502*V251/(240.97+V251))</f>
        <v>0</v>
      </c>
      <c r="X251">
        <f>(Y251/Z251*100)</f>
        <v>0</v>
      </c>
      <c r="Y251">
        <f>DS251*(DX251+DY251)/1000</f>
        <v>0</v>
      </c>
      <c r="Z251">
        <f>0.61365*exp(17.502*DZ251/(240.97+DZ251))</f>
        <v>0</v>
      </c>
      <c r="AA251">
        <f>(W251-DS251*(DX251+DY251)/1000)</f>
        <v>0</v>
      </c>
      <c r="AB251">
        <f>(-I251*44100)</f>
        <v>0</v>
      </c>
      <c r="AC251">
        <f>2*29.3*Q251*0.92*(DZ251-V251)</f>
        <v>0</v>
      </c>
      <c r="AD251">
        <f>2*0.95*5.67E-8*(((DZ251+$B$9)+273)^4-(V251+273)^4)</f>
        <v>0</v>
      </c>
      <c r="AE251">
        <f>T251+AD251+AB251+AC251</f>
        <v>0</v>
      </c>
      <c r="AF251">
        <f>DW251*AT251*(DR251-DQ251*(1000-AT251*DT251)/(1000-AT251*DS251))/(100*DK251)</f>
        <v>0</v>
      </c>
      <c r="AG251">
        <f>1000*DW251*AT251*(DS251-DT251)/(100*DK251*(1000-AT251*DS251))</f>
        <v>0</v>
      </c>
      <c r="AH251">
        <f>(AI251 - AJ251 - DX251*1E3/(8.314*(DZ251+273.15)) * AL251/DW251 * AK251) * DW251/(100*DK251) * (1000 - DT251)/1000</f>
        <v>0</v>
      </c>
      <c r="AI251">
        <v>671.518883970146</v>
      </c>
      <c r="AJ251">
        <v>637.9050545454544</v>
      </c>
      <c r="AK251">
        <v>3.326924190473252</v>
      </c>
      <c r="AL251">
        <v>65.06289702928272</v>
      </c>
      <c r="AM251">
        <f>(AO251 - AN251 + DX251*1E3/(8.314*(DZ251+273.15)) * AQ251/DW251 * AP251) * DW251/(100*DK251) * 1000/(1000 - AO251)</f>
        <v>0</v>
      </c>
      <c r="AN251">
        <v>20.02020649519473</v>
      </c>
      <c r="AO251">
        <v>22.66369878787878</v>
      </c>
      <c r="AP251">
        <v>-7.937338602510033E-05</v>
      </c>
      <c r="AQ251">
        <v>104.9964601613878</v>
      </c>
      <c r="AR251">
        <v>0</v>
      </c>
      <c r="AS251">
        <v>0</v>
      </c>
      <c r="AT251">
        <f>IF(AR251*$H$15&gt;=AV251,1.0,(AV251/(AV251-AR251*$H$15)))</f>
        <v>0</v>
      </c>
      <c r="AU251">
        <f>(AT251-1)*100</f>
        <v>0</v>
      </c>
      <c r="AV251">
        <f>MAX(0,($B$15+$C$15*EE251)/(1+$D$15*EE251)*DX251/(DZ251+273)*$E$15)</f>
        <v>0</v>
      </c>
      <c r="AW251" t="s">
        <v>437</v>
      </c>
      <c r="AX251" t="s">
        <v>437</v>
      </c>
      <c r="AY251">
        <v>0</v>
      </c>
      <c r="AZ251">
        <v>0</v>
      </c>
      <c r="BA251">
        <f>1-AY251/AZ251</f>
        <v>0</v>
      </c>
      <c r="BB251">
        <v>0</v>
      </c>
      <c r="BC251" t="s">
        <v>437</v>
      </c>
      <c r="BD251" t="s">
        <v>437</v>
      </c>
      <c r="BE251">
        <v>0</v>
      </c>
      <c r="BF251">
        <v>0</v>
      </c>
      <c r="BG251">
        <f>1-BE251/BF251</f>
        <v>0</v>
      </c>
      <c r="BH251">
        <v>0.5</v>
      </c>
      <c r="BI251">
        <f>DH251</f>
        <v>0</v>
      </c>
      <c r="BJ251">
        <f>K251</f>
        <v>0</v>
      </c>
      <c r="BK251">
        <f>BG251*BH251*BI251</f>
        <v>0</v>
      </c>
      <c r="BL251">
        <f>(BJ251-BB251)/BI251</f>
        <v>0</v>
      </c>
      <c r="BM251">
        <f>(AZ251-BF251)/BF251</f>
        <v>0</v>
      </c>
      <c r="BN251">
        <f>AY251/(BA251+AY251/BF251)</f>
        <v>0</v>
      </c>
      <c r="BO251" t="s">
        <v>437</v>
      </c>
      <c r="BP251">
        <v>0</v>
      </c>
      <c r="BQ251">
        <f>IF(BP251&lt;&gt;0, BP251, BN251)</f>
        <v>0</v>
      </c>
      <c r="BR251">
        <f>1-BQ251/BF251</f>
        <v>0</v>
      </c>
      <c r="BS251">
        <f>(BF251-BE251)/(BF251-BQ251)</f>
        <v>0</v>
      </c>
      <c r="BT251">
        <f>(AZ251-BF251)/(AZ251-BQ251)</f>
        <v>0</v>
      </c>
      <c r="BU251">
        <f>(BF251-BE251)/(BF251-AY251)</f>
        <v>0</v>
      </c>
      <c r="BV251">
        <f>(AZ251-BF251)/(AZ251-AY251)</f>
        <v>0</v>
      </c>
      <c r="BW251">
        <f>(BS251*BQ251/BE251)</f>
        <v>0</v>
      </c>
      <c r="BX251">
        <f>(1-BW251)</f>
        <v>0</v>
      </c>
      <c r="DG251">
        <f>$B$13*EF251+$C$13*EG251+$F$13*ER251*(1-EU251)</f>
        <v>0</v>
      </c>
      <c r="DH251">
        <f>DG251*DI251</f>
        <v>0</v>
      </c>
      <c r="DI251">
        <f>($B$13*$D$11+$C$13*$D$11+$F$13*((FE251+EW251)/MAX(FE251+EW251+FF251, 0.1)*$I$11+FF251/MAX(FE251+EW251+FF251, 0.1)*$J$11))/($B$13+$C$13+$F$13)</f>
        <v>0</v>
      </c>
      <c r="DJ251">
        <f>($B$13*$K$11+$C$13*$K$11+$F$13*((FE251+EW251)/MAX(FE251+EW251+FF251, 0.1)*$P$11+FF251/MAX(FE251+EW251+FF251, 0.1)*$Q$11))/($B$13+$C$13+$F$13)</f>
        <v>0</v>
      </c>
      <c r="DK251">
        <v>5.79</v>
      </c>
      <c r="DL251">
        <v>0.5</v>
      </c>
      <c r="DM251" t="s">
        <v>438</v>
      </c>
      <c r="DN251">
        <v>2</v>
      </c>
      <c r="DO251" t="b">
        <v>1</v>
      </c>
      <c r="DP251">
        <v>1759168124.314285</v>
      </c>
      <c r="DQ251">
        <v>599.75925</v>
      </c>
      <c r="DR251">
        <v>641.8093928571428</v>
      </c>
      <c r="DS251">
        <v>22.67006428571429</v>
      </c>
      <c r="DT251">
        <v>20.02391071428572</v>
      </c>
      <c r="DU251">
        <v>600.7981428571428</v>
      </c>
      <c r="DV251">
        <v>22.36998928571429</v>
      </c>
      <c r="DW251">
        <v>499.9812499999999</v>
      </c>
      <c r="DX251">
        <v>90.87365</v>
      </c>
      <c r="DY251">
        <v>0.06921648928571428</v>
      </c>
      <c r="DZ251">
        <v>29.48447857142857</v>
      </c>
      <c r="EA251">
        <v>29.99808571428571</v>
      </c>
      <c r="EB251">
        <v>999.9000000000002</v>
      </c>
      <c r="EC251">
        <v>0</v>
      </c>
      <c r="ED251">
        <v>0</v>
      </c>
      <c r="EE251">
        <v>10011.50857142857</v>
      </c>
      <c r="EF251">
        <v>0</v>
      </c>
      <c r="EG251">
        <v>9.86604</v>
      </c>
      <c r="EH251">
        <v>-42.05012499999999</v>
      </c>
      <c r="EI251">
        <v>613.6711785714286</v>
      </c>
      <c r="EJ251">
        <v>654.9234642857143</v>
      </c>
      <c r="EK251">
        <v>2.646160357142858</v>
      </c>
      <c r="EL251">
        <v>641.8093928571428</v>
      </c>
      <c r="EM251">
        <v>20.02391071428572</v>
      </c>
      <c r="EN251">
        <v>2.060111785714286</v>
      </c>
      <c r="EO251">
        <v>1.819644642857143</v>
      </c>
      <c r="EP251">
        <v>17.914075</v>
      </c>
      <c r="EQ251">
        <v>15.95657857142857</v>
      </c>
      <c r="ER251">
        <v>1999.995714285715</v>
      </c>
      <c r="ES251">
        <v>0.9799975357142857</v>
      </c>
      <c r="ET251">
        <v>0.02000216785714286</v>
      </c>
      <c r="EU251">
        <v>0</v>
      </c>
      <c r="EV251">
        <v>807.32925</v>
      </c>
      <c r="EW251">
        <v>5.00078</v>
      </c>
      <c r="EX251">
        <v>15726.82142857143</v>
      </c>
      <c r="EY251">
        <v>16379.59285714286</v>
      </c>
      <c r="EZ251">
        <v>39.24075</v>
      </c>
      <c r="FA251">
        <v>39.95282142857143</v>
      </c>
      <c r="FB251">
        <v>39.27882142857143</v>
      </c>
      <c r="FC251">
        <v>39.66707142857142</v>
      </c>
      <c r="FD251">
        <v>40.22964285714285</v>
      </c>
      <c r="FE251">
        <v>1955.085714285714</v>
      </c>
      <c r="FF251">
        <v>39.9</v>
      </c>
      <c r="FG251">
        <v>0</v>
      </c>
      <c r="FH251">
        <v>1759168124.6</v>
      </c>
      <c r="FI251">
        <v>0</v>
      </c>
      <c r="FJ251">
        <v>807.4705199999999</v>
      </c>
      <c r="FK251">
        <v>8.394230798075132</v>
      </c>
      <c r="FL251">
        <v>181.130769528928</v>
      </c>
      <c r="FM251">
        <v>15729.432</v>
      </c>
      <c r="FN251">
        <v>15</v>
      </c>
      <c r="FO251">
        <v>0</v>
      </c>
      <c r="FP251" t="s">
        <v>439</v>
      </c>
      <c r="FQ251">
        <v>1746989605.5</v>
      </c>
      <c r="FR251">
        <v>1746989593.5</v>
      </c>
      <c r="FS251">
        <v>0</v>
      </c>
      <c r="FT251">
        <v>-0.274</v>
      </c>
      <c r="FU251">
        <v>-0.002</v>
      </c>
      <c r="FV251">
        <v>2.549</v>
      </c>
      <c r="FW251">
        <v>0.129</v>
      </c>
      <c r="FX251">
        <v>420</v>
      </c>
      <c r="FY251">
        <v>17</v>
      </c>
      <c r="FZ251">
        <v>0.02</v>
      </c>
      <c r="GA251">
        <v>0.04</v>
      </c>
      <c r="GB251">
        <v>-41.7796512195122</v>
      </c>
      <c r="GC251">
        <v>-6.151496864111549</v>
      </c>
      <c r="GD251">
        <v>0.6122229010313922</v>
      </c>
      <c r="GE251">
        <v>0</v>
      </c>
      <c r="GF251">
        <v>806.9712647058823</v>
      </c>
      <c r="GG251">
        <v>9.134988546318175</v>
      </c>
      <c r="GH251">
        <v>0.9190211643477045</v>
      </c>
      <c r="GI251">
        <v>0</v>
      </c>
      <c r="GJ251">
        <v>2.646244146341464</v>
      </c>
      <c r="GK251">
        <v>-0.004373101045294125</v>
      </c>
      <c r="GL251">
        <v>0.001079814743844154</v>
      </c>
      <c r="GM251">
        <v>1</v>
      </c>
      <c r="GN251">
        <v>1</v>
      </c>
      <c r="GO251">
        <v>3</v>
      </c>
      <c r="GP251" t="s">
        <v>459</v>
      </c>
      <c r="GQ251">
        <v>3.10209</v>
      </c>
      <c r="GR251">
        <v>2.72732</v>
      </c>
      <c r="GS251">
        <v>0.118045</v>
      </c>
      <c r="GT251">
        <v>0.123482</v>
      </c>
      <c r="GU251">
        <v>0.103968</v>
      </c>
      <c r="GV251">
        <v>0.0965799</v>
      </c>
      <c r="GW251">
        <v>23052.9</v>
      </c>
      <c r="GX251">
        <v>20806.7</v>
      </c>
      <c r="GY251">
        <v>26701.9</v>
      </c>
      <c r="GZ251">
        <v>23959.3</v>
      </c>
      <c r="HA251">
        <v>38282.9</v>
      </c>
      <c r="HB251">
        <v>31998.5</v>
      </c>
      <c r="HC251">
        <v>46623.6</v>
      </c>
      <c r="HD251">
        <v>37901.9</v>
      </c>
      <c r="HE251">
        <v>1.87235</v>
      </c>
      <c r="HF251">
        <v>1.86443</v>
      </c>
      <c r="HG251">
        <v>0.143122</v>
      </c>
      <c r="HH251">
        <v>0</v>
      </c>
      <c r="HI251">
        <v>27.6729</v>
      </c>
      <c r="HJ251">
        <v>999.9</v>
      </c>
      <c r="HK251">
        <v>47</v>
      </c>
      <c r="HL251">
        <v>31.7</v>
      </c>
      <c r="HM251">
        <v>24.282</v>
      </c>
      <c r="HN251">
        <v>61.3659</v>
      </c>
      <c r="HO251">
        <v>22.1715</v>
      </c>
      <c r="HP251">
        <v>1</v>
      </c>
      <c r="HQ251">
        <v>0.115511</v>
      </c>
      <c r="HR251">
        <v>-0.273671</v>
      </c>
      <c r="HS251">
        <v>20.2796</v>
      </c>
      <c r="HT251">
        <v>5.21175</v>
      </c>
      <c r="HU251">
        <v>11.9798</v>
      </c>
      <c r="HV251">
        <v>4.96365</v>
      </c>
      <c r="HW251">
        <v>3.2746</v>
      </c>
      <c r="HX251">
        <v>9999</v>
      </c>
      <c r="HY251">
        <v>9999</v>
      </c>
      <c r="HZ251">
        <v>9999</v>
      </c>
      <c r="IA251">
        <v>42.3</v>
      </c>
      <c r="IB251">
        <v>1.86402</v>
      </c>
      <c r="IC251">
        <v>1.86017</v>
      </c>
      <c r="ID251">
        <v>1.8585</v>
      </c>
      <c r="IE251">
        <v>1.85982</v>
      </c>
      <c r="IF251">
        <v>1.85989</v>
      </c>
      <c r="IG251">
        <v>1.85841</v>
      </c>
      <c r="IH251">
        <v>1.85746</v>
      </c>
      <c r="II251">
        <v>1.85242</v>
      </c>
      <c r="IJ251">
        <v>0</v>
      </c>
      <c r="IK251">
        <v>0</v>
      </c>
      <c r="IL251">
        <v>0</v>
      </c>
      <c r="IM251">
        <v>0</v>
      </c>
      <c r="IN251" t="s">
        <v>441</v>
      </c>
      <c r="IO251" t="s">
        <v>442</v>
      </c>
      <c r="IP251" t="s">
        <v>443</v>
      </c>
      <c r="IQ251" t="s">
        <v>443</v>
      </c>
      <c r="IR251" t="s">
        <v>443</v>
      </c>
      <c r="IS251" t="s">
        <v>443</v>
      </c>
      <c r="IT251">
        <v>0</v>
      </c>
      <c r="IU251">
        <v>100</v>
      </c>
      <c r="IV251">
        <v>100</v>
      </c>
      <c r="IW251">
        <v>-1.024</v>
      </c>
      <c r="IX251">
        <v>0.2999</v>
      </c>
      <c r="IY251">
        <v>-0.9039269621244732</v>
      </c>
      <c r="IZ251">
        <v>-0.001239420960351069</v>
      </c>
      <c r="JA251">
        <v>2.054680153414315E-06</v>
      </c>
      <c r="JB251">
        <v>-6.090169633737798E-10</v>
      </c>
      <c r="JC251">
        <v>0.01286883109493677</v>
      </c>
      <c r="JD251">
        <v>0.003674261220633967</v>
      </c>
      <c r="JE251">
        <v>0.0003746991724086452</v>
      </c>
      <c r="JF251">
        <v>1.563836292469968E-06</v>
      </c>
      <c r="JG251">
        <v>1</v>
      </c>
      <c r="JH251">
        <v>2003</v>
      </c>
      <c r="JI251">
        <v>1</v>
      </c>
      <c r="JJ251">
        <v>24</v>
      </c>
      <c r="JK251">
        <v>202975.4</v>
      </c>
      <c r="JL251">
        <v>202975.6</v>
      </c>
      <c r="JM251">
        <v>1.66382</v>
      </c>
      <c r="JN251">
        <v>2.63794</v>
      </c>
      <c r="JO251">
        <v>1.49658</v>
      </c>
      <c r="JP251">
        <v>2.34375</v>
      </c>
      <c r="JQ251">
        <v>1.54907</v>
      </c>
      <c r="JR251">
        <v>2.32788</v>
      </c>
      <c r="JS251">
        <v>36.4814</v>
      </c>
      <c r="JT251">
        <v>24.1751</v>
      </c>
      <c r="JU251">
        <v>18</v>
      </c>
      <c r="JV251">
        <v>483.691</v>
      </c>
      <c r="JW251">
        <v>493.598</v>
      </c>
      <c r="JX251">
        <v>28.2766</v>
      </c>
      <c r="JY251">
        <v>28.7841</v>
      </c>
      <c r="JZ251">
        <v>30.0001</v>
      </c>
      <c r="KA251">
        <v>29.0475</v>
      </c>
      <c r="KB251">
        <v>29.0577</v>
      </c>
      <c r="KC251">
        <v>33.4269</v>
      </c>
      <c r="KD251">
        <v>19.5777</v>
      </c>
      <c r="KE251">
        <v>97.39400000000001</v>
      </c>
      <c r="KF251">
        <v>28.249</v>
      </c>
      <c r="KG251">
        <v>693.948</v>
      </c>
      <c r="KH251">
        <v>20.0693</v>
      </c>
      <c r="KI251">
        <v>101.942</v>
      </c>
      <c r="KJ251">
        <v>91.4093</v>
      </c>
    </row>
    <row r="252" spans="1:296">
      <c r="A252">
        <v>234</v>
      </c>
      <c r="B252">
        <v>1759168137.1</v>
      </c>
      <c r="C252">
        <v>6764</v>
      </c>
      <c r="D252" t="s">
        <v>913</v>
      </c>
      <c r="E252" t="s">
        <v>914</v>
      </c>
      <c r="F252">
        <v>5</v>
      </c>
      <c r="G252" t="s">
        <v>832</v>
      </c>
      <c r="H252">
        <v>1759168129.6</v>
      </c>
      <c r="I252">
        <f>(J252)/1000</f>
        <v>0</v>
      </c>
      <c r="J252">
        <f>IF(DO252, AM252, AG252)</f>
        <v>0</v>
      </c>
      <c r="K252">
        <f>IF(DO252, AH252, AF252)</f>
        <v>0</v>
      </c>
      <c r="L252">
        <f>DQ252 - IF(AT252&gt;1, K252*DK252*100.0/(AV252), 0)</f>
        <v>0</v>
      </c>
      <c r="M252">
        <f>((S252-I252/2)*L252-K252)/(S252+I252/2)</f>
        <v>0</v>
      </c>
      <c r="N252">
        <f>M252*(DX252+DY252)/1000.0</f>
        <v>0</v>
      </c>
      <c r="O252">
        <f>(DQ252 - IF(AT252&gt;1, K252*DK252*100.0/(AV252), 0))*(DX252+DY252)/1000.0</f>
        <v>0</v>
      </c>
      <c r="P252">
        <f>2.0/((1/R252-1/Q252)+SIGN(R252)*SQRT((1/R252-1/Q252)*(1/R252-1/Q252) + 4*DL252/((DL252+1)*(DL252+1))*(2*1/R252*1/Q252-1/Q252*1/Q252)))</f>
        <v>0</v>
      </c>
      <c r="Q252">
        <f>IF(LEFT(DM252,1)&lt;&gt;"0",IF(LEFT(DM252,1)="1",3.0,DN252),$D$5+$E$5*(EE252*DX252/($K$5*1000))+$F$5*(EE252*DX252/($K$5*1000))*MAX(MIN(DK252,$J$5),$I$5)*MAX(MIN(DK252,$J$5),$I$5)+$G$5*MAX(MIN(DK252,$J$5),$I$5)*(EE252*DX252/($K$5*1000))+$H$5*(EE252*DX252/($K$5*1000))*(EE252*DX252/($K$5*1000)))</f>
        <v>0</v>
      </c>
      <c r="R252">
        <f>I252*(1000-(1000*0.61365*exp(17.502*V252/(240.97+V252))/(DX252+DY252)+DS252)/2)/(1000*0.61365*exp(17.502*V252/(240.97+V252))/(DX252+DY252)-DS252)</f>
        <v>0</v>
      </c>
      <c r="S252">
        <f>1/((DL252+1)/(P252/1.6)+1/(Q252/1.37)) + DL252/((DL252+1)/(P252/1.6) + DL252/(Q252/1.37))</f>
        <v>0</v>
      </c>
      <c r="T252">
        <f>(DG252*DJ252)</f>
        <v>0</v>
      </c>
      <c r="U252">
        <f>(DZ252+(T252+2*0.95*5.67E-8*(((DZ252+$B$9)+273)^4-(DZ252+273)^4)-44100*I252)/(1.84*29.3*Q252+8*0.95*5.67E-8*(DZ252+273)^3))</f>
        <v>0</v>
      </c>
      <c r="V252">
        <f>($C$9*EA252+$D$9*EB252+$E$9*U252)</f>
        <v>0</v>
      </c>
      <c r="W252">
        <f>0.61365*exp(17.502*V252/(240.97+V252))</f>
        <v>0</v>
      </c>
      <c r="X252">
        <f>(Y252/Z252*100)</f>
        <v>0</v>
      </c>
      <c r="Y252">
        <f>DS252*(DX252+DY252)/1000</f>
        <v>0</v>
      </c>
      <c r="Z252">
        <f>0.61365*exp(17.502*DZ252/(240.97+DZ252))</f>
        <v>0</v>
      </c>
      <c r="AA252">
        <f>(W252-DS252*(DX252+DY252)/1000)</f>
        <v>0</v>
      </c>
      <c r="AB252">
        <f>(-I252*44100)</f>
        <v>0</v>
      </c>
      <c r="AC252">
        <f>2*29.3*Q252*0.92*(DZ252-V252)</f>
        <v>0</v>
      </c>
      <c r="AD252">
        <f>2*0.95*5.67E-8*(((DZ252+$B$9)+273)^4-(V252+273)^4)</f>
        <v>0</v>
      </c>
      <c r="AE252">
        <f>T252+AD252+AB252+AC252</f>
        <v>0</v>
      </c>
      <c r="AF252">
        <f>DW252*AT252*(DR252-DQ252*(1000-AT252*DT252)/(1000-AT252*DS252))/(100*DK252)</f>
        <v>0</v>
      </c>
      <c r="AG252">
        <f>1000*DW252*AT252*(DS252-DT252)/(100*DK252*(1000-AT252*DS252))</f>
        <v>0</v>
      </c>
      <c r="AH252">
        <f>(AI252 - AJ252 - DX252*1E3/(8.314*(DZ252+273.15)) * AL252/DW252 * AK252) * DW252/(100*DK252) * (1000 - DT252)/1000</f>
        <v>0</v>
      </c>
      <c r="AI252">
        <v>688.5998144647126</v>
      </c>
      <c r="AJ252">
        <v>654.6193818181818</v>
      </c>
      <c r="AK252">
        <v>3.343973206354136</v>
      </c>
      <c r="AL252">
        <v>65.06289702928272</v>
      </c>
      <c r="AM252">
        <f>(AO252 - AN252 + DX252*1E3/(8.314*(DZ252+273.15)) * AQ252/DW252 * AP252) * DW252/(100*DK252) * 1000/(1000 - AO252)</f>
        <v>0</v>
      </c>
      <c r="AN252">
        <v>20.01468429179844</v>
      </c>
      <c r="AO252">
        <v>22.65450969696969</v>
      </c>
      <c r="AP252">
        <v>-7.875810086030566E-05</v>
      </c>
      <c r="AQ252">
        <v>104.9964601613878</v>
      </c>
      <c r="AR252">
        <v>0</v>
      </c>
      <c r="AS252">
        <v>0</v>
      </c>
      <c r="AT252">
        <f>IF(AR252*$H$15&gt;=AV252,1.0,(AV252/(AV252-AR252*$H$15)))</f>
        <v>0</v>
      </c>
      <c r="AU252">
        <f>(AT252-1)*100</f>
        <v>0</v>
      </c>
      <c r="AV252">
        <f>MAX(0,($B$15+$C$15*EE252)/(1+$D$15*EE252)*DX252/(DZ252+273)*$E$15)</f>
        <v>0</v>
      </c>
      <c r="AW252" t="s">
        <v>437</v>
      </c>
      <c r="AX252" t="s">
        <v>437</v>
      </c>
      <c r="AY252">
        <v>0</v>
      </c>
      <c r="AZ252">
        <v>0</v>
      </c>
      <c r="BA252">
        <f>1-AY252/AZ252</f>
        <v>0</v>
      </c>
      <c r="BB252">
        <v>0</v>
      </c>
      <c r="BC252" t="s">
        <v>437</v>
      </c>
      <c r="BD252" t="s">
        <v>437</v>
      </c>
      <c r="BE252">
        <v>0</v>
      </c>
      <c r="BF252">
        <v>0</v>
      </c>
      <c r="BG252">
        <f>1-BE252/BF252</f>
        <v>0</v>
      </c>
      <c r="BH252">
        <v>0.5</v>
      </c>
      <c r="BI252">
        <f>DH252</f>
        <v>0</v>
      </c>
      <c r="BJ252">
        <f>K252</f>
        <v>0</v>
      </c>
      <c r="BK252">
        <f>BG252*BH252*BI252</f>
        <v>0</v>
      </c>
      <c r="BL252">
        <f>(BJ252-BB252)/BI252</f>
        <v>0</v>
      </c>
      <c r="BM252">
        <f>(AZ252-BF252)/BF252</f>
        <v>0</v>
      </c>
      <c r="BN252">
        <f>AY252/(BA252+AY252/BF252)</f>
        <v>0</v>
      </c>
      <c r="BO252" t="s">
        <v>437</v>
      </c>
      <c r="BP252">
        <v>0</v>
      </c>
      <c r="BQ252">
        <f>IF(BP252&lt;&gt;0, BP252, BN252)</f>
        <v>0</v>
      </c>
      <c r="BR252">
        <f>1-BQ252/BF252</f>
        <v>0</v>
      </c>
      <c r="BS252">
        <f>(BF252-BE252)/(BF252-BQ252)</f>
        <v>0</v>
      </c>
      <c r="BT252">
        <f>(AZ252-BF252)/(AZ252-BQ252)</f>
        <v>0</v>
      </c>
      <c r="BU252">
        <f>(BF252-BE252)/(BF252-AY252)</f>
        <v>0</v>
      </c>
      <c r="BV252">
        <f>(AZ252-BF252)/(AZ252-AY252)</f>
        <v>0</v>
      </c>
      <c r="BW252">
        <f>(BS252*BQ252/BE252)</f>
        <v>0</v>
      </c>
      <c r="BX252">
        <f>(1-BW252)</f>
        <v>0</v>
      </c>
      <c r="DG252">
        <f>$B$13*EF252+$C$13*EG252+$F$13*ER252*(1-EU252)</f>
        <v>0</v>
      </c>
      <c r="DH252">
        <f>DG252*DI252</f>
        <v>0</v>
      </c>
      <c r="DI252">
        <f>($B$13*$D$11+$C$13*$D$11+$F$13*((FE252+EW252)/MAX(FE252+EW252+FF252, 0.1)*$I$11+FF252/MAX(FE252+EW252+FF252, 0.1)*$J$11))/($B$13+$C$13+$F$13)</f>
        <v>0</v>
      </c>
      <c r="DJ252">
        <f>($B$13*$K$11+$C$13*$K$11+$F$13*((FE252+EW252)/MAX(FE252+EW252+FF252, 0.1)*$P$11+FF252/MAX(FE252+EW252+FF252, 0.1)*$Q$11))/($B$13+$C$13+$F$13)</f>
        <v>0</v>
      </c>
      <c r="DK252">
        <v>5.79</v>
      </c>
      <c r="DL252">
        <v>0.5</v>
      </c>
      <c r="DM252" t="s">
        <v>438</v>
      </c>
      <c r="DN252">
        <v>2</v>
      </c>
      <c r="DO252" t="b">
        <v>1</v>
      </c>
      <c r="DP252">
        <v>1759168129.6</v>
      </c>
      <c r="DQ252">
        <v>616.9621111111112</v>
      </c>
      <c r="DR252">
        <v>659.5443333333334</v>
      </c>
      <c r="DS252">
        <v>22.66466666666667</v>
      </c>
      <c r="DT252">
        <v>20.01983333333333</v>
      </c>
      <c r="DU252">
        <v>617.9910000000001</v>
      </c>
      <c r="DV252">
        <v>22.36471851851852</v>
      </c>
      <c r="DW252">
        <v>499.9832592592592</v>
      </c>
      <c r="DX252">
        <v>90.87378148148147</v>
      </c>
      <c r="DY252">
        <v>0.06924834814814815</v>
      </c>
      <c r="DZ252">
        <v>29.48761111111111</v>
      </c>
      <c r="EA252">
        <v>30.00435555555556</v>
      </c>
      <c r="EB252">
        <v>999.9000000000001</v>
      </c>
      <c r="EC252">
        <v>0</v>
      </c>
      <c r="ED252">
        <v>0</v>
      </c>
      <c r="EE252">
        <v>10006.05518518519</v>
      </c>
      <c r="EF252">
        <v>0</v>
      </c>
      <c r="EG252">
        <v>9.86604</v>
      </c>
      <c r="EH252">
        <v>-42.58222962962964</v>
      </c>
      <c r="EI252">
        <v>631.2695185185185</v>
      </c>
      <c r="EJ252">
        <v>673.017962962963</v>
      </c>
      <c r="EK252">
        <v>2.644843333333333</v>
      </c>
      <c r="EL252">
        <v>659.5443333333334</v>
      </c>
      <c r="EM252">
        <v>20.01983333333333</v>
      </c>
      <c r="EN252">
        <v>2.059624444444444</v>
      </c>
      <c r="EO252">
        <v>1.819276666666667</v>
      </c>
      <c r="EP252">
        <v>17.91031111111111</v>
      </c>
      <c r="EQ252">
        <v>15.95341111111111</v>
      </c>
      <c r="ER252">
        <v>1999.996666666667</v>
      </c>
      <c r="ES252">
        <v>0.9799975555555556</v>
      </c>
      <c r="ET252">
        <v>0.02000214814814815</v>
      </c>
      <c r="EU252">
        <v>0</v>
      </c>
      <c r="EV252">
        <v>808.0900740740742</v>
      </c>
      <c r="EW252">
        <v>5.00078</v>
      </c>
      <c r="EX252">
        <v>15742.67037037037</v>
      </c>
      <c r="EY252">
        <v>16379.6</v>
      </c>
      <c r="EZ252">
        <v>39.26129629629629</v>
      </c>
      <c r="FA252">
        <v>39.9534074074074</v>
      </c>
      <c r="FB252">
        <v>39.28211111111111</v>
      </c>
      <c r="FC252">
        <v>39.68948148148147</v>
      </c>
      <c r="FD252">
        <v>40.21959259259259</v>
      </c>
      <c r="FE252">
        <v>1955.086666666667</v>
      </c>
      <c r="FF252">
        <v>39.9</v>
      </c>
      <c r="FG252">
        <v>0</v>
      </c>
      <c r="FH252">
        <v>1759168129.4</v>
      </c>
      <c r="FI252">
        <v>0</v>
      </c>
      <c r="FJ252">
        <v>808.16516</v>
      </c>
      <c r="FK252">
        <v>8.535153848402102</v>
      </c>
      <c r="FL252">
        <v>176.7538459040008</v>
      </c>
      <c r="FM252">
        <v>15743.784</v>
      </c>
      <c r="FN252">
        <v>15</v>
      </c>
      <c r="FO252">
        <v>0</v>
      </c>
      <c r="FP252" t="s">
        <v>439</v>
      </c>
      <c r="FQ252">
        <v>1746989605.5</v>
      </c>
      <c r="FR252">
        <v>1746989593.5</v>
      </c>
      <c r="FS252">
        <v>0</v>
      </c>
      <c r="FT252">
        <v>-0.274</v>
      </c>
      <c r="FU252">
        <v>-0.002</v>
      </c>
      <c r="FV252">
        <v>2.549</v>
      </c>
      <c r="FW252">
        <v>0.129</v>
      </c>
      <c r="FX252">
        <v>420</v>
      </c>
      <c r="FY252">
        <v>17</v>
      </c>
      <c r="FZ252">
        <v>0.02</v>
      </c>
      <c r="GA252">
        <v>0.04</v>
      </c>
      <c r="GB252">
        <v>-42.28315121951219</v>
      </c>
      <c r="GC252">
        <v>-6.198694076655064</v>
      </c>
      <c r="GD252">
        <v>0.6150824835116855</v>
      </c>
      <c r="GE252">
        <v>0</v>
      </c>
      <c r="GF252">
        <v>807.6818235294118</v>
      </c>
      <c r="GG252">
        <v>8.606111543009721</v>
      </c>
      <c r="GH252">
        <v>0.8730108978023353</v>
      </c>
      <c r="GI252">
        <v>0</v>
      </c>
      <c r="GJ252">
        <v>2.645305853658537</v>
      </c>
      <c r="GK252">
        <v>-0.01553351916375705</v>
      </c>
      <c r="GL252">
        <v>0.002005128760064547</v>
      </c>
      <c r="GM252">
        <v>1</v>
      </c>
      <c r="GN252">
        <v>1</v>
      </c>
      <c r="GO252">
        <v>3</v>
      </c>
      <c r="GP252" t="s">
        <v>459</v>
      </c>
      <c r="GQ252">
        <v>3.10224</v>
      </c>
      <c r="GR252">
        <v>2.72722</v>
      </c>
      <c r="GS252">
        <v>0.120181</v>
      </c>
      <c r="GT252">
        <v>0.12561</v>
      </c>
      <c r="GU252">
        <v>0.10394</v>
      </c>
      <c r="GV252">
        <v>0.0965708</v>
      </c>
      <c r="GW252">
        <v>22997.1</v>
      </c>
      <c r="GX252">
        <v>20756.3</v>
      </c>
      <c r="GY252">
        <v>26702</v>
      </c>
      <c r="GZ252">
        <v>23959.4</v>
      </c>
      <c r="HA252">
        <v>38284.4</v>
      </c>
      <c r="HB252">
        <v>31999.3</v>
      </c>
      <c r="HC252">
        <v>46623.7</v>
      </c>
      <c r="HD252">
        <v>37902.2</v>
      </c>
      <c r="HE252">
        <v>1.87295</v>
      </c>
      <c r="HF252">
        <v>1.86435</v>
      </c>
      <c r="HG252">
        <v>0.143092</v>
      </c>
      <c r="HH252">
        <v>0</v>
      </c>
      <c r="HI252">
        <v>27.6752</v>
      </c>
      <c r="HJ252">
        <v>999.9</v>
      </c>
      <c r="HK252">
        <v>47</v>
      </c>
      <c r="HL252">
        <v>31.7</v>
      </c>
      <c r="HM252">
        <v>24.277</v>
      </c>
      <c r="HN252">
        <v>60.8659</v>
      </c>
      <c r="HO252">
        <v>22.1314</v>
      </c>
      <c r="HP252">
        <v>1</v>
      </c>
      <c r="HQ252">
        <v>0.115407</v>
      </c>
      <c r="HR252">
        <v>-0.331016</v>
      </c>
      <c r="HS252">
        <v>20.2795</v>
      </c>
      <c r="HT252">
        <v>5.21175</v>
      </c>
      <c r="HU252">
        <v>11.98</v>
      </c>
      <c r="HV252">
        <v>4.96355</v>
      </c>
      <c r="HW252">
        <v>3.27465</v>
      </c>
      <c r="HX252">
        <v>9999</v>
      </c>
      <c r="HY252">
        <v>9999</v>
      </c>
      <c r="HZ252">
        <v>9999</v>
      </c>
      <c r="IA252">
        <v>42.3</v>
      </c>
      <c r="IB252">
        <v>1.86401</v>
      </c>
      <c r="IC252">
        <v>1.86016</v>
      </c>
      <c r="ID252">
        <v>1.85846</v>
      </c>
      <c r="IE252">
        <v>1.85979</v>
      </c>
      <c r="IF252">
        <v>1.85989</v>
      </c>
      <c r="IG252">
        <v>1.85839</v>
      </c>
      <c r="IH252">
        <v>1.85745</v>
      </c>
      <c r="II252">
        <v>1.85242</v>
      </c>
      <c r="IJ252">
        <v>0</v>
      </c>
      <c r="IK252">
        <v>0</v>
      </c>
      <c r="IL252">
        <v>0</v>
      </c>
      <c r="IM252">
        <v>0</v>
      </c>
      <c r="IN252" t="s">
        <v>441</v>
      </c>
      <c r="IO252" t="s">
        <v>442</v>
      </c>
      <c r="IP252" t="s">
        <v>443</v>
      </c>
      <c r="IQ252" t="s">
        <v>443</v>
      </c>
      <c r="IR252" t="s">
        <v>443</v>
      </c>
      <c r="IS252" t="s">
        <v>443</v>
      </c>
      <c r="IT252">
        <v>0</v>
      </c>
      <c r="IU252">
        <v>100</v>
      </c>
      <c r="IV252">
        <v>100</v>
      </c>
      <c r="IW252">
        <v>-1.013</v>
      </c>
      <c r="IX252">
        <v>0.2997</v>
      </c>
      <c r="IY252">
        <v>-0.9039269621244732</v>
      </c>
      <c r="IZ252">
        <v>-0.001239420960351069</v>
      </c>
      <c r="JA252">
        <v>2.054680153414315E-06</v>
      </c>
      <c r="JB252">
        <v>-6.090169633737798E-10</v>
      </c>
      <c r="JC252">
        <v>0.01286883109493677</v>
      </c>
      <c r="JD252">
        <v>0.003674261220633967</v>
      </c>
      <c r="JE252">
        <v>0.0003746991724086452</v>
      </c>
      <c r="JF252">
        <v>1.563836292469968E-06</v>
      </c>
      <c r="JG252">
        <v>1</v>
      </c>
      <c r="JH252">
        <v>2003</v>
      </c>
      <c r="JI252">
        <v>1</v>
      </c>
      <c r="JJ252">
        <v>24</v>
      </c>
      <c r="JK252">
        <v>202975.5</v>
      </c>
      <c r="JL252">
        <v>202975.7</v>
      </c>
      <c r="JM252">
        <v>1.70044</v>
      </c>
      <c r="JN252">
        <v>2.63062</v>
      </c>
      <c r="JO252">
        <v>1.49658</v>
      </c>
      <c r="JP252">
        <v>2.34375</v>
      </c>
      <c r="JQ252">
        <v>1.54907</v>
      </c>
      <c r="JR252">
        <v>2.44751</v>
      </c>
      <c r="JS252">
        <v>36.4814</v>
      </c>
      <c r="JT252">
        <v>24.1751</v>
      </c>
      <c r="JU252">
        <v>18</v>
      </c>
      <c r="JV252">
        <v>484.035</v>
      </c>
      <c r="JW252">
        <v>493.528</v>
      </c>
      <c r="JX252">
        <v>28.2494</v>
      </c>
      <c r="JY252">
        <v>28.7837</v>
      </c>
      <c r="JZ252">
        <v>30</v>
      </c>
      <c r="KA252">
        <v>29.0467</v>
      </c>
      <c r="KB252">
        <v>29.0552</v>
      </c>
      <c r="KC252">
        <v>34.1392</v>
      </c>
      <c r="KD252">
        <v>19.5777</v>
      </c>
      <c r="KE252">
        <v>97.39400000000001</v>
      </c>
      <c r="KF252">
        <v>28.2428</v>
      </c>
      <c r="KG252">
        <v>707.3099999999999</v>
      </c>
      <c r="KH252">
        <v>20.0693</v>
      </c>
      <c r="KI252">
        <v>101.942</v>
      </c>
      <c r="KJ252">
        <v>91.40989999999999</v>
      </c>
    </row>
    <row r="253" spans="1:296">
      <c r="A253">
        <v>235</v>
      </c>
      <c r="B253">
        <v>1759168142.1</v>
      </c>
      <c r="C253">
        <v>6769</v>
      </c>
      <c r="D253" t="s">
        <v>915</v>
      </c>
      <c r="E253" t="s">
        <v>916</v>
      </c>
      <c r="F253">
        <v>5</v>
      </c>
      <c r="G253" t="s">
        <v>832</v>
      </c>
      <c r="H253">
        <v>1759168134.314285</v>
      </c>
      <c r="I253">
        <f>(J253)/1000</f>
        <v>0</v>
      </c>
      <c r="J253">
        <f>IF(DO253, AM253, AG253)</f>
        <v>0</v>
      </c>
      <c r="K253">
        <f>IF(DO253, AH253, AF253)</f>
        <v>0</v>
      </c>
      <c r="L253">
        <f>DQ253 - IF(AT253&gt;1, K253*DK253*100.0/(AV253), 0)</f>
        <v>0</v>
      </c>
      <c r="M253">
        <f>((S253-I253/2)*L253-K253)/(S253+I253/2)</f>
        <v>0</v>
      </c>
      <c r="N253">
        <f>M253*(DX253+DY253)/1000.0</f>
        <v>0</v>
      </c>
      <c r="O253">
        <f>(DQ253 - IF(AT253&gt;1, K253*DK253*100.0/(AV253), 0))*(DX253+DY253)/1000.0</f>
        <v>0</v>
      </c>
      <c r="P253">
        <f>2.0/((1/R253-1/Q253)+SIGN(R253)*SQRT((1/R253-1/Q253)*(1/R253-1/Q253) + 4*DL253/((DL253+1)*(DL253+1))*(2*1/R253*1/Q253-1/Q253*1/Q253)))</f>
        <v>0</v>
      </c>
      <c r="Q253">
        <f>IF(LEFT(DM253,1)&lt;&gt;"0",IF(LEFT(DM253,1)="1",3.0,DN253),$D$5+$E$5*(EE253*DX253/($K$5*1000))+$F$5*(EE253*DX253/($K$5*1000))*MAX(MIN(DK253,$J$5),$I$5)*MAX(MIN(DK253,$J$5),$I$5)+$G$5*MAX(MIN(DK253,$J$5),$I$5)*(EE253*DX253/($K$5*1000))+$H$5*(EE253*DX253/($K$5*1000))*(EE253*DX253/($K$5*1000)))</f>
        <v>0</v>
      </c>
      <c r="R253">
        <f>I253*(1000-(1000*0.61365*exp(17.502*V253/(240.97+V253))/(DX253+DY253)+DS253)/2)/(1000*0.61365*exp(17.502*V253/(240.97+V253))/(DX253+DY253)-DS253)</f>
        <v>0</v>
      </c>
      <c r="S253">
        <f>1/((DL253+1)/(P253/1.6)+1/(Q253/1.37)) + DL253/((DL253+1)/(P253/1.6) + DL253/(Q253/1.37))</f>
        <v>0</v>
      </c>
      <c r="T253">
        <f>(DG253*DJ253)</f>
        <v>0</v>
      </c>
      <c r="U253">
        <f>(DZ253+(T253+2*0.95*5.67E-8*(((DZ253+$B$9)+273)^4-(DZ253+273)^4)-44100*I253)/(1.84*29.3*Q253+8*0.95*5.67E-8*(DZ253+273)^3))</f>
        <v>0</v>
      </c>
      <c r="V253">
        <f>($C$9*EA253+$D$9*EB253+$E$9*U253)</f>
        <v>0</v>
      </c>
      <c r="W253">
        <f>0.61365*exp(17.502*V253/(240.97+V253))</f>
        <v>0</v>
      </c>
      <c r="X253">
        <f>(Y253/Z253*100)</f>
        <v>0</v>
      </c>
      <c r="Y253">
        <f>DS253*(DX253+DY253)/1000</f>
        <v>0</v>
      </c>
      <c r="Z253">
        <f>0.61365*exp(17.502*DZ253/(240.97+DZ253))</f>
        <v>0</v>
      </c>
      <c r="AA253">
        <f>(W253-DS253*(DX253+DY253)/1000)</f>
        <v>0</v>
      </c>
      <c r="AB253">
        <f>(-I253*44100)</f>
        <v>0</v>
      </c>
      <c r="AC253">
        <f>2*29.3*Q253*0.92*(DZ253-V253)</f>
        <v>0</v>
      </c>
      <c r="AD253">
        <f>2*0.95*5.67E-8*(((DZ253+$B$9)+273)^4-(V253+273)^4)</f>
        <v>0</v>
      </c>
      <c r="AE253">
        <f>T253+AD253+AB253+AC253</f>
        <v>0</v>
      </c>
      <c r="AF253">
        <f>DW253*AT253*(DR253-DQ253*(1000-AT253*DT253)/(1000-AT253*DS253))/(100*DK253)</f>
        <v>0</v>
      </c>
      <c r="AG253">
        <f>1000*DW253*AT253*(DS253-DT253)/(100*DK253*(1000-AT253*DS253))</f>
        <v>0</v>
      </c>
      <c r="AH253">
        <f>(AI253 - AJ253 - DX253*1E3/(8.314*(DZ253+273.15)) * AL253/DW253 * AK253) * DW253/(100*DK253) * (1000 - DT253)/1000</f>
        <v>0</v>
      </c>
      <c r="AI253">
        <v>705.6325508331656</v>
      </c>
      <c r="AJ253">
        <v>671.2177212121213</v>
      </c>
      <c r="AK253">
        <v>3.311623365078142</v>
      </c>
      <c r="AL253">
        <v>65.06289702928272</v>
      </c>
      <c r="AM253">
        <f>(AO253 - AN253 + DX253*1E3/(8.314*(DZ253+273.15)) * AQ253/DW253 * AP253) * DW253/(100*DK253) * 1000/(1000 - AO253)</f>
        <v>0</v>
      </c>
      <c r="AN253">
        <v>20.0107995847527</v>
      </c>
      <c r="AO253">
        <v>22.64432727272727</v>
      </c>
      <c r="AP253">
        <v>-6.56678649005575E-05</v>
      </c>
      <c r="AQ253">
        <v>104.9964601613878</v>
      </c>
      <c r="AR253">
        <v>0</v>
      </c>
      <c r="AS253">
        <v>0</v>
      </c>
      <c r="AT253">
        <f>IF(AR253*$H$15&gt;=AV253,1.0,(AV253/(AV253-AR253*$H$15)))</f>
        <v>0</v>
      </c>
      <c r="AU253">
        <f>(AT253-1)*100</f>
        <v>0</v>
      </c>
      <c r="AV253">
        <f>MAX(0,($B$15+$C$15*EE253)/(1+$D$15*EE253)*DX253/(DZ253+273)*$E$15)</f>
        <v>0</v>
      </c>
      <c r="AW253" t="s">
        <v>437</v>
      </c>
      <c r="AX253" t="s">
        <v>437</v>
      </c>
      <c r="AY253">
        <v>0</v>
      </c>
      <c r="AZ253">
        <v>0</v>
      </c>
      <c r="BA253">
        <f>1-AY253/AZ253</f>
        <v>0</v>
      </c>
      <c r="BB253">
        <v>0</v>
      </c>
      <c r="BC253" t="s">
        <v>437</v>
      </c>
      <c r="BD253" t="s">
        <v>437</v>
      </c>
      <c r="BE253">
        <v>0</v>
      </c>
      <c r="BF253">
        <v>0</v>
      </c>
      <c r="BG253">
        <f>1-BE253/BF253</f>
        <v>0</v>
      </c>
      <c r="BH253">
        <v>0.5</v>
      </c>
      <c r="BI253">
        <f>DH253</f>
        <v>0</v>
      </c>
      <c r="BJ253">
        <f>K253</f>
        <v>0</v>
      </c>
      <c r="BK253">
        <f>BG253*BH253*BI253</f>
        <v>0</v>
      </c>
      <c r="BL253">
        <f>(BJ253-BB253)/BI253</f>
        <v>0</v>
      </c>
      <c r="BM253">
        <f>(AZ253-BF253)/BF253</f>
        <v>0</v>
      </c>
      <c r="BN253">
        <f>AY253/(BA253+AY253/BF253)</f>
        <v>0</v>
      </c>
      <c r="BO253" t="s">
        <v>437</v>
      </c>
      <c r="BP253">
        <v>0</v>
      </c>
      <c r="BQ253">
        <f>IF(BP253&lt;&gt;0, BP253, BN253)</f>
        <v>0</v>
      </c>
      <c r="BR253">
        <f>1-BQ253/BF253</f>
        <v>0</v>
      </c>
      <c r="BS253">
        <f>(BF253-BE253)/(BF253-BQ253)</f>
        <v>0</v>
      </c>
      <c r="BT253">
        <f>(AZ253-BF253)/(AZ253-BQ253)</f>
        <v>0</v>
      </c>
      <c r="BU253">
        <f>(BF253-BE253)/(BF253-AY253)</f>
        <v>0</v>
      </c>
      <c r="BV253">
        <f>(AZ253-BF253)/(AZ253-AY253)</f>
        <v>0</v>
      </c>
      <c r="BW253">
        <f>(BS253*BQ253/BE253)</f>
        <v>0</v>
      </c>
      <c r="BX253">
        <f>(1-BW253)</f>
        <v>0</v>
      </c>
      <c r="DG253">
        <f>$B$13*EF253+$C$13*EG253+$F$13*ER253*(1-EU253)</f>
        <v>0</v>
      </c>
      <c r="DH253">
        <f>DG253*DI253</f>
        <v>0</v>
      </c>
      <c r="DI253">
        <f>($B$13*$D$11+$C$13*$D$11+$F$13*((FE253+EW253)/MAX(FE253+EW253+FF253, 0.1)*$I$11+FF253/MAX(FE253+EW253+FF253, 0.1)*$J$11))/($B$13+$C$13+$F$13)</f>
        <v>0</v>
      </c>
      <c r="DJ253">
        <f>($B$13*$K$11+$C$13*$K$11+$F$13*((FE253+EW253)/MAX(FE253+EW253+FF253, 0.1)*$P$11+FF253/MAX(FE253+EW253+FF253, 0.1)*$Q$11))/($B$13+$C$13+$F$13)</f>
        <v>0</v>
      </c>
      <c r="DK253">
        <v>5.79</v>
      </c>
      <c r="DL253">
        <v>0.5</v>
      </c>
      <c r="DM253" t="s">
        <v>438</v>
      </c>
      <c r="DN253">
        <v>2</v>
      </c>
      <c r="DO253" t="b">
        <v>1</v>
      </c>
      <c r="DP253">
        <v>1759168134.314285</v>
      </c>
      <c r="DQ253">
        <v>632.3161785714285</v>
      </c>
      <c r="DR253">
        <v>675.3651785714284</v>
      </c>
      <c r="DS253">
        <v>22.65746428571428</v>
      </c>
      <c r="DT253">
        <v>20.01615357142857</v>
      </c>
      <c r="DU253">
        <v>633.3354642857142</v>
      </c>
      <c r="DV253">
        <v>22.35766428571429</v>
      </c>
      <c r="DW253">
        <v>500.0503928571429</v>
      </c>
      <c r="DX253">
        <v>90.87442142857144</v>
      </c>
      <c r="DY253">
        <v>0.06910907142857142</v>
      </c>
      <c r="DZ253">
        <v>29.48965357142857</v>
      </c>
      <c r="EA253">
        <v>30.00826071428571</v>
      </c>
      <c r="EB253">
        <v>999.9000000000002</v>
      </c>
      <c r="EC253">
        <v>0</v>
      </c>
      <c r="ED253">
        <v>0</v>
      </c>
      <c r="EE253">
        <v>10002.82964285714</v>
      </c>
      <c r="EF253">
        <v>0</v>
      </c>
      <c r="EG253">
        <v>9.86604</v>
      </c>
      <c r="EH253">
        <v>-43.04910714285715</v>
      </c>
      <c r="EI253">
        <v>646.9747857142856</v>
      </c>
      <c r="EJ253">
        <v>689.1595</v>
      </c>
      <c r="EK253">
        <v>2.641316785714285</v>
      </c>
      <c r="EL253">
        <v>675.3651785714284</v>
      </c>
      <c r="EM253">
        <v>20.01615357142857</v>
      </c>
      <c r="EN253">
        <v>2.058983928571429</v>
      </c>
      <c r="EO253">
        <v>1.818956428571428</v>
      </c>
      <c r="EP253">
        <v>17.905375</v>
      </c>
      <c r="EQ253">
        <v>15.95064642857143</v>
      </c>
      <c r="ER253">
        <v>1999.987857142857</v>
      </c>
      <c r="ES253">
        <v>0.9799974285714287</v>
      </c>
      <c r="ET253">
        <v>0.02000227142857144</v>
      </c>
      <c r="EU253">
        <v>0</v>
      </c>
      <c r="EV253">
        <v>808.8348928571426</v>
      </c>
      <c r="EW253">
        <v>5.00078</v>
      </c>
      <c r="EX253">
        <v>15756.39285714286</v>
      </c>
      <c r="EY253">
        <v>16379.525</v>
      </c>
      <c r="EZ253">
        <v>39.25432142857142</v>
      </c>
      <c r="FA253">
        <v>39.95949999999999</v>
      </c>
      <c r="FB253">
        <v>39.2765</v>
      </c>
      <c r="FC253">
        <v>39.67589285714285</v>
      </c>
      <c r="FD253">
        <v>40.17832142857142</v>
      </c>
      <c r="FE253">
        <v>1955.077857142858</v>
      </c>
      <c r="FF253">
        <v>39.9</v>
      </c>
      <c r="FG253">
        <v>0</v>
      </c>
      <c r="FH253">
        <v>1759168134.2</v>
      </c>
      <c r="FI253">
        <v>0</v>
      </c>
      <c r="FJ253">
        <v>808.9216799999999</v>
      </c>
      <c r="FK253">
        <v>9.664846159556784</v>
      </c>
      <c r="FL253">
        <v>174.9692308352824</v>
      </c>
      <c r="FM253">
        <v>15757.784</v>
      </c>
      <c r="FN253">
        <v>15</v>
      </c>
      <c r="FO253">
        <v>0</v>
      </c>
      <c r="FP253" t="s">
        <v>439</v>
      </c>
      <c r="FQ253">
        <v>1746989605.5</v>
      </c>
      <c r="FR253">
        <v>1746989593.5</v>
      </c>
      <c r="FS253">
        <v>0</v>
      </c>
      <c r="FT253">
        <v>-0.274</v>
      </c>
      <c r="FU253">
        <v>-0.002</v>
      </c>
      <c r="FV253">
        <v>2.549</v>
      </c>
      <c r="FW253">
        <v>0.129</v>
      </c>
      <c r="FX253">
        <v>420</v>
      </c>
      <c r="FY253">
        <v>17</v>
      </c>
      <c r="FZ253">
        <v>0.02</v>
      </c>
      <c r="GA253">
        <v>0.04</v>
      </c>
      <c r="GB253">
        <v>-42.737535</v>
      </c>
      <c r="GC253">
        <v>-6.02593621013116</v>
      </c>
      <c r="GD253">
        <v>0.5860507365194587</v>
      </c>
      <c r="GE253">
        <v>0</v>
      </c>
      <c r="GF253">
        <v>808.3277058823529</v>
      </c>
      <c r="GG253">
        <v>9.232727278576013</v>
      </c>
      <c r="GH253">
        <v>0.9335015841509989</v>
      </c>
      <c r="GI253">
        <v>0</v>
      </c>
      <c r="GJ253">
        <v>2.6431175</v>
      </c>
      <c r="GK253">
        <v>-0.03943564727955644</v>
      </c>
      <c r="GL253">
        <v>0.004073615562372082</v>
      </c>
      <c r="GM253">
        <v>1</v>
      </c>
      <c r="GN253">
        <v>1</v>
      </c>
      <c r="GO253">
        <v>3</v>
      </c>
      <c r="GP253" t="s">
        <v>459</v>
      </c>
      <c r="GQ253">
        <v>3.10207</v>
      </c>
      <c r="GR253">
        <v>2.72672</v>
      </c>
      <c r="GS253">
        <v>0.122267</v>
      </c>
      <c r="GT253">
        <v>0.127677</v>
      </c>
      <c r="GU253">
        <v>0.103909</v>
      </c>
      <c r="GV253">
        <v>0.0965583</v>
      </c>
      <c r="GW253">
        <v>22942.4</v>
      </c>
      <c r="GX253">
        <v>20707.1</v>
      </c>
      <c r="GY253">
        <v>26701.8</v>
      </c>
      <c r="GZ253">
        <v>23959.3</v>
      </c>
      <c r="HA253">
        <v>38286.2</v>
      </c>
      <c r="HB253">
        <v>31999.8</v>
      </c>
      <c r="HC253">
        <v>46623.8</v>
      </c>
      <c r="HD253">
        <v>37902</v>
      </c>
      <c r="HE253">
        <v>1.87262</v>
      </c>
      <c r="HF253">
        <v>1.86453</v>
      </c>
      <c r="HG253">
        <v>0.143308</v>
      </c>
      <c r="HH253">
        <v>0</v>
      </c>
      <c r="HI253">
        <v>27.6771</v>
      </c>
      <c r="HJ253">
        <v>999.9</v>
      </c>
      <c r="HK253">
        <v>47</v>
      </c>
      <c r="HL253">
        <v>31.7</v>
      </c>
      <c r="HM253">
        <v>24.2792</v>
      </c>
      <c r="HN253">
        <v>61.1159</v>
      </c>
      <c r="HO253">
        <v>22.2276</v>
      </c>
      <c r="HP253">
        <v>1</v>
      </c>
      <c r="HQ253">
        <v>0.115409</v>
      </c>
      <c r="HR253">
        <v>-0.354371</v>
      </c>
      <c r="HS253">
        <v>20.2796</v>
      </c>
      <c r="HT253">
        <v>5.21175</v>
      </c>
      <c r="HU253">
        <v>11.98</v>
      </c>
      <c r="HV253">
        <v>4.96355</v>
      </c>
      <c r="HW253">
        <v>3.27465</v>
      </c>
      <c r="HX253">
        <v>9999</v>
      </c>
      <c r="HY253">
        <v>9999</v>
      </c>
      <c r="HZ253">
        <v>9999</v>
      </c>
      <c r="IA253">
        <v>42.3</v>
      </c>
      <c r="IB253">
        <v>1.86401</v>
      </c>
      <c r="IC253">
        <v>1.86015</v>
      </c>
      <c r="ID253">
        <v>1.85848</v>
      </c>
      <c r="IE253">
        <v>1.85979</v>
      </c>
      <c r="IF253">
        <v>1.85989</v>
      </c>
      <c r="IG253">
        <v>1.8584</v>
      </c>
      <c r="IH253">
        <v>1.85746</v>
      </c>
      <c r="II253">
        <v>1.85242</v>
      </c>
      <c r="IJ253">
        <v>0</v>
      </c>
      <c r="IK253">
        <v>0</v>
      </c>
      <c r="IL253">
        <v>0</v>
      </c>
      <c r="IM253">
        <v>0</v>
      </c>
      <c r="IN253" t="s">
        <v>441</v>
      </c>
      <c r="IO253" t="s">
        <v>442</v>
      </c>
      <c r="IP253" t="s">
        <v>443</v>
      </c>
      <c r="IQ253" t="s">
        <v>443</v>
      </c>
      <c r="IR253" t="s">
        <v>443</v>
      </c>
      <c r="IS253" t="s">
        <v>443</v>
      </c>
      <c r="IT253">
        <v>0</v>
      </c>
      <c r="IU253">
        <v>100</v>
      </c>
      <c r="IV253">
        <v>100</v>
      </c>
      <c r="IW253">
        <v>-1.003</v>
      </c>
      <c r="IX253">
        <v>0.2995</v>
      </c>
      <c r="IY253">
        <v>-0.9039269621244732</v>
      </c>
      <c r="IZ253">
        <v>-0.001239420960351069</v>
      </c>
      <c r="JA253">
        <v>2.054680153414315E-06</v>
      </c>
      <c r="JB253">
        <v>-6.090169633737798E-10</v>
      </c>
      <c r="JC253">
        <v>0.01286883109493677</v>
      </c>
      <c r="JD253">
        <v>0.003674261220633967</v>
      </c>
      <c r="JE253">
        <v>0.0003746991724086452</v>
      </c>
      <c r="JF253">
        <v>1.563836292469968E-06</v>
      </c>
      <c r="JG253">
        <v>1</v>
      </c>
      <c r="JH253">
        <v>2003</v>
      </c>
      <c r="JI253">
        <v>1</v>
      </c>
      <c r="JJ253">
        <v>24</v>
      </c>
      <c r="JK253">
        <v>202975.6</v>
      </c>
      <c r="JL253">
        <v>202975.8</v>
      </c>
      <c r="JM253">
        <v>1.73218</v>
      </c>
      <c r="JN253">
        <v>2.62329</v>
      </c>
      <c r="JO253">
        <v>1.49658</v>
      </c>
      <c r="JP253">
        <v>2.34375</v>
      </c>
      <c r="JQ253">
        <v>1.54907</v>
      </c>
      <c r="JR253">
        <v>2.42798</v>
      </c>
      <c r="JS253">
        <v>36.4814</v>
      </c>
      <c r="JT253">
        <v>24.1838</v>
      </c>
      <c r="JU253">
        <v>18</v>
      </c>
      <c r="JV253">
        <v>483.832</v>
      </c>
      <c r="JW253">
        <v>493.639</v>
      </c>
      <c r="JX253">
        <v>28.2394</v>
      </c>
      <c r="JY253">
        <v>28.7835</v>
      </c>
      <c r="JZ253">
        <v>30</v>
      </c>
      <c r="KA253">
        <v>29.045</v>
      </c>
      <c r="KB253">
        <v>29.0546</v>
      </c>
      <c r="KC253">
        <v>34.7776</v>
      </c>
      <c r="KD253">
        <v>19.5777</v>
      </c>
      <c r="KE253">
        <v>97.39400000000001</v>
      </c>
      <c r="KF253">
        <v>28.23</v>
      </c>
      <c r="KG253">
        <v>727.346</v>
      </c>
      <c r="KH253">
        <v>20.0693</v>
      </c>
      <c r="KI253">
        <v>101.942</v>
      </c>
      <c r="KJ253">
        <v>91.4093</v>
      </c>
    </row>
    <row r="254" spans="1:296">
      <c r="A254">
        <v>236</v>
      </c>
      <c r="B254">
        <v>1759168147.1</v>
      </c>
      <c r="C254">
        <v>6774</v>
      </c>
      <c r="D254" t="s">
        <v>917</v>
      </c>
      <c r="E254" t="s">
        <v>918</v>
      </c>
      <c r="F254">
        <v>5</v>
      </c>
      <c r="G254" t="s">
        <v>832</v>
      </c>
      <c r="H254">
        <v>1759168139.6</v>
      </c>
      <c r="I254">
        <f>(J254)/1000</f>
        <v>0</v>
      </c>
      <c r="J254">
        <f>IF(DO254, AM254, AG254)</f>
        <v>0</v>
      </c>
      <c r="K254">
        <f>IF(DO254, AH254, AF254)</f>
        <v>0</v>
      </c>
      <c r="L254">
        <f>DQ254 - IF(AT254&gt;1, K254*DK254*100.0/(AV254), 0)</f>
        <v>0</v>
      </c>
      <c r="M254">
        <f>((S254-I254/2)*L254-K254)/(S254+I254/2)</f>
        <v>0</v>
      </c>
      <c r="N254">
        <f>M254*(DX254+DY254)/1000.0</f>
        <v>0</v>
      </c>
      <c r="O254">
        <f>(DQ254 - IF(AT254&gt;1, K254*DK254*100.0/(AV254), 0))*(DX254+DY254)/1000.0</f>
        <v>0</v>
      </c>
      <c r="P254">
        <f>2.0/((1/R254-1/Q254)+SIGN(R254)*SQRT((1/R254-1/Q254)*(1/R254-1/Q254) + 4*DL254/((DL254+1)*(DL254+1))*(2*1/R254*1/Q254-1/Q254*1/Q254)))</f>
        <v>0</v>
      </c>
      <c r="Q254">
        <f>IF(LEFT(DM254,1)&lt;&gt;"0",IF(LEFT(DM254,1)="1",3.0,DN254),$D$5+$E$5*(EE254*DX254/($K$5*1000))+$F$5*(EE254*DX254/($K$5*1000))*MAX(MIN(DK254,$J$5),$I$5)*MAX(MIN(DK254,$J$5),$I$5)+$G$5*MAX(MIN(DK254,$J$5),$I$5)*(EE254*DX254/($K$5*1000))+$H$5*(EE254*DX254/($K$5*1000))*(EE254*DX254/($K$5*1000)))</f>
        <v>0</v>
      </c>
      <c r="R254">
        <f>I254*(1000-(1000*0.61365*exp(17.502*V254/(240.97+V254))/(DX254+DY254)+DS254)/2)/(1000*0.61365*exp(17.502*V254/(240.97+V254))/(DX254+DY254)-DS254)</f>
        <v>0</v>
      </c>
      <c r="S254">
        <f>1/((DL254+1)/(P254/1.6)+1/(Q254/1.37)) + DL254/((DL254+1)/(P254/1.6) + DL254/(Q254/1.37))</f>
        <v>0</v>
      </c>
      <c r="T254">
        <f>(DG254*DJ254)</f>
        <v>0</v>
      </c>
      <c r="U254">
        <f>(DZ254+(T254+2*0.95*5.67E-8*(((DZ254+$B$9)+273)^4-(DZ254+273)^4)-44100*I254)/(1.84*29.3*Q254+8*0.95*5.67E-8*(DZ254+273)^3))</f>
        <v>0</v>
      </c>
      <c r="V254">
        <f>($C$9*EA254+$D$9*EB254+$E$9*U254)</f>
        <v>0</v>
      </c>
      <c r="W254">
        <f>0.61365*exp(17.502*V254/(240.97+V254))</f>
        <v>0</v>
      </c>
      <c r="X254">
        <f>(Y254/Z254*100)</f>
        <v>0</v>
      </c>
      <c r="Y254">
        <f>DS254*(DX254+DY254)/1000</f>
        <v>0</v>
      </c>
      <c r="Z254">
        <f>0.61365*exp(17.502*DZ254/(240.97+DZ254))</f>
        <v>0</v>
      </c>
      <c r="AA254">
        <f>(W254-DS254*(DX254+DY254)/1000)</f>
        <v>0</v>
      </c>
      <c r="AB254">
        <f>(-I254*44100)</f>
        <v>0</v>
      </c>
      <c r="AC254">
        <f>2*29.3*Q254*0.92*(DZ254-V254)</f>
        <v>0</v>
      </c>
      <c r="AD254">
        <f>2*0.95*5.67E-8*(((DZ254+$B$9)+273)^4-(V254+273)^4)</f>
        <v>0</v>
      </c>
      <c r="AE254">
        <f>T254+AD254+AB254+AC254</f>
        <v>0</v>
      </c>
      <c r="AF254">
        <f>DW254*AT254*(DR254-DQ254*(1000-AT254*DT254)/(1000-AT254*DS254))/(100*DK254)</f>
        <v>0</v>
      </c>
      <c r="AG254">
        <f>1000*DW254*AT254*(DS254-DT254)/(100*DK254*(1000-AT254*DS254))</f>
        <v>0</v>
      </c>
      <c r="AH254">
        <f>(AI254 - AJ254 - DX254*1E3/(8.314*(DZ254+273.15)) * AL254/DW254 * AK254) * DW254/(100*DK254) * (1000 - DT254)/1000</f>
        <v>0</v>
      </c>
      <c r="AI254">
        <v>722.9029855519035</v>
      </c>
      <c r="AJ254">
        <v>687.9929878787876</v>
      </c>
      <c r="AK254">
        <v>3.363671343912557</v>
      </c>
      <c r="AL254">
        <v>65.06289702928272</v>
      </c>
      <c r="AM254">
        <f>(AO254 - AN254 + DX254*1E3/(8.314*(DZ254+273.15)) * AQ254/DW254 * AP254) * DW254/(100*DK254) * 1000/(1000 - AO254)</f>
        <v>0</v>
      </c>
      <c r="AN254">
        <v>20.00904448056249</v>
      </c>
      <c r="AO254">
        <v>22.63340969696969</v>
      </c>
      <c r="AP254">
        <v>-7.803644650490782E-05</v>
      </c>
      <c r="AQ254">
        <v>104.9964601613878</v>
      </c>
      <c r="AR254">
        <v>0</v>
      </c>
      <c r="AS254">
        <v>0</v>
      </c>
      <c r="AT254">
        <f>IF(AR254*$H$15&gt;=AV254,1.0,(AV254/(AV254-AR254*$H$15)))</f>
        <v>0</v>
      </c>
      <c r="AU254">
        <f>(AT254-1)*100</f>
        <v>0</v>
      </c>
      <c r="AV254">
        <f>MAX(0,($B$15+$C$15*EE254)/(1+$D$15*EE254)*DX254/(DZ254+273)*$E$15)</f>
        <v>0</v>
      </c>
      <c r="AW254" t="s">
        <v>437</v>
      </c>
      <c r="AX254" t="s">
        <v>437</v>
      </c>
      <c r="AY254">
        <v>0</v>
      </c>
      <c r="AZ254">
        <v>0</v>
      </c>
      <c r="BA254">
        <f>1-AY254/AZ254</f>
        <v>0</v>
      </c>
      <c r="BB254">
        <v>0</v>
      </c>
      <c r="BC254" t="s">
        <v>437</v>
      </c>
      <c r="BD254" t="s">
        <v>437</v>
      </c>
      <c r="BE254">
        <v>0</v>
      </c>
      <c r="BF254">
        <v>0</v>
      </c>
      <c r="BG254">
        <f>1-BE254/BF254</f>
        <v>0</v>
      </c>
      <c r="BH254">
        <v>0.5</v>
      </c>
      <c r="BI254">
        <f>DH254</f>
        <v>0</v>
      </c>
      <c r="BJ254">
        <f>K254</f>
        <v>0</v>
      </c>
      <c r="BK254">
        <f>BG254*BH254*BI254</f>
        <v>0</v>
      </c>
      <c r="BL254">
        <f>(BJ254-BB254)/BI254</f>
        <v>0</v>
      </c>
      <c r="BM254">
        <f>(AZ254-BF254)/BF254</f>
        <v>0</v>
      </c>
      <c r="BN254">
        <f>AY254/(BA254+AY254/BF254)</f>
        <v>0</v>
      </c>
      <c r="BO254" t="s">
        <v>437</v>
      </c>
      <c r="BP254">
        <v>0</v>
      </c>
      <c r="BQ254">
        <f>IF(BP254&lt;&gt;0, BP254, BN254)</f>
        <v>0</v>
      </c>
      <c r="BR254">
        <f>1-BQ254/BF254</f>
        <v>0</v>
      </c>
      <c r="BS254">
        <f>(BF254-BE254)/(BF254-BQ254)</f>
        <v>0</v>
      </c>
      <c r="BT254">
        <f>(AZ254-BF254)/(AZ254-BQ254)</f>
        <v>0</v>
      </c>
      <c r="BU254">
        <f>(BF254-BE254)/(BF254-AY254)</f>
        <v>0</v>
      </c>
      <c r="BV254">
        <f>(AZ254-BF254)/(AZ254-AY254)</f>
        <v>0</v>
      </c>
      <c r="BW254">
        <f>(BS254*BQ254/BE254)</f>
        <v>0</v>
      </c>
      <c r="BX254">
        <f>(1-BW254)</f>
        <v>0</v>
      </c>
      <c r="DG254">
        <f>$B$13*EF254+$C$13*EG254+$F$13*ER254*(1-EU254)</f>
        <v>0</v>
      </c>
      <c r="DH254">
        <f>DG254*DI254</f>
        <v>0</v>
      </c>
      <c r="DI254">
        <f>($B$13*$D$11+$C$13*$D$11+$F$13*((FE254+EW254)/MAX(FE254+EW254+FF254, 0.1)*$I$11+FF254/MAX(FE254+EW254+FF254, 0.1)*$J$11))/($B$13+$C$13+$F$13)</f>
        <v>0</v>
      </c>
      <c r="DJ254">
        <f>($B$13*$K$11+$C$13*$K$11+$F$13*((FE254+EW254)/MAX(FE254+EW254+FF254, 0.1)*$P$11+FF254/MAX(FE254+EW254+FF254, 0.1)*$Q$11))/($B$13+$C$13+$F$13)</f>
        <v>0</v>
      </c>
      <c r="DK254">
        <v>5.79</v>
      </c>
      <c r="DL254">
        <v>0.5</v>
      </c>
      <c r="DM254" t="s">
        <v>438</v>
      </c>
      <c r="DN254">
        <v>2</v>
      </c>
      <c r="DO254" t="b">
        <v>1</v>
      </c>
      <c r="DP254">
        <v>1759168139.6</v>
      </c>
      <c r="DQ254">
        <v>649.5466296296297</v>
      </c>
      <c r="DR254">
        <v>693.1053703703705</v>
      </c>
      <c r="DS254">
        <v>22.64753703703704</v>
      </c>
      <c r="DT254">
        <v>20.01205185185185</v>
      </c>
      <c r="DU254">
        <v>650.5547777777778</v>
      </c>
      <c r="DV254">
        <v>22.34796296296296</v>
      </c>
      <c r="DW254">
        <v>500.0375555555556</v>
      </c>
      <c r="DX254">
        <v>90.87425925925926</v>
      </c>
      <c r="DY254">
        <v>0.06901721111111112</v>
      </c>
      <c r="DZ254">
        <v>29.49195925925926</v>
      </c>
      <c r="EA254">
        <v>30.0079962962963</v>
      </c>
      <c r="EB254">
        <v>999.9000000000001</v>
      </c>
      <c r="EC254">
        <v>0</v>
      </c>
      <c r="ED254">
        <v>0</v>
      </c>
      <c r="EE254">
        <v>9989.673333333332</v>
      </c>
      <c r="EF254">
        <v>0</v>
      </c>
      <c r="EG254">
        <v>9.870481111111113</v>
      </c>
      <c r="EH254">
        <v>-43.55877777777778</v>
      </c>
      <c r="EI254">
        <v>664.5980370370372</v>
      </c>
      <c r="EJ254">
        <v>707.2589629629629</v>
      </c>
      <c r="EK254">
        <v>2.635487037037037</v>
      </c>
      <c r="EL254">
        <v>693.1053703703705</v>
      </c>
      <c r="EM254">
        <v>20.01205185185185</v>
      </c>
      <c r="EN254">
        <v>2.058077407407408</v>
      </c>
      <c r="EO254">
        <v>1.818580740740741</v>
      </c>
      <c r="EP254">
        <v>17.89838148148148</v>
      </c>
      <c r="EQ254">
        <v>15.94742222222222</v>
      </c>
      <c r="ER254">
        <v>1999.985185185185</v>
      </c>
      <c r="ES254">
        <v>0.9799973333333334</v>
      </c>
      <c r="ET254">
        <v>0.02000236666666667</v>
      </c>
      <c r="EU254">
        <v>0</v>
      </c>
      <c r="EV254">
        <v>809.6804814814815</v>
      </c>
      <c r="EW254">
        <v>5.00078</v>
      </c>
      <c r="EX254">
        <v>15771.57407407408</v>
      </c>
      <c r="EY254">
        <v>16379.5</v>
      </c>
      <c r="EZ254">
        <v>39.24518518518518</v>
      </c>
      <c r="FA254">
        <v>39.95333333333333</v>
      </c>
      <c r="FB254">
        <v>39.2474074074074</v>
      </c>
      <c r="FC254">
        <v>39.66399999999999</v>
      </c>
      <c r="FD254">
        <v>40.14548148148148</v>
      </c>
      <c r="FE254">
        <v>1955.075185185185</v>
      </c>
      <c r="FF254">
        <v>39.9</v>
      </c>
      <c r="FG254">
        <v>0</v>
      </c>
      <c r="FH254">
        <v>1759168139</v>
      </c>
      <c r="FI254">
        <v>0</v>
      </c>
      <c r="FJ254">
        <v>809.66168</v>
      </c>
      <c r="FK254">
        <v>9.650999986801928</v>
      </c>
      <c r="FL254">
        <v>169.30769206647</v>
      </c>
      <c r="FM254">
        <v>15771.592</v>
      </c>
      <c r="FN254">
        <v>15</v>
      </c>
      <c r="FO254">
        <v>0</v>
      </c>
      <c r="FP254" t="s">
        <v>439</v>
      </c>
      <c r="FQ254">
        <v>1746989605.5</v>
      </c>
      <c r="FR254">
        <v>1746989593.5</v>
      </c>
      <c r="FS254">
        <v>0</v>
      </c>
      <c r="FT254">
        <v>-0.274</v>
      </c>
      <c r="FU254">
        <v>-0.002</v>
      </c>
      <c r="FV254">
        <v>2.549</v>
      </c>
      <c r="FW254">
        <v>0.129</v>
      </c>
      <c r="FX254">
        <v>420</v>
      </c>
      <c r="FY254">
        <v>17</v>
      </c>
      <c r="FZ254">
        <v>0.02</v>
      </c>
      <c r="GA254">
        <v>0.04</v>
      </c>
      <c r="GB254">
        <v>-43.2573725</v>
      </c>
      <c r="GC254">
        <v>-5.730228517823535</v>
      </c>
      <c r="GD254">
        <v>0.5566799852641994</v>
      </c>
      <c r="GE254">
        <v>0</v>
      </c>
      <c r="GF254">
        <v>809.1497941176469</v>
      </c>
      <c r="GG254">
        <v>9.749014510254426</v>
      </c>
      <c r="GH254">
        <v>0.9767499161960103</v>
      </c>
      <c r="GI254">
        <v>0</v>
      </c>
      <c r="GJ254">
        <v>2.63868675</v>
      </c>
      <c r="GK254">
        <v>-0.0629199624765488</v>
      </c>
      <c r="GL254">
        <v>0.006328460866395516</v>
      </c>
      <c r="GM254">
        <v>1</v>
      </c>
      <c r="GN254">
        <v>1</v>
      </c>
      <c r="GO254">
        <v>3</v>
      </c>
      <c r="GP254" t="s">
        <v>459</v>
      </c>
      <c r="GQ254">
        <v>3.10222</v>
      </c>
      <c r="GR254">
        <v>2.72678</v>
      </c>
      <c r="GS254">
        <v>0.124356</v>
      </c>
      <c r="GT254">
        <v>0.129763</v>
      </c>
      <c r="GU254">
        <v>0.103872</v>
      </c>
      <c r="GV254">
        <v>0.0965554</v>
      </c>
      <c r="GW254">
        <v>22888</v>
      </c>
      <c r="GX254">
        <v>20657.6</v>
      </c>
      <c r="GY254">
        <v>26702</v>
      </c>
      <c r="GZ254">
        <v>23959.2</v>
      </c>
      <c r="HA254">
        <v>38287.9</v>
      </c>
      <c r="HB254">
        <v>32000.3</v>
      </c>
      <c r="HC254">
        <v>46623.8</v>
      </c>
      <c r="HD254">
        <v>37902.2</v>
      </c>
      <c r="HE254">
        <v>1.87258</v>
      </c>
      <c r="HF254">
        <v>1.86437</v>
      </c>
      <c r="HG254">
        <v>0.142306</v>
      </c>
      <c r="HH254">
        <v>0</v>
      </c>
      <c r="HI254">
        <v>27.6806</v>
      </c>
      <c r="HJ254">
        <v>999.9</v>
      </c>
      <c r="HK254">
        <v>47</v>
      </c>
      <c r="HL254">
        <v>31.7</v>
      </c>
      <c r="HM254">
        <v>24.2804</v>
      </c>
      <c r="HN254">
        <v>61.4259</v>
      </c>
      <c r="HO254">
        <v>22.2596</v>
      </c>
      <c r="HP254">
        <v>1</v>
      </c>
      <c r="HQ254">
        <v>0.115384</v>
      </c>
      <c r="HR254">
        <v>-0.339284</v>
      </c>
      <c r="HS254">
        <v>20.2796</v>
      </c>
      <c r="HT254">
        <v>5.21085</v>
      </c>
      <c r="HU254">
        <v>11.98</v>
      </c>
      <c r="HV254">
        <v>4.9634</v>
      </c>
      <c r="HW254">
        <v>3.27448</v>
      </c>
      <c r="HX254">
        <v>9999</v>
      </c>
      <c r="HY254">
        <v>9999</v>
      </c>
      <c r="HZ254">
        <v>9999</v>
      </c>
      <c r="IA254">
        <v>42.3</v>
      </c>
      <c r="IB254">
        <v>1.86401</v>
      </c>
      <c r="IC254">
        <v>1.86018</v>
      </c>
      <c r="ID254">
        <v>1.8585</v>
      </c>
      <c r="IE254">
        <v>1.85983</v>
      </c>
      <c r="IF254">
        <v>1.8599</v>
      </c>
      <c r="IG254">
        <v>1.85841</v>
      </c>
      <c r="IH254">
        <v>1.85745</v>
      </c>
      <c r="II254">
        <v>1.85242</v>
      </c>
      <c r="IJ254">
        <v>0</v>
      </c>
      <c r="IK254">
        <v>0</v>
      </c>
      <c r="IL254">
        <v>0</v>
      </c>
      <c r="IM254">
        <v>0</v>
      </c>
      <c r="IN254" t="s">
        <v>441</v>
      </c>
      <c r="IO254" t="s">
        <v>442</v>
      </c>
      <c r="IP254" t="s">
        <v>443</v>
      </c>
      <c r="IQ254" t="s">
        <v>443</v>
      </c>
      <c r="IR254" t="s">
        <v>443</v>
      </c>
      <c r="IS254" t="s">
        <v>443</v>
      </c>
      <c r="IT254">
        <v>0</v>
      </c>
      <c r="IU254">
        <v>100</v>
      </c>
      <c r="IV254">
        <v>100</v>
      </c>
      <c r="IW254">
        <v>-0.992</v>
      </c>
      <c r="IX254">
        <v>0.2992</v>
      </c>
      <c r="IY254">
        <v>-0.9039269621244732</v>
      </c>
      <c r="IZ254">
        <v>-0.001239420960351069</v>
      </c>
      <c r="JA254">
        <v>2.054680153414315E-06</v>
      </c>
      <c r="JB254">
        <v>-6.090169633737798E-10</v>
      </c>
      <c r="JC254">
        <v>0.01286883109493677</v>
      </c>
      <c r="JD254">
        <v>0.003674261220633967</v>
      </c>
      <c r="JE254">
        <v>0.0003746991724086452</v>
      </c>
      <c r="JF254">
        <v>1.563836292469968E-06</v>
      </c>
      <c r="JG254">
        <v>1</v>
      </c>
      <c r="JH254">
        <v>2003</v>
      </c>
      <c r="JI254">
        <v>1</v>
      </c>
      <c r="JJ254">
        <v>24</v>
      </c>
      <c r="JK254">
        <v>202975.7</v>
      </c>
      <c r="JL254">
        <v>202975.9</v>
      </c>
      <c r="JM254">
        <v>1.76758</v>
      </c>
      <c r="JN254">
        <v>2.6355</v>
      </c>
      <c r="JO254">
        <v>1.49658</v>
      </c>
      <c r="JP254">
        <v>2.34375</v>
      </c>
      <c r="JQ254">
        <v>1.54907</v>
      </c>
      <c r="JR254">
        <v>2.35962</v>
      </c>
      <c r="JS254">
        <v>36.4814</v>
      </c>
      <c r="JT254">
        <v>24.1751</v>
      </c>
      <c r="JU254">
        <v>18</v>
      </c>
      <c r="JV254">
        <v>483.788</v>
      </c>
      <c r="JW254">
        <v>493.524</v>
      </c>
      <c r="JX254">
        <v>28.2302</v>
      </c>
      <c r="JY254">
        <v>28.7812</v>
      </c>
      <c r="JZ254">
        <v>30</v>
      </c>
      <c r="KA254">
        <v>29.0429</v>
      </c>
      <c r="KB254">
        <v>29.0527</v>
      </c>
      <c r="KC254">
        <v>35.4869</v>
      </c>
      <c r="KD254">
        <v>19.5777</v>
      </c>
      <c r="KE254">
        <v>97.39400000000001</v>
      </c>
      <c r="KF254">
        <v>28.2251</v>
      </c>
      <c r="KG254">
        <v>740.721</v>
      </c>
      <c r="KH254">
        <v>20.0766</v>
      </c>
      <c r="KI254">
        <v>101.942</v>
      </c>
      <c r="KJ254">
        <v>91.40949999999999</v>
      </c>
    </row>
    <row r="255" spans="1:296">
      <c r="A255">
        <v>237</v>
      </c>
      <c r="B255">
        <v>1759168152.1</v>
      </c>
      <c r="C255">
        <v>6779</v>
      </c>
      <c r="D255" t="s">
        <v>919</v>
      </c>
      <c r="E255" t="s">
        <v>920</v>
      </c>
      <c r="F255">
        <v>5</v>
      </c>
      <c r="G255" t="s">
        <v>832</v>
      </c>
      <c r="H255">
        <v>1759168144.314285</v>
      </c>
      <c r="I255">
        <f>(J255)/1000</f>
        <v>0</v>
      </c>
      <c r="J255">
        <f>IF(DO255, AM255, AG255)</f>
        <v>0</v>
      </c>
      <c r="K255">
        <f>IF(DO255, AH255, AF255)</f>
        <v>0</v>
      </c>
      <c r="L255">
        <f>DQ255 - IF(AT255&gt;1, K255*DK255*100.0/(AV255), 0)</f>
        <v>0</v>
      </c>
      <c r="M255">
        <f>((S255-I255/2)*L255-K255)/(S255+I255/2)</f>
        <v>0</v>
      </c>
      <c r="N255">
        <f>M255*(DX255+DY255)/1000.0</f>
        <v>0</v>
      </c>
      <c r="O255">
        <f>(DQ255 - IF(AT255&gt;1, K255*DK255*100.0/(AV255), 0))*(DX255+DY255)/1000.0</f>
        <v>0</v>
      </c>
      <c r="P255">
        <f>2.0/((1/R255-1/Q255)+SIGN(R255)*SQRT((1/R255-1/Q255)*(1/R255-1/Q255) + 4*DL255/((DL255+1)*(DL255+1))*(2*1/R255*1/Q255-1/Q255*1/Q255)))</f>
        <v>0</v>
      </c>
      <c r="Q255">
        <f>IF(LEFT(DM255,1)&lt;&gt;"0",IF(LEFT(DM255,1)="1",3.0,DN255),$D$5+$E$5*(EE255*DX255/($K$5*1000))+$F$5*(EE255*DX255/($K$5*1000))*MAX(MIN(DK255,$J$5),$I$5)*MAX(MIN(DK255,$J$5),$I$5)+$G$5*MAX(MIN(DK255,$J$5),$I$5)*(EE255*DX255/($K$5*1000))+$H$5*(EE255*DX255/($K$5*1000))*(EE255*DX255/($K$5*1000)))</f>
        <v>0</v>
      </c>
      <c r="R255">
        <f>I255*(1000-(1000*0.61365*exp(17.502*V255/(240.97+V255))/(DX255+DY255)+DS255)/2)/(1000*0.61365*exp(17.502*V255/(240.97+V255))/(DX255+DY255)-DS255)</f>
        <v>0</v>
      </c>
      <c r="S255">
        <f>1/((DL255+1)/(P255/1.6)+1/(Q255/1.37)) + DL255/((DL255+1)/(P255/1.6) + DL255/(Q255/1.37))</f>
        <v>0</v>
      </c>
      <c r="T255">
        <f>(DG255*DJ255)</f>
        <v>0</v>
      </c>
      <c r="U255">
        <f>(DZ255+(T255+2*0.95*5.67E-8*(((DZ255+$B$9)+273)^4-(DZ255+273)^4)-44100*I255)/(1.84*29.3*Q255+8*0.95*5.67E-8*(DZ255+273)^3))</f>
        <v>0</v>
      </c>
      <c r="V255">
        <f>($C$9*EA255+$D$9*EB255+$E$9*U255)</f>
        <v>0</v>
      </c>
      <c r="W255">
        <f>0.61365*exp(17.502*V255/(240.97+V255))</f>
        <v>0</v>
      </c>
      <c r="X255">
        <f>(Y255/Z255*100)</f>
        <v>0</v>
      </c>
      <c r="Y255">
        <f>DS255*(DX255+DY255)/1000</f>
        <v>0</v>
      </c>
      <c r="Z255">
        <f>0.61365*exp(17.502*DZ255/(240.97+DZ255))</f>
        <v>0</v>
      </c>
      <c r="AA255">
        <f>(W255-DS255*(DX255+DY255)/1000)</f>
        <v>0</v>
      </c>
      <c r="AB255">
        <f>(-I255*44100)</f>
        <v>0</v>
      </c>
      <c r="AC255">
        <f>2*29.3*Q255*0.92*(DZ255-V255)</f>
        <v>0</v>
      </c>
      <c r="AD255">
        <f>2*0.95*5.67E-8*(((DZ255+$B$9)+273)^4-(V255+273)^4)</f>
        <v>0</v>
      </c>
      <c r="AE255">
        <f>T255+AD255+AB255+AC255</f>
        <v>0</v>
      </c>
      <c r="AF255">
        <f>DW255*AT255*(DR255-DQ255*(1000-AT255*DT255)/(1000-AT255*DS255))/(100*DK255)</f>
        <v>0</v>
      </c>
      <c r="AG255">
        <f>1000*DW255*AT255*(DS255-DT255)/(100*DK255*(1000-AT255*DS255))</f>
        <v>0</v>
      </c>
      <c r="AH255">
        <f>(AI255 - AJ255 - DX255*1E3/(8.314*(DZ255+273.15)) * AL255/DW255 * AK255) * DW255/(100*DK255) * (1000 - DT255)/1000</f>
        <v>0</v>
      </c>
      <c r="AI255">
        <v>739.9481170705347</v>
      </c>
      <c r="AJ255">
        <v>704.6517030303025</v>
      </c>
      <c r="AK255">
        <v>3.329659804233627</v>
      </c>
      <c r="AL255">
        <v>65.06289702928272</v>
      </c>
      <c r="AM255">
        <f>(AO255 - AN255 + DX255*1E3/(8.314*(DZ255+273.15)) * AQ255/DW255 * AP255) * DW255/(100*DK255) * 1000/(1000 - AO255)</f>
        <v>0</v>
      </c>
      <c r="AN255">
        <v>20.00558110370885</v>
      </c>
      <c r="AO255">
        <v>22.61690242424242</v>
      </c>
      <c r="AP255">
        <v>-0.000123538534534383</v>
      </c>
      <c r="AQ255">
        <v>104.9964601613878</v>
      </c>
      <c r="AR255">
        <v>0</v>
      </c>
      <c r="AS255">
        <v>0</v>
      </c>
      <c r="AT255">
        <f>IF(AR255*$H$15&gt;=AV255,1.0,(AV255/(AV255-AR255*$H$15)))</f>
        <v>0</v>
      </c>
      <c r="AU255">
        <f>(AT255-1)*100</f>
        <v>0</v>
      </c>
      <c r="AV255">
        <f>MAX(0,($B$15+$C$15*EE255)/(1+$D$15*EE255)*DX255/(DZ255+273)*$E$15)</f>
        <v>0</v>
      </c>
      <c r="AW255" t="s">
        <v>437</v>
      </c>
      <c r="AX255" t="s">
        <v>437</v>
      </c>
      <c r="AY255">
        <v>0</v>
      </c>
      <c r="AZ255">
        <v>0</v>
      </c>
      <c r="BA255">
        <f>1-AY255/AZ255</f>
        <v>0</v>
      </c>
      <c r="BB255">
        <v>0</v>
      </c>
      <c r="BC255" t="s">
        <v>437</v>
      </c>
      <c r="BD255" t="s">
        <v>437</v>
      </c>
      <c r="BE255">
        <v>0</v>
      </c>
      <c r="BF255">
        <v>0</v>
      </c>
      <c r="BG255">
        <f>1-BE255/BF255</f>
        <v>0</v>
      </c>
      <c r="BH255">
        <v>0.5</v>
      </c>
      <c r="BI255">
        <f>DH255</f>
        <v>0</v>
      </c>
      <c r="BJ255">
        <f>K255</f>
        <v>0</v>
      </c>
      <c r="BK255">
        <f>BG255*BH255*BI255</f>
        <v>0</v>
      </c>
      <c r="BL255">
        <f>(BJ255-BB255)/BI255</f>
        <v>0</v>
      </c>
      <c r="BM255">
        <f>(AZ255-BF255)/BF255</f>
        <v>0</v>
      </c>
      <c r="BN255">
        <f>AY255/(BA255+AY255/BF255)</f>
        <v>0</v>
      </c>
      <c r="BO255" t="s">
        <v>437</v>
      </c>
      <c r="BP255">
        <v>0</v>
      </c>
      <c r="BQ255">
        <f>IF(BP255&lt;&gt;0, BP255, BN255)</f>
        <v>0</v>
      </c>
      <c r="BR255">
        <f>1-BQ255/BF255</f>
        <v>0</v>
      </c>
      <c r="BS255">
        <f>(BF255-BE255)/(BF255-BQ255)</f>
        <v>0</v>
      </c>
      <c r="BT255">
        <f>(AZ255-BF255)/(AZ255-BQ255)</f>
        <v>0</v>
      </c>
      <c r="BU255">
        <f>(BF255-BE255)/(BF255-AY255)</f>
        <v>0</v>
      </c>
      <c r="BV255">
        <f>(AZ255-BF255)/(AZ255-AY255)</f>
        <v>0</v>
      </c>
      <c r="BW255">
        <f>(BS255*BQ255/BE255)</f>
        <v>0</v>
      </c>
      <c r="BX255">
        <f>(1-BW255)</f>
        <v>0</v>
      </c>
      <c r="DG255">
        <f>$B$13*EF255+$C$13*EG255+$F$13*ER255*(1-EU255)</f>
        <v>0</v>
      </c>
      <c r="DH255">
        <f>DG255*DI255</f>
        <v>0</v>
      </c>
      <c r="DI255">
        <f>($B$13*$D$11+$C$13*$D$11+$F$13*((FE255+EW255)/MAX(FE255+EW255+FF255, 0.1)*$I$11+FF255/MAX(FE255+EW255+FF255, 0.1)*$J$11))/($B$13+$C$13+$F$13)</f>
        <v>0</v>
      </c>
      <c r="DJ255">
        <f>($B$13*$K$11+$C$13*$K$11+$F$13*((FE255+EW255)/MAX(FE255+EW255+FF255, 0.1)*$P$11+FF255/MAX(FE255+EW255+FF255, 0.1)*$Q$11))/($B$13+$C$13+$F$13)</f>
        <v>0</v>
      </c>
      <c r="DK255">
        <v>5.79</v>
      </c>
      <c r="DL255">
        <v>0.5</v>
      </c>
      <c r="DM255" t="s">
        <v>438</v>
      </c>
      <c r="DN255">
        <v>2</v>
      </c>
      <c r="DO255" t="b">
        <v>1</v>
      </c>
      <c r="DP255">
        <v>1759168144.314285</v>
      </c>
      <c r="DQ255">
        <v>664.9290714285714</v>
      </c>
      <c r="DR255">
        <v>708.920857142857</v>
      </c>
      <c r="DS255">
        <v>22.63682857142857</v>
      </c>
      <c r="DT255">
        <v>20.00935714285714</v>
      </c>
      <c r="DU255">
        <v>665.9267857142856</v>
      </c>
      <c r="DV255">
        <v>22.3375</v>
      </c>
      <c r="DW255">
        <v>500.0372499999999</v>
      </c>
      <c r="DX255">
        <v>90.87410714285714</v>
      </c>
      <c r="DY255">
        <v>0.06877966428571429</v>
      </c>
      <c r="DZ255">
        <v>29.49341071428572</v>
      </c>
      <c r="EA255">
        <v>30.00847142857143</v>
      </c>
      <c r="EB255">
        <v>999.9000000000002</v>
      </c>
      <c r="EC255">
        <v>0</v>
      </c>
      <c r="ED255">
        <v>0</v>
      </c>
      <c r="EE255">
        <v>10001.02964285714</v>
      </c>
      <c r="EF255">
        <v>0</v>
      </c>
      <c r="EG255">
        <v>9.8703225</v>
      </c>
      <c r="EH255">
        <v>-43.99181428571428</v>
      </c>
      <c r="EI255">
        <v>680.3293928571428</v>
      </c>
      <c r="EJ255">
        <v>723.3954642857142</v>
      </c>
      <c r="EK255">
        <v>2.627476071428571</v>
      </c>
      <c r="EL255">
        <v>708.920857142857</v>
      </c>
      <c r="EM255">
        <v>20.00935714285714</v>
      </c>
      <c r="EN255">
        <v>2.057101785714285</v>
      </c>
      <c r="EO255">
        <v>1.818333214285714</v>
      </c>
      <c r="EP255">
        <v>17.89084642857143</v>
      </c>
      <c r="EQ255">
        <v>15.94528214285714</v>
      </c>
      <c r="ER255">
        <v>1999.987142857143</v>
      </c>
      <c r="ES255">
        <v>0.9799973214285715</v>
      </c>
      <c r="ET255">
        <v>0.02000237857142858</v>
      </c>
      <c r="EU255">
        <v>0</v>
      </c>
      <c r="EV255">
        <v>810.3309642857145</v>
      </c>
      <c r="EW255">
        <v>5.00078</v>
      </c>
      <c r="EX255">
        <v>15784.525</v>
      </c>
      <c r="EY255">
        <v>16379.51785714286</v>
      </c>
      <c r="EZ255">
        <v>39.223</v>
      </c>
      <c r="FA255">
        <v>39.95274999999999</v>
      </c>
      <c r="FB255">
        <v>39.24532142857142</v>
      </c>
      <c r="FC255">
        <v>39.65585714285714</v>
      </c>
      <c r="FD255">
        <v>40.14703571428571</v>
      </c>
      <c r="FE255">
        <v>1955.077142857143</v>
      </c>
      <c r="FF255">
        <v>39.9</v>
      </c>
      <c r="FG255">
        <v>0</v>
      </c>
      <c r="FH255">
        <v>1759168144.4</v>
      </c>
      <c r="FI255">
        <v>0</v>
      </c>
      <c r="FJ255">
        <v>810.3663076923077</v>
      </c>
      <c r="FK255">
        <v>7.076239323930859</v>
      </c>
      <c r="FL255">
        <v>160.8923076798546</v>
      </c>
      <c r="FM255">
        <v>15785.59615384616</v>
      </c>
      <c r="FN255">
        <v>15</v>
      </c>
      <c r="FO255">
        <v>0</v>
      </c>
      <c r="FP255" t="s">
        <v>439</v>
      </c>
      <c r="FQ255">
        <v>1746989605.5</v>
      </c>
      <c r="FR255">
        <v>1746989593.5</v>
      </c>
      <c r="FS255">
        <v>0</v>
      </c>
      <c r="FT255">
        <v>-0.274</v>
      </c>
      <c r="FU255">
        <v>-0.002</v>
      </c>
      <c r="FV255">
        <v>2.549</v>
      </c>
      <c r="FW255">
        <v>0.129</v>
      </c>
      <c r="FX255">
        <v>420</v>
      </c>
      <c r="FY255">
        <v>17</v>
      </c>
      <c r="FZ255">
        <v>0.02</v>
      </c>
      <c r="GA255">
        <v>0.04</v>
      </c>
      <c r="GB255">
        <v>-43.74376341463415</v>
      </c>
      <c r="GC255">
        <v>-5.547742160278769</v>
      </c>
      <c r="GD255">
        <v>0.5510285879689659</v>
      </c>
      <c r="GE255">
        <v>0</v>
      </c>
      <c r="GF255">
        <v>809.9193823529412</v>
      </c>
      <c r="GG255">
        <v>8.413735682699464</v>
      </c>
      <c r="GH255">
        <v>0.8568668650347414</v>
      </c>
      <c r="GI255">
        <v>0</v>
      </c>
      <c r="GJ255">
        <v>2.631592682926829</v>
      </c>
      <c r="GK255">
        <v>-0.09808703832752513</v>
      </c>
      <c r="GL255">
        <v>0.009780861856480836</v>
      </c>
      <c r="GM255">
        <v>1</v>
      </c>
      <c r="GN255">
        <v>1</v>
      </c>
      <c r="GO255">
        <v>3</v>
      </c>
      <c r="GP255" t="s">
        <v>459</v>
      </c>
      <c r="GQ255">
        <v>3.10241</v>
      </c>
      <c r="GR255">
        <v>2.72679</v>
      </c>
      <c r="GS255">
        <v>0.126411</v>
      </c>
      <c r="GT255">
        <v>0.131815</v>
      </c>
      <c r="GU255">
        <v>0.103821</v>
      </c>
      <c r="GV255">
        <v>0.09653870000000001</v>
      </c>
      <c r="GW255">
        <v>22834.3</v>
      </c>
      <c r="GX255">
        <v>20608.9</v>
      </c>
      <c r="GY255">
        <v>26701.9</v>
      </c>
      <c r="GZ255">
        <v>23959.2</v>
      </c>
      <c r="HA255">
        <v>38290.3</v>
      </c>
      <c r="HB255">
        <v>32000.8</v>
      </c>
      <c r="HC255">
        <v>46623.7</v>
      </c>
      <c r="HD255">
        <v>37901.8</v>
      </c>
      <c r="HE255">
        <v>1.87278</v>
      </c>
      <c r="HF255">
        <v>1.86432</v>
      </c>
      <c r="HG255">
        <v>0.143252</v>
      </c>
      <c r="HH255">
        <v>0</v>
      </c>
      <c r="HI255">
        <v>27.6842</v>
      </c>
      <c r="HJ255">
        <v>999.9</v>
      </c>
      <c r="HK255">
        <v>47</v>
      </c>
      <c r="HL255">
        <v>31.7</v>
      </c>
      <c r="HM255">
        <v>24.2821</v>
      </c>
      <c r="HN255">
        <v>60.7459</v>
      </c>
      <c r="HO255">
        <v>21.9952</v>
      </c>
      <c r="HP255">
        <v>1</v>
      </c>
      <c r="HQ255">
        <v>0.115328</v>
      </c>
      <c r="HR255">
        <v>-0.354322</v>
      </c>
      <c r="HS255">
        <v>20.2798</v>
      </c>
      <c r="HT255">
        <v>5.2104</v>
      </c>
      <c r="HU255">
        <v>11.9798</v>
      </c>
      <c r="HV255">
        <v>4.96335</v>
      </c>
      <c r="HW255">
        <v>3.2744</v>
      </c>
      <c r="HX255">
        <v>9999</v>
      </c>
      <c r="HY255">
        <v>9999</v>
      </c>
      <c r="HZ255">
        <v>9999</v>
      </c>
      <c r="IA255">
        <v>42.3</v>
      </c>
      <c r="IB255">
        <v>1.86401</v>
      </c>
      <c r="IC255">
        <v>1.86014</v>
      </c>
      <c r="ID255">
        <v>1.85851</v>
      </c>
      <c r="IE255">
        <v>1.85979</v>
      </c>
      <c r="IF255">
        <v>1.8599</v>
      </c>
      <c r="IG255">
        <v>1.85841</v>
      </c>
      <c r="IH255">
        <v>1.85746</v>
      </c>
      <c r="II255">
        <v>1.85242</v>
      </c>
      <c r="IJ255">
        <v>0</v>
      </c>
      <c r="IK255">
        <v>0</v>
      </c>
      <c r="IL255">
        <v>0</v>
      </c>
      <c r="IM255">
        <v>0</v>
      </c>
      <c r="IN255" t="s">
        <v>441</v>
      </c>
      <c r="IO255" t="s">
        <v>442</v>
      </c>
      <c r="IP255" t="s">
        <v>443</v>
      </c>
      <c r="IQ255" t="s">
        <v>443</v>
      </c>
      <c r="IR255" t="s">
        <v>443</v>
      </c>
      <c r="IS255" t="s">
        <v>443</v>
      </c>
      <c r="IT255">
        <v>0</v>
      </c>
      <c r="IU255">
        <v>100</v>
      </c>
      <c r="IV255">
        <v>100</v>
      </c>
      <c r="IW255">
        <v>-0.98</v>
      </c>
      <c r="IX255">
        <v>0.2989</v>
      </c>
      <c r="IY255">
        <v>-0.9039269621244732</v>
      </c>
      <c r="IZ255">
        <v>-0.001239420960351069</v>
      </c>
      <c r="JA255">
        <v>2.054680153414315E-06</v>
      </c>
      <c r="JB255">
        <v>-6.090169633737798E-10</v>
      </c>
      <c r="JC255">
        <v>0.01286883109493677</v>
      </c>
      <c r="JD255">
        <v>0.003674261220633967</v>
      </c>
      <c r="JE255">
        <v>0.0003746991724086452</v>
      </c>
      <c r="JF255">
        <v>1.563836292469968E-06</v>
      </c>
      <c r="JG255">
        <v>1</v>
      </c>
      <c r="JH255">
        <v>2003</v>
      </c>
      <c r="JI255">
        <v>1</v>
      </c>
      <c r="JJ255">
        <v>24</v>
      </c>
      <c r="JK255">
        <v>202975.8</v>
      </c>
      <c r="JL255">
        <v>202976</v>
      </c>
      <c r="JM255">
        <v>1.7981</v>
      </c>
      <c r="JN255">
        <v>2.62573</v>
      </c>
      <c r="JO255">
        <v>1.49658</v>
      </c>
      <c r="JP255">
        <v>2.34375</v>
      </c>
      <c r="JQ255">
        <v>1.54907</v>
      </c>
      <c r="JR255">
        <v>2.45483</v>
      </c>
      <c r="JS255">
        <v>36.4814</v>
      </c>
      <c r="JT255">
        <v>24.1751</v>
      </c>
      <c r="JU255">
        <v>18</v>
      </c>
      <c r="JV255">
        <v>483.896</v>
      </c>
      <c r="JW255">
        <v>493.471</v>
      </c>
      <c r="JX255">
        <v>28.2229</v>
      </c>
      <c r="JY255">
        <v>28.7812</v>
      </c>
      <c r="JZ255">
        <v>30</v>
      </c>
      <c r="KA255">
        <v>29.0417</v>
      </c>
      <c r="KB255">
        <v>29.0503</v>
      </c>
      <c r="KC255">
        <v>36.114</v>
      </c>
      <c r="KD255">
        <v>19.3042</v>
      </c>
      <c r="KE255">
        <v>97.39400000000001</v>
      </c>
      <c r="KF255">
        <v>28.2164</v>
      </c>
      <c r="KG255">
        <v>754.077</v>
      </c>
      <c r="KH255">
        <v>20.0954</v>
      </c>
      <c r="KI255">
        <v>101.942</v>
      </c>
      <c r="KJ255">
        <v>91.40900000000001</v>
      </c>
    </row>
    <row r="256" spans="1:296">
      <c r="A256">
        <v>238</v>
      </c>
      <c r="B256">
        <v>1759168157.1</v>
      </c>
      <c r="C256">
        <v>6784</v>
      </c>
      <c r="D256" t="s">
        <v>921</v>
      </c>
      <c r="E256" t="s">
        <v>922</v>
      </c>
      <c r="F256">
        <v>5</v>
      </c>
      <c r="G256" t="s">
        <v>832</v>
      </c>
      <c r="H256">
        <v>1759168149.6</v>
      </c>
      <c r="I256">
        <f>(J256)/1000</f>
        <v>0</v>
      </c>
      <c r="J256">
        <f>IF(DO256, AM256, AG256)</f>
        <v>0</v>
      </c>
      <c r="K256">
        <f>IF(DO256, AH256, AF256)</f>
        <v>0</v>
      </c>
      <c r="L256">
        <f>DQ256 - IF(AT256&gt;1, K256*DK256*100.0/(AV256), 0)</f>
        <v>0</v>
      </c>
      <c r="M256">
        <f>((S256-I256/2)*L256-K256)/(S256+I256/2)</f>
        <v>0</v>
      </c>
      <c r="N256">
        <f>M256*(DX256+DY256)/1000.0</f>
        <v>0</v>
      </c>
      <c r="O256">
        <f>(DQ256 - IF(AT256&gt;1, K256*DK256*100.0/(AV256), 0))*(DX256+DY256)/1000.0</f>
        <v>0</v>
      </c>
      <c r="P256">
        <f>2.0/((1/R256-1/Q256)+SIGN(R256)*SQRT((1/R256-1/Q256)*(1/R256-1/Q256) + 4*DL256/((DL256+1)*(DL256+1))*(2*1/R256*1/Q256-1/Q256*1/Q256)))</f>
        <v>0</v>
      </c>
      <c r="Q256">
        <f>IF(LEFT(DM256,1)&lt;&gt;"0",IF(LEFT(DM256,1)="1",3.0,DN256),$D$5+$E$5*(EE256*DX256/($K$5*1000))+$F$5*(EE256*DX256/($K$5*1000))*MAX(MIN(DK256,$J$5),$I$5)*MAX(MIN(DK256,$J$5),$I$5)+$G$5*MAX(MIN(DK256,$J$5),$I$5)*(EE256*DX256/($K$5*1000))+$H$5*(EE256*DX256/($K$5*1000))*(EE256*DX256/($K$5*1000)))</f>
        <v>0</v>
      </c>
      <c r="R256">
        <f>I256*(1000-(1000*0.61365*exp(17.502*V256/(240.97+V256))/(DX256+DY256)+DS256)/2)/(1000*0.61365*exp(17.502*V256/(240.97+V256))/(DX256+DY256)-DS256)</f>
        <v>0</v>
      </c>
      <c r="S256">
        <f>1/((DL256+1)/(P256/1.6)+1/(Q256/1.37)) + DL256/((DL256+1)/(P256/1.6) + DL256/(Q256/1.37))</f>
        <v>0</v>
      </c>
      <c r="T256">
        <f>(DG256*DJ256)</f>
        <v>0</v>
      </c>
      <c r="U256">
        <f>(DZ256+(T256+2*0.95*5.67E-8*(((DZ256+$B$9)+273)^4-(DZ256+273)^4)-44100*I256)/(1.84*29.3*Q256+8*0.95*5.67E-8*(DZ256+273)^3))</f>
        <v>0</v>
      </c>
      <c r="V256">
        <f>($C$9*EA256+$D$9*EB256+$E$9*U256)</f>
        <v>0</v>
      </c>
      <c r="W256">
        <f>0.61365*exp(17.502*V256/(240.97+V256))</f>
        <v>0</v>
      </c>
      <c r="X256">
        <f>(Y256/Z256*100)</f>
        <v>0</v>
      </c>
      <c r="Y256">
        <f>DS256*(DX256+DY256)/1000</f>
        <v>0</v>
      </c>
      <c r="Z256">
        <f>0.61365*exp(17.502*DZ256/(240.97+DZ256))</f>
        <v>0</v>
      </c>
      <c r="AA256">
        <f>(W256-DS256*(DX256+DY256)/1000)</f>
        <v>0</v>
      </c>
      <c r="AB256">
        <f>(-I256*44100)</f>
        <v>0</v>
      </c>
      <c r="AC256">
        <f>2*29.3*Q256*0.92*(DZ256-V256)</f>
        <v>0</v>
      </c>
      <c r="AD256">
        <f>2*0.95*5.67E-8*(((DZ256+$B$9)+273)^4-(V256+273)^4)</f>
        <v>0</v>
      </c>
      <c r="AE256">
        <f>T256+AD256+AB256+AC256</f>
        <v>0</v>
      </c>
      <c r="AF256">
        <f>DW256*AT256*(DR256-DQ256*(1000-AT256*DT256)/(1000-AT256*DS256))/(100*DK256)</f>
        <v>0</v>
      </c>
      <c r="AG256">
        <f>1000*DW256*AT256*(DS256-DT256)/(100*DK256*(1000-AT256*DS256))</f>
        <v>0</v>
      </c>
      <c r="AH256">
        <f>(AI256 - AJ256 - DX256*1E3/(8.314*(DZ256+273.15)) * AL256/DW256 * AK256) * DW256/(100*DK256) * (1000 - DT256)/1000</f>
        <v>0</v>
      </c>
      <c r="AI256">
        <v>757.0596370226755</v>
      </c>
      <c r="AJ256">
        <v>721.5095636363634</v>
      </c>
      <c r="AK256">
        <v>3.363992825397493</v>
      </c>
      <c r="AL256">
        <v>65.06289702928272</v>
      </c>
      <c r="AM256">
        <f>(AO256 - AN256 + DX256*1E3/(8.314*(DZ256+273.15)) * AQ256/DW256 * AP256) * DW256/(100*DK256) * 1000/(1000 - AO256)</f>
        <v>0</v>
      </c>
      <c r="AN256">
        <v>20.01602956344674</v>
      </c>
      <c r="AO256">
        <v>22.60219757575757</v>
      </c>
      <c r="AP256">
        <v>-8.982331386126449E-05</v>
      </c>
      <c r="AQ256">
        <v>104.9964601613878</v>
      </c>
      <c r="AR256">
        <v>0</v>
      </c>
      <c r="AS256">
        <v>0</v>
      </c>
      <c r="AT256">
        <f>IF(AR256*$H$15&gt;=AV256,1.0,(AV256/(AV256-AR256*$H$15)))</f>
        <v>0</v>
      </c>
      <c r="AU256">
        <f>(AT256-1)*100</f>
        <v>0</v>
      </c>
      <c r="AV256">
        <f>MAX(0,($B$15+$C$15*EE256)/(1+$D$15*EE256)*DX256/(DZ256+273)*$E$15)</f>
        <v>0</v>
      </c>
      <c r="AW256" t="s">
        <v>437</v>
      </c>
      <c r="AX256" t="s">
        <v>437</v>
      </c>
      <c r="AY256">
        <v>0</v>
      </c>
      <c r="AZ256">
        <v>0</v>
      </c>
      <c r="BA256">
        <f>1-AY256/AZ256</f>
        <v>0</v>
      </c>
      <c r="BB256">
        <v>0</v>
      </c>
      <c r="BC256" t="s">
        <v>437</v>
      </c>
      <c r="BD256" t="s">
        <v>437</v>
      </c>
      <c r="BE256">
        <v>0</v>
      </c>
      <c r="BF256">
        <v>0</v>
      </c>
      <c r="BG256">
        <f>1-BE256/BF256</f>
        <v>0</v>
      </c>
      <c r="BH256">
        <v>0.5</v>
      </c>
      <c r="BI256">
        <f>DH256</f>
        <v>0</v>
      </c>
      <c r="BJ256">
        <f>K256</f>
        <v>0</v>
      </c>
      <c r="BK256">
        <f>BG256*BH256*BI256</f>
        <v>0</v>
      </c>
      <c r="BL256">
        <f>(BJ256-BB256)/BI256</f>
        <v>0</v>
      </c>
      <c r="BM256">
        <f>(AZ256-BF256)/BF256</f>
        <v>0</v>
      </c>
      <c r="BN256">
        <f>AY256/(BA256+AY256/BF256)</f>
        <v>0</v>
      </c>
      <c r="BO256" t="s">
        <v>437</v>
      </c>
      <c r="BP256">
        <v>0</v>
      </c>
      <c r="BQ256">
        <f>IF(BP256&lt;&gt;0, BP256, BN256)</f>
        <v>0</v>
      </c>
      <c r="BR256">
        <f>1-BQ256/BF256</f>
        <v>0</v>
      </c>
      <c r="BS256">
        <f>(BF256-BE256)/(BF256-BQ256)</f>
        <v>0</v>
      </c>
      <c r="BT256">
        <f>(AZ256-BF256)/(AZ256-BQ256)</f>
        <v>0</v>
      </c>
      <c r="BU256">
        <f>(BF256-BE256)/(BF256-AY256)</f>
        <v>0</v>
      </c>
      <c r="BV256">
        <f>(AZ256-BF256)/(AZ256-AY256)</f>
        <v>0</v>
      </c>
      <c r="BW256">
        <f>(BS256*BQ256/BE256)</f>
        <v>0</v>
      </c>
      <c r="BX256">
        <f>(1-BW256)</f>
        <v>0</v>
      </c>
      <c r="DG256">
        <f>$B$13*EF256+$C$13*EG256+$F$13*ER256*(1-EU256)</f>
        <v>0</v>
      </c>
      <c r="DH256">
        <f>DG256*DI256</f>
        <v>0</v>
      </c>
      <c r="DI256">
        <f>($B$13*$D$11+$C$13*$D$11+$F$13*((FE256+EW256)/MAX(FE256+EW256+FF256, 0.1)*$I$11+FF256/MAX(FE256+EW256+FF256, 0.1)*$J$11))/($B$13+$C$13+$F$13)</f>
        <v>0</v>
      </c>
      <c r="DJ256">
        <f>($B$13*$K$11+$C$13*$K$11+$F$13*((FE256+EW256)/MAX(FE256+EW256+FF256, 0.1)*$P$11+FF256/MAX(FE256+EW256+FF256, 0.1)*$Q$11))/($B$13+$C$13+$F$13)</f>
        <v>0</v>
      </c>
      <c r="DK256">
        <v>5.79</v>
      </c>
      <c r="DL256">
        <v>0.5</v>
      </c>
      <c r="DM256" t="s">
        <v>438</v>
      </c>
      <c r="DN256">
        <v>2</v>
      </c>
      <c r="DO256" t="b">
        <v>1</v>
      </c>
      <c r="DP256">
        <v>1759168149.6</v>
      </c>
      <c r="DQ256">
        <v>682.2213703703703</v>
      </c>
      <c r="DR256">
        <v>726.6711481481481</v>
      </c>
      <c r="DS256">
        <v>22.62294444444444</v>
      </c>
      <c r="DT256">
        <v>20.00952222222222</v>
      </c>
      <c r="DU256">
        <v>683.2070740740741</v>
      </c>
      <c r="DV256">
        <v>22.32392592592592</v>
      </c>
      <c r="DW256">
        <v>500.018074074074</v>
      </c>
      <c r="DX256">
        <v>90.87297037037034</v>
      </c>
      <c r="DY256">
        <v>0.06866042962962964</v>
      </c>
      <c r="DZ256">
        <v>29.49517407407407</v>
      </c>
      <c r="EA256">
        <v>30.01074074074074</v>
      </c>
      <c r="EB256">
        <v>999.9000000000001</v>
      </c>
      <c r="EC256">
        <v>0</v>
      </c>
      <c r="ED256">
        <v>0</v>
      </c>
      <c r="EE256">
        <v>10001.66851851852</v>
      </c>
      <c r="EF256">
        <v>0</v>
      </c>
      <c r="EG256">
        <v>9.870481111111111</v>
      </c>
      <c r="EH256">
        <v>-44.44975185185186</v>
      </c>
      <c r="EI256">
        <v>698.0122962962962</v>
      </c>
      <c r="EJ256">
        <v>741.5082962962962</v>
      </c>
      <c r="EK256">
        <v>2.613427037037038</v>
      </c>
      <c r="EL256">
        <v>726.6711481481481</v>
      </c>
      <c r="EM256">
        <v>20.00952222222222</v>
      </c>
      <c r="EN256">
        <v>2.055813703703704</v>
      </c>
      <c r="EO256">
        <v>1.818324444444444</v>
      </c>
      <c r="EP256">
        <v>17.88089259259259</v>
      </c>
      <c r="EQ256">
        <v>15.94520740740741</v>
      </c>
      <c r="ER256">
        <v>1999.988148148148</v>
      </c>
      <c r="ES256">
        <v>0.9799973333333334</v>
      </c>
      <c r="ET256">
        <v>0.02000236666666667</v>
      </c>
      <c r="EU256">
        <v>0</v>
      </c>
      <c r="EV256">
        <v>810.9684814814817</v>
      </c>
      <c r="EW256">
        <v>5.00078</v>
      </c>
      <c r="EX256">
        <v>15798.24074074074</v>
      </c>
      <c r="EY256">
        <v>16379.52592592593</v>
      </c>
      <c r="EZ256">
        <v>39.23111111111111</v>
      </c>
      <c r="FA256">
        <v>39.958</v>
      </c>
      <c r="FB256">
        <v>39.21737037037037</v>
      </c>
      <c r="FC256">
        <v>39.65933333333333</v>
      </c>
      <c r="FD256">
        <v>40.171</v>
      </c>
      <c r="FE256">
        <v>1955.078148148148</v>
      </c>
      <c r="FF256">
        <v>39.9</v>
      </c>
      <c r="FG256">
        <v>0</v>
      </c>
      <c r="FH256">
        <v>1759168149.2</v>
      </c>
      <c r="FI256">
        <v>0</v>
      </c>
      <c r="FJ256">
        <v>810.9470000000001</v>
      </c>
      <c r="FK256">
        <v>6.383794879784011</v>
      </c>
      <c r="FL256">
        <v>149.9042735991099</v>
      </c>
      <c r="FM256">
        <v>15798.02692307692</v>
      </c>
      <c r="FN256">
        <v>15</v>
      </c>
      <c r="FO256">
        <v>0</v>
      </c>
      <c r="FP256" t="s">
        <v>439</v>
      </c>
      <c r="FQ256">
        <v>1746989605.5</v>
      </c>
      <c r="FR256">
        <v>1746989593.5</v>
      </c>
      <c r="FS256">
        <v>0</v>
      </c>
      <c r="FT256">
        <v>-0.274</v>
      </c>
      <c r="FU256">
        <v>-0.002</v>
      </c>
      <c r="FV256">
        <v>2.549</v>
      </c>
      <c r="FW256">
        <v>0.129</v>
      </c>
      <c r="FX256">
        <v>420</v>
      </c>
      <c r="FY256">
        <v>17</v>
      </c>
      <c r="FZ256">
        <v>0.02</v>
      </c>
      <c r="GA256">
        <v>0.04</v>
      </c>
      <c r="GB256">
        <v>-44.09045365853659</v>
      </c>
      <c r="GC256">
        <v>-5.263141463414673</v>
      </c>
      <c r="GD256">
        <v>0.5251090061504126</v>
      </c>
      <c r="GE256">
        <v>0</v>
      </c>
      <c r="GF256">
        <v>810.4868235294117</v>
      </c>
      <c r="GG256">
        <v>7.371703593295555</v>
      </c>
      <c r="GH256">
        <v>0.7568530617586345</v>
      </c>
      <c r="GI256">
        <v>0</v>
      </c>
      <c r="GJ256">
        <v>2.623396341463415</v>
      </c>
      <c r="GK256">
        <v>-0.1334096864111453</v>
      </c>
      <c r="GL256">
        <v>0.01367994967828741</v>
      </c>
      <c r="GM256">
        <v>0</v>
      </c>
      <c r="GN256">
        <v>0</v>
      </c>
      <c r="GO256">
        <v>3</v>
      </c>
      <c r="GP256" t="s">
        <v>484</v>
      </c>
      <c r="GQ256">
        <v>3.10183</v>
      </c>
      <c r="GR256">
        <v>2.72694</v>
      </c>
      <c r="GS256">
        <v>0.128449</v>
      </c>
      <c r="GT256">
        <v>0.133814</v>
      </c>
      <c r="GU256">
        <v>0.10377</v>
      </c>
      <c r="GV256">
        <v>0.0966351</v>
      </c>
      <c r="GW256">
        <v>22781</v>
      </c>
      <c r="GX256">
        <v>20561.4</v>
      </c>
      <c r="GY256">
        <v>26701.9</v>
      </c>
      <c r="GZ256">
        <v>23959.2</v>
      </c>
      <c r="HA256">
        <v>38292.6</v>
      </c>
      <c r="HB256">
        <v>31997.8</v>
      </c>
      <c r="HC256">
        <v>46623.4</v>
      </c>
      <c r="HD256">
        <v>37902.1</v>
      </c>
      <c r="HE256">
        <v>1.872</v>
      </c>
      <c r="HF256">
        <v>1.86525</v>
      </c>
      <c r="HG256">
        <v>0.142608</v>
      </c>
      <c r="HH256">
        <v>0</v>
      </c>
      <c r="HI256">
        <v>27.6895</v>
      </c>
      <c r="HJ256">
        <v>999.9</v>
      </c>
      <c r="HK256">
        <v>47</v>
      </c>
      <c r="HL256">
        <v>31.7</v>
      </c>
      <c r="HM256">
        <v>24.2823</v>
      </c>
      <c r="HN256">
        <v>61.3859</v>
      </c>
      <c r="HO256">
        <v>22.2115</v>
      </c>
      <c r="HP256">
        <v>1</v>
      </c>
      <c r="HQ256">
        <v>0.1153</v>
      </c>
      <c r="HR256">
        <v>-0.343254</v>
      </c>
      <c r="HS256">
        <v>20.2795</v>
      </c>
      <c r="HT256">
        <v>5.21055</v>
      </c>
      <c r="HU256">
        <v>11.9797</v>
      </c>
      <c r="HV256">
        <v>4.96325</v>
      </c>
      <c r="HW256">
        <v>3.27443</v>
      </c>
      <c r="HX256">
        <v>9999</v>
      </c>
      <c r="HY256">
        <v>9999</v>
      </c>
      <c r="HZ256">
        <v>9999</v>
      </c>
      <c r="IA256">
        <v>42.3</v>
      </c>
      <c r="IB256">
        <v>1.86401</v>
      </c>
      <c r="IC256">
        <v>1.86016</v>
      </c>
      <c r="ID256">
        <v>1.85851</v>
      </c>
      <c r="IE256">
        <v>1.85982</v>
      </c>
      <c r="IF256">
        <v>1.85989</v>
      </c>
      <c r="IG256">
        <v>1.8584</v>
      </c>
      <c r="IH256">
        <v>1.85746</v>
      </c>
      <c r="II256">
        <v>1.85242</v>
      </c>
      <c r="IJ256">
        <v>0</v>
      </c>
      <c r="IK256">
        <v>0</v>
      </c>
      <c r="IL256">
        <v>0</v>
      </c>
      <c r="IM256">
        <v>0</v>
      </c>
      <c r="IN256" t="s">
        <v>441</v>
      </c>
      <c r="IO256" t="s">
        <v>442</v>
      </c>
      <c r="IP256" t="s">
        <v>443</v>
      </c>
      <c r="IQ256" t="s">
        <v>443</v>
      </c>
      <c r="IR256" t="s">
        <v>443</v>
      </c>
      <c r="IS256" t="s">
        <v>443</v>
      </c>
      <c r="IT256">
        <v>0</v>
      </c>
      <c r="IU256">
        <v>100</v>
      </c>
      <c r="IV256">
        <v>100</v>
      </c>
      <c r="IW256">
        <v>-0.968</v>
      </c>
      <c r="IX256">
        <v>0.2985</v>
      </c>
      <c r="IY256">
        <v>-0.9039269621244732</v>
      </c>
      <c r="IZ256">
        <v>-0.001239420960351069</v>
      </c>
      <c r="JA256">
        <v>2.054680153414315E-06</v>
      </c>
      <c r="JB256">
        <v>-6.090169633737798E-10</v>
      </c>
      <c r="JC256">
        <v>0.01286883109493677</v>
      </c>
      <c r="JD256">
        <v>0.003674261220633967</v>
      </c>
      <c r="JE256">
        <v>0.0003746991724086452</v>
      </c>
      <c r="JF256">
        <v>1.563836292469968E-06</v>
      </c>
      <c r="JG256">
        <v>1</v>
      </c>
      <c r="JH256">
        <v>2003</v>
      </c>
      <c r="JI256">
        <v>1</v>
      </c>
      <c r="JJ256">
        <v>24</v>
      </c>
      <c r="JK256">
        <v>202975.9</v>
      </c>
      <c r="JL256">
        <v>202976.1</v>
      </c>
      <c r="JM256">
        <v>1.8335</v>
      </c>
      <c r="JN256">
        <v>2.62207</v>
      </c>
      <c r="JO256">
        <v>1.49658</v>
      </c>
      <c r="JP256">
        <v>2.34375</v>
      </c>
      <c r="JQ256">
        <v>1.54907</v>
      </c>
      <c r="JR256">
        <v>2.4585</v>
      </c>
      <c r="JS256">
        <v>36.4814</v>
      </c>
      <c r="JT256">
        <v>24.1838</v>
      </c>
      <c r="JU256">
        <v>18</v>
      </c>
      <c r="JV256">
        <v>483.43</v>
      </c>
      <c r="JW256">
        <v>494.066</v>
      </c>
      <c r="JX256">
        <v>28.2163</v>
      </c>
      <c r="JY256">
        <v>28.7812</v>
      </c>
      <c r="JZ256">
        <v>30</v>
      </c>
      <c r="KA256">
        <v>29.04</v>
      </c>
      <c r="KB256">
        <v>29.0484</v>
      </c>
      <c r="KC256">
        <v>36.8213</v>
      </c>
      <c r="KD256">
        <v>19.3042</v>
      </c>
      <c r="KE256">
        <v>97.39400000000001</v>
      </c>
      <c r="KF256">
        <v>28.1975</v>
      </c>
      <c r="KG256">
        <v>774.12</v>
      </c>
      <c r="KH256">
        <v>20.1134</v>
      </c>
      <c r="KI256">
        <v>101.942</v>
      </c>
      <c r="KJ256">
        <v>91.40949999999999</v>
      </c>
    </row>
    <row r="257" spans="1:296">
      <c r="A257">
        <v>239</v>
      </c>
      <c r="B257">
        <v>1759168162.1</v>
      </c>
      <c r="C257">
        <v>6789</v>
      </c>
      <c r="D257" t="s">
        <v>923</v>
      </c>
      <c r="E257" t="s">
        <v>924</v>
      </c>
      <c r="F257">
        <v>5</v>
      </c>
      <c r="G257" t="s">
        <v>832</v>
      </c>
      <c r="H257">
        <v>1759168154.314285</v>
      </c>
      <c r="I257">
        <f>(J257)/1000</f>
        <v>0</v>
      </c>
      <c r="J257">
        <f>IF(DO257, AM257, AG257)</f>
        <v>0</v>
      </c>
      <c r="K257">
        <f>IF(DO257, AH257, AF257)</f>
        <v>0</v>
      </c>
      <c r="L257">
        <f>DQ257 - IF(AT257&gt;1, K257*DK257*100.0/(AV257), 0)</f>
        <v>0</v>
      </c>
      <c r="M257">
        <f>((S257-I257/2)*L257-K257)/(S257+I257/2)</f>
        <v>0</v>
      </c>
      <c r="N257">
        <f>M257*(DX257+DY257)/1000.0</f>
        <v>0</v>
      </c>
      <c r="O257">
        <f>(DQ257 - IF(AT257&gt;1, K257*DK257*100.0/(AV257), 0))*(DX257+DY257)/1000.0</f>
        <v>0</v>
      </c>
      <c r="P257">
        <f>2.0/((1/R257-1/Q257)+SIGN(R257)*SQRT((1/R257-1/Q257)*(1/R257-1/Q257) + 4*DL257/((DL257+1)*(DL257+1))*(2*1/R257*1/Q257-1/Q257*1/Q257)))</f>
        <v>0</v>
      </c>
      <c r="Q257">
        <f>IF(LEFT(DM257,1)&lt;&gt;"0",IF(LEFT(DM257,1)="1",3.0,DN257),$D$5+$E$5*(EE257*DX257/($K$5*1000))+$F$5*(EE257*DX257/($K$5*1000))*MAX(MIN(DK257,$J$5),$I$5)*MAX(MIN(DK257,$J$5),$I$5)+$G$5*MAX(MIN(DK257,$J$5),$I$5)*(EE257*DX257/($K$5*1000))+$H$5*(EE257*DX257/($K$5*1000))*(EE257*DX257/($K$5*1000)))</f>
        <v>0</v>
      </c>
      <c r="R257">
        <f>I257*(1000-(1000*0.61365*exp(17.502*V257/(240.97+V257))/(DX257+DY257)+DS257)/2)/(1000*0.61365*exp(17.502*V257/(240.97+V257))/(DX257+DY257)-DS257)</f>
        <v>0</v>
      </c>
      <c r="S257">
        <f>1/((DL257+1)/(P257/1.6)+1/(Q257/1.37)) + DL257/((DL257+1)/(P257/1.6) + DL257/(Q257/1.37))</f>
        <v>0</v>
      </c>
      <c r="T257">
        <f>(DG257*DJ257)</f>
        <v>0</v>
      </c>
      <c r="U257">
        <f>(DZ257+(T257+2*0.95*5.67E-8*(((DZ257+$B$9)+273)^4-(DZ257+273)^4)-44100*I257)/(1.84*29.3*Q257+8*0.95*5.67E-8*(DZ257+273)^3))</f>
        <v>0</v>
      </c>
      <c r="V257">
        <f>($C$9*EA257+$D$9*EB257+$E$9*U257)</f>
        <v>0</v>
      </c>
      <c r="W257">
        <f>0.61365*exp(17.502*V257/(240.97+V257))</f>
        <v>0</v>
      </c>
      <c r="X257">
        <f>(Y257/Z257*100)</f>
        <v>0</v>
      </c>
      <c r="Y257">
        <f>DS257*(DX257+DY257)/1000</f>
        <v>0</v>
      </c>
      <c r="Z257">
        <f>0.61365*exp(17.502*DZ257/(240.97+DZ257))</f>
        <v>0</v>
      </c>
      <c r="AA257">
        <f>(W257-DS257*(DX257+DY257)/1000)</f>
        <v>0</v>
      </c>
      <c r="AB257">
        <f>(-I257*44100)</f>
        <v>0</v>
      </c>
      <c r="AC257">
        <f>2*29.3*Q257*0.92*(DZ257-V257)</f>
        <v>0</v>
      </c>
      <c r="AD257">
        <f>2*0.95*5.67E-8*(((DZ257+$B$9)+273)^4-(V257+273)^4)</f>
        <v>0</v>
      </c>
      <c r="AE257">
        <f>T257+AD257+AB257+AC257</f>
        <v>0</v>
      </c>
      <c r="AF257">
        <f>DW257*AT257*(DR257-DQ257*(1000-AT257*DT257)/(1000-AT257*DS257))/(100*DK257)</f>
        <v>0</v>
      </c>
      <c r="AG257">
        <f>1000*DW257*AT257*(DS257-DT257)/(100*DK257*(1000-AT257*DS257))</f>
        <v>0</v>
      </c>
      <c r="AH257">
        <f>(AI257 - AJ257 - DX257*1E3/(8.314*(DZ257+273.15)) * AL257/DW257 * AK257) * DW257/(100*DK257) * (1000 - DT257)/1000</f>
        <v>0</v>
      </c>
      <c r="AI257">
        <v>774.0891985999513</v>
      </c>
      <c r="AJ257">
        <v>738.2357575757577</v>
      </c>
      <c r="AK257">
        <v>3.33903110582381</v>
      </c>
      <c r="AL257">
        <v>65.06289702928272</v>
      </c>
      <c r="AM257">
        <f>(AO257 - AN257 + DX257*1E3/(8.314*(DZ257+273.15)) * AQ257/DW257 * AP257) * DW257/(100*DK257) * 1000/(1000 - AO257)</f>
        <v>0</v>
      </c>
      <c r="AN257">
        <v>20.04976654076116</v>
      </c>
      <c r="AO257">
        <v>22.59947333333333</v>
      </c>
      <c r="AP257">
        <v>4.895945858884924E-07</v>
      </c>
      <c r="AQ257">
        <v>104.9964601613878</v>
      </c>
      <c r="AR257">
        <v>0</v>
      </c>
      <c r="AS257">
        <v>0</v>
      </c>
      <c r="AT257">
        <f>IF(AR257*$H$15&gt;=AV257,1.0,(AV257/(AV257-AR257*$H$15)))</f>
        <v>0</v>
      </c>
      <c r="AU257">
        <f>(AT257-1)*100</f>
        <v>0</v>
      </c>
      <c r="AV257">
        <f>MAX(0,($B$15+$C$15*EE257)/(1+$D$15*EE257)*DX257/(DZ257+273)*$E$15)</f>
        <v>0</v>
      </c>
      <c r="AW257" t="s">
        <v>437</v>
      </c>
      <c r="AX257" t="s">
        <v>437</v>
      </c>
      <c r="AY257">
        <v>0</v>
      </c>
      <c r="AZ257">
        <v>0</v>
      </c>
      <c r="BA257">
        <f>1-AY257/AZ257</f>
        <v>0</v>
      </c>
      <c r="BB257">
        <v>0</v>
      </c>
      <c r="BC257" t="s">
        <v>437</v>
      </c>
      <c r="BD257" t="s">
        <v>437</v>
      </c>
      <c r="BE257">
        <v>0</v>
      </c>
      <c r="BF257">
        <v>0</v>
      </c>
      <c r="BG257">
        <f>1-BE257/BF257</f>
        <v>0</v>
      </c>
      <c r="BH257">
        <v>0.5</v>
      </c>
      <c r="BI257">
        <f>DH257</f>
        <v>0</v>
      </c>
      <c r="BJ257">
        <f>K257</f>
        <v>0</v>
      </c>
      <c r="BK257">
        <f>BG257*BH257*BI257</f>
        <v>0</v>
      </c>
      <c r="BL257">
        <f>(BJ257-BB257)/BI257</f>
        <v>0</v>
      </c>
      <c r="BM257">
        <f>(AZ257-BF257)/BF257</f>
        <v>0</v>
      </c>
      <c r="BN257">
        <f>AY257/(BA257+AY257/BF257)</f>
        <v>0</v>
      </c>
      <c r="BO257" t="s">
        <v>437</v>
      </c>
      <c r="BP257">
        <v>0</v>
      </c>
      <c r="BQ257">
        <f>IF(BP257&lt;&gt;0, BP257, BN257)</f>
        <v>0</v>
      </c>
      <c r="BR257">
        <f>1-BQ257/BF257</f>
        <v>0</v>
      </c>
      <c r="BS257">
        <f>(BF257-BE257)/(BF257-BQ257)</f>
        <v>0</v>
      </c>
      <c r="BT257">
        <f>(AZ257-BF257)/(AZ257-BQ257)</f>
        <v>0</v>
      </c>
      <c r="BU257">
        <f>(BF257-BE257)/(BF257-AY257)</f>
        <v>0</v>
      </c>
      <c r="BV257">
        <f>(AZ257-BF257)/(AZ257-AY257)</f>
        <v>0</v>
      </c>
      <c r="BW257">
        <f>(BS257*BQ257/BE257)</f>
        <v>0</v>
      </c>
      <c r="BX257">
        <f>(1-BW257)</f>
        <v>0</v>
      </c>
      <c r="DG257">
        <f>$B$13*EF257+$C$13*EG257+$F$13*ER257*(1-EU257)</f>
        <v>0</v>
      </c>
      <c r="DH257">
        <f>DG257*DI257</f>
        <v>0</v>
      </c>
      <c r="DI257">
        <f>($B$13*$D$11+$C$13*$D$11+$F$13*((FE257+EW257)/MAX(FE257+EW257+FF257, 0.1)*$I$11+FF257/MAX(FE257+EW257+FF257, 0.1)*$J$11))/($B$13+$C$13+$F$13)</f>
        <v>0</v>
      </c>
      <c r="DJ257">
        <f>($B$13*$K$11+$C$13*$K$11+$F$13*((FE257+EW257)/MAX(FE257+EW257+FF257, 0.1)*$P$11+FF257/MAX(FE257+EW257+FF257, 0.1)*$Q$11))/($B$13+$C$13+$F$13)</f>
        <v>0</v>
      </c>
      <c r="DK257">
        <v>5.79</v>
      </c>
      <c r="DL257">
        <v>0.5</v>
      </c>
      <c r="DM257" t="s">
        <v>438</v>
      </c>
      <c r="DN257">
        <v>2</v>
      </c>
      <c r="DO257" t="b">
        <v>1</v>
      </c>
      <c r="DP257">
        <v>1759168154.314285</v>
      </c>
      <c r="DQ257">
        <v>697.6846428571428</v>
      </c>
      <c r="DR257">
        <v>742.4436428571428</v>
      </c>
      <c r="DS257">
        <v>22.61116428571429</v>
      </c>
      <c r="DT257">
        <v>20.02161428571429</v>
      </c>
      <c r="DU257">
        <v>698.6592142857143</v>
      </c>
      <c r="DV257">
        <v>22.31240357142858</v>
      </c>
      <c r="DW257">
        <v>499.9958928571428</v>
      </c>
      <c r="DX257">
        <v>90.87221785714289</v>
      </c>
      <c r="DY257">
        <v>0.06870565357142858</v>
      </c>
      <c r="DZ257">
        <v>29.49679642857143</v>
      </c>
      <c r="EA257">
        <v>30.01288928571428</v>
      </c>
      <c r="EB257">
        <v>999.9000000000002</v>
      </c>
      <c r="EC257">
        <v>0</v>
      </c>
      <c r="ED257">
        <v>0</v>
      </c>
      <c r="EE257">
        <v>10006.11928571429</v>
      </c>
      <c r="EF257">
        <v>0</v>
      </c>
      <c r="EG257">
        <v>9.866256785714286</v>
      </c>
      <c r="EH257">
        <v>-44.75897500000001</v>
      </c>
      <c r="EI257">
        <v>713.8249285714285</v>
      </c>
      <c r="EJ257">
        <v>757.6125357142857</v>
      </c>
      <c r="EK257">
        <v>2.589550357142858</v>
      </c>
      <c r="EL257">
        <v>742.4436428571428</v>
      </c>
      <c r="EM257">
        <v>20.02161428571429</v>
      </c>
      <c r="EN257">
        <v>2.054726785714286</v>
      </c>
      <c r="EO257">
        <v>1.819408214285714</v>
      </c>
      <c r="EP257">
        <v>17.87248214285714</v>
      </c>
      <c r="EQ257">
        <v>15.95452857142857</v>
      </c>
      <c r="ER257">
        <v>1999.999642857143</v>
      </c>
      <c r="ES257">
        <v>0.9799974285714287</v>
      </c>
      <c r="ET257">
        <v>0.02000227500000001</v>
      </c>
      <c r="EU257">
        <v>0</v>
      </c>
      <c r="EV257">
        <v>811.4609285714287</v>
      </c>
      <c r="EW257">
        <v>5.00078</v>
      </c>
      <c r="EX257">
        <v>15809.7</v>
      </c>
      <c r="EY257">
        <v>16379.62142857143</v>
      </c>
      <c r="EZ257">
        <v>39.26528571428571</v>
      </c>
      <c r="FA257">
        <v>39.9685</v>
      </c>
      <c r="FB257">
        <v>39.21182142857143</v>
      </c>
      <c r="FC257">
        <v>39.68046428571428</v>
      </c>
      <c r="FD257">
        <v>40.16271428571428</v>
      </c>
      <c r="FE257">
        <v>1955.089642857143</v>
      </c>
      <c r="FF257">
        <v>39.9</v>
      </c>
      <c r="FG257">
        <v>0</v>
      </c>
      <c r="FH257">
        <v>1759168154</v>
      </c>
      <c r="FI257">
        <v>0</v>
      </c>
      <c r="FJ257">
        <v>811.4616923076924</v>
      </c>
      <c r="FK257">
        <v>7.245880335035464</v>
      </c>
      <c r="FL257">
        <v>140.9675211894074</v>
      </c>
      <c r="FM257">
        <v>15809.73461538462</v>
      </c>
      <c r="FN257">
        <v>15</v>
      </c>
      <c r="FO257">
        <v>0</v>
      </c>
      <c r="FP257" t="s">
        <v>439</v>
      </c>
      <c r="FQ257">
        <v>1746989605.5</v>
      </c>
      <c r="FR257">
        <v>1746989593.5</v>
      </c>
      <c r="FS257">
        <v>0</v>
      </c>
      <c r="FT257">
        <v>-0.274</v>
      </c>
      <c r="FU257">
        <v>-0.002</v>
      </c>
      <c r="FV257">
        <v>2.549</v>
      </c>
      <c r="FW257">
        <v>0.129</v>
      </c>
      <c r="FX257">
        <v>420</v>
      </c>
      <c r="FY257">
        <v>17</v>
      </c>
      <c r="FZ257">
        <v>0.02</v>
      </c>
      <c r="GA257">
        <v>0.04</v>
      </c>
      <c r="GB257">
        <v>-44.5441425</v>
      </c>
      <c r="GC257">
        <v>-4.120159474671619</v>
      </c>
      <c r="GD257">
        <v>0.4033640334037608</v>
      </c>
      <c r="GE257">
        <v>0</v>
      </c>
      <c r="GF257">
        <v>811.1350294117648</v>
      </c>
      <c r="GG257">
        <v>6.561543159487337</v>
      </c>
      <c r="GH257">
        <v>0.6753599687353643</v>
      </c>
      <c r="GI257">
        <v>0</v>
      </c>
      <c r="GJ257">
        <v>2.6013425</v>
      </c>
      <c r="GK257">
        <v>-0.2816469793621064</v>
      </c>
      <c r="GL257">
        <v>0.02870029170147928</v>
      </c>
      <c r="GM257">
        <v>0</v>
      </c>
      <c r="GN257">
        <v>0</v>
      </c>
      <c r="GO257">
        <v>3</v>
      </c>
      <c r="GP257" t="s">
        <v>484</v>
      </c>
      <c r="GQ257">
        <v>3.10212</v>
      </c>
      <c r="GR257">
        <v>2.7271</v>
      </c>
      <c r="GS257">
        <v>0.130456</v>
      </c>
      <c r="GT257">
        <v>0.135827</v>
      </c>
      <c r="GU257">
        <v>0.103764</v>
      </c>
      <c r="GV257">
        <v>0.0966897</v>
      </c>
      <c r="GW257">
        <v>22728.6</v>
      </c>
      <c r="GX257">
        <v>20513.9</v>
      </c>
      <c r="GY257">
        <v>26702</v>
      </c>
      <c r="GZ257">
        <v>23959.5</v>
      </c>
      <c r="HA257">
        <v>38293.2</v>
      </c>
      <c r="HB257">
        <v>31996.3</v>
      </c>
      <c r="HC257">
        <v>46623.6</v>
      </c>
      <c r="HD257">
        <v>37902.4</v>
      </c>
      <c r="HE257">
        <v>1.87272</v>
      </c>
      <c r="HF257">
        <v>1.8648</v>
      </c>
      <c r="HG257">
        <v>0.142515</v>
      </c>
      <c r="HH257">
        <v>0</v>
      </c>
      <c r="HI257">
        <v>27.6936</v>
      </c>
      <c r="HJ257">
        <v>999.9</v>
      </c>
      <c r="HK257">
        <v>46.9</v>
      </c>
      <c r="HL257">
        <v>31.7</v>
      </c>
      <c r="HM257">
        <v>24.2283</v>
      </c>
      <c r="HN257">
        <v>61.1559</v>
      </c>
      <c r="HO257">
        <v>22.3117</v>
      </c>
      <c r="HP257">
        <v>1</v>
      </c>
      <c r="HQ257">
        <v>0.115229</v>
      </c>
      <c r="HR257">
        <v>-0.300338</v>
      </c>
      <c r="HS257">
        <v>20.2796</v>
      </c>
      <c r="HT257">
        <v>5.2107</v>
      </c>
      <c r="HU257">
        <v>11.98</v>
      </c>
      <c r="HV257">
        <v>4.9633</v>
      </c>
      <c r="HW257">
        <v>3.27445</v>
      </c>
      <c r="HX257">
        <v>9999</v>
      </c>
      <c r="HY257">
        <v>9999</v>
      </c>
      <c r="HZ257">
        <v>9999</v>
      </c>
      <c r="IA257">
        <v>42.3</v>
      </c>
      <c r="IB257">
        <v>1.86401</v>
      </c>
      <c r="IC257">
        <v>1.86017</v>
      </c>
      <c r="ID257">
        <v>1.85846</v>
      </c>
      <c r="IE257">
        <v>1.85982</v>
      </c>
      <c r="IF257">
        <v>1.8599</v>
      </c>
      <c r="IG257">
        <v>1.85841</v>
      </c>
      <c r="IH257">
        <v>1.85747</v>
      </c>
      <c r="II257">
        <v>1.85242</v>
      </c>
      <c r="IJ257">
        <v>0</v>
      </c>
      <c r="IK257">
        <v>0</v>
      </c>
      <c r="IL257">
        <v>0</v>
      </c>
      <c r="IM257">
        <v>0</v>
      </c>
      <c r="IN257" t="s">
        <v>441</v>
      </c>
      <c r="IO257" t="s">
        <v>442</v>
      </c>
      <c r="IP257" t="s">
        <v>443</v>
      </c>
      <c r="IQ257" t="s">
        <v>443</v>
      </c>
      <c r="IR257" t="s">
        <v>443</v>
      </c>
      <c r="IS257" t="s">
        <v>443</v>
      </c>
      <c r="IT257">
        <v>0</v>
      </c>
      <c r="IU257">
        <v>100</v>
      </c>
      <c r="IV257">
        <v>100</v>
      </c>
      <c r="IW257">
        <v>-0.955</v>
      </c>
      <c r="IX257">
        <v>0.2985</v>
      </c>
      <c r="IY257">
        <v>-0.9039269621244732</v>
      </c>
      <c r="IZ257">
        <v>-0.001239420960351069</v>
      </c>
      <c r="JA257">
        <v>2.054680153414315E-06</v>
      </c>
      <c r="JB257">
        <v>-6.090169633737798E-10</v>
      </c>
      <c r="JC257">
        <v>0.01286883109493677</v>
      </c>
      <c r="JD257">
        <v>0.003674261220633967</v>
      </c>
      <c r="JE257">
        <v>0.0003746991724086452</v>
      </c>
      <c r="JF257">
        <v>1.563836292469968E-06</v>
      </c>
      <c r="JG257">
        <v>1</v>
      </c>
      <c r="JH257">
        <v>2003</v>
      </c>
      <c r="JI257">
        <v>1</v>
      </c>
      <c r="JJ257">
        <v>24</v>
      </c>
      <c r="JK257">
        <v>202975.9</v>
      </c>
      <c r="JL257">
        <v>202976.1</v>
      </c>
      <c r="JM257">
        <v>1.86523</v>
      </c>
      <c r="JN257">
        <v>2.62817</v>
      </c>
      <c r="JO257">
        <v>1.49658</v>
      </c>
      <c r="JP257">
        <v>2.34375</v>
      </c>
      <c r="JQ257">
        <v>1.54907</v>
      </c>
      <c r="JR257">
        <v>2.34131</v>
      </c>
      <c r="JS257">
        <v>36.4814</v>
      </c>
      <c r="JT257">
        <v>24.1751</v>
      </c>
      <c r="JU257">
        <v>18</v>
      </c>
      <c r="JV257">
        <v>483.843</v>
      </c>
      <c r="JW257">
        <v>493.764</v>
      </c>
      <c r="JX257">
        <v>28.2014</v>
      </c>
      <c r="JY257">
        <v>28.7788</v>
      </c>
      <c r="JZ257">
        <v>30</v>
      </c>
      <c r="KA257">
        <v>29.0386</v>
      </c>
      <c r="KB257">
        <v>29.0478</v>
      </c>
      <c r="KC257">
        <v>37.4437</v>
      </c>
      <c r="KD257">
        <v>19.3042</v>
      </c>
      <c r="KE257">
        <v>97.39400000000001</v>
      </c>
      <c r="KF257">
        <v>28.1839</v>
      </c>
      <c r="KG257">
        <v>787.489</v>
      </c>
      <c r="KH257">
        <v>20.1245</v>
      </c>
      <c r="KI257">
        <v>101.942</v>
      </c>
      <c r="KJ257">
        <v>91.41030000000001</v>
      </c>
    </row>
    <row r="258" spans="1:296">
      <c r="A258">
        <v>240</v>
      </c>
      <c r="B258">
        <v>1759168167.1</v>
      </c>
      <c r="C258">
        <v>6794</v>
      </c>
      <c r="D258" t="s">
        <v>925</v>
      </c>
      <c r="E258" t="s">
        <v>926</v>
      </c>
      <c r="F258">
        <v>5</v>
      </c>
      <c r="G258" t="s">
        <v>832</v>
      </c>
      <c r="H258">
        <v>1759168159.6</v>
      </c>
      <c r="I258">
        <f>(J258)/1000</f>
        <v>0</v>
      </c>
      <c r="J258">
        <f>IF(DO258, AM258, AG258)</f>
        <v>0</v>
      </c>
      <c r="K258">
        <f>IF(DO258, AH258, AF258)</f>
        <v>0</v>
      </c>
      <c r="L258">
        <f>DQ258 - IF(AT258&gt;1, K258*DK258*100.0/(AV258), 0)</f>
        <v>0</v>
      </c>
      <c r="M258">
        <f>((S258-I258/2)*L258-K258)/(S258+I258/2)</f>
        <v>0</v>
      </c>
      <c r="N258">
        <f>M258*(DX258+DY258)/1000.0</f>
        <v>0</v>
      </c>
      <c r="O258">
        <f>(DQ258 - IF(AT258&gt;1, K258*DK258*100.0/(AV258), 0))*(DX258+DY258)/1000.0</f>
        <v>0</v>
      </c>
      <c r="P258">
        <f>2.0/((1/R258-1/Q258)+SIGN(R258)*SQRT((1/R258-1/Q258)*(1/R258-1/Q258) + 4*DL258/((DL258+1)*(DL258+1))*(2*1/R258*1/Q258-1/Q258*1/Q258)))</f>
        <v>0</v>
      </c>
      <c r="Q258">
        <f>IF(LEFT(DM258,1)&lt;&gt;"0",IF(LEFT(DM258,1)="1",3.0,DN258),$D$5+$E$5*(EE258*DX258/($K$5*1000))+$F$5*(EE258*DX258/($K$5*1000))*MAX(MIN(DK258,$J$5),$I$5)*MAX(MIN(DK258,$J$5),$I$5)+$G$5*MAX(MIN(DK258,$J$5),$I$5)*(EE258*DX258/($K$5*1000))+$H$5*(EE258*DX258/($K$5*1000))*(EE258*DX258/($K$5*1000)))</f>
        <v>0</v>
      </c>
      <c r="R258">
        <f>I258*(1000-(1000*0.61365*exp(17.502*V258/(240.97+V258))/(DX258+DY258)+DS258)/2)/(1000*0.61365*exp(17.502*V258/(240.97+V258))/(DX258+DY258)-DS258)</f>
        <v>0</v>
      </c>
      <c r="S258">
        <f>1/((DL258+1)/(P258/1.6)+1/(Q258/1.37)) + DL258/((DL258+1)/(P258/1.6) + DL258/(Q258/1.37))</f>
        <v>0</v>
      </c>
      <c r="T258">
        <f>(DG258*DJ258)</f>
        <v>0</v>
      </c>
      <c r="U258">
        <f>(DZ258+(T258+2*0.95*5.67E-8*(((DZ258+$B$9)+273)^4-(DZ258+273)^4)-44100*I258)/(1.84*29.3*Q258+8*0.95*5.67E-8*(DZ258+273)^3))</f>
        <v>0</v>
      </c>
      <c r="V258">
        <f>($C$9*EA258+$D$9*EB258+$E$9*U258)</f>
        <v>0</v>
      </c>
      <c r="W258">
        <f>0.61365*exp(17.502*V258/(240.97+V258))</f>
        <v>0</v>
      </c>
      <c r="X258">
        <f>(Y258/Z258*100)</f>
        <v>0</v>
      </c>
      <c r="Y258">
        <f>DS258*(DX258+DY258)/1000</f>
        <v>0</v>
      </c>
      <c r="Z258">
        <f>0.61365*exp(17.502*DZ258/(240.97+DZ258))</f>
        <v>0</v>
      </c>
      <c r="AA258">
        <f>(W258-DS258*(DX258+DY258)/1000)</f>
        <v>0</v>
      </c>
      <c r="AB258">
        <f>(-I258*44100)</f>
        <v>0</v>
      </c>
      <c r="AC258">
        <f>2*29.3*Q258*0.92*(DZ258-V258)</f>
        <v>0</v>
      </c>
      <c r="AD258">
        <f>2*0.95*5.67E-8*(((DZ258+$B$9)+273)^4-(V258+273)^4)</f>
        <v>0</v>
      </c>
      <c r="AE258">
        <f>T258+AD258+AB258+AC258</f>
        <v>0</v>
      </c>
      <c r="AF258">
        <f>DW258*AT258*(DR258-DQ258*(1000-AT258*DT258)/(1000-AT258*DS258))/(100*DK258)</f>
        <v>0</v>
      </c>
      <c r="AG258">
        <f>1000*DW258*AT258*(DS258-DT258)/(100*DK258*(1000-AT258*DS258))</f>
        <v>0</v>
      </c>
      <c r="AH258">
        <f>(AI258 - AJ258 - DX258*1E3/(8.314*(DZ258+273.15)) * AL258/DW258 * AK258) * DW258/(100*DK258) * (1000 - DT258)/1000</f>
        <v>0</v>
      </c>
      <c r="AI258">
        <v>791.3757037759584</v>
      </c>
      <c r="AJ258">
        <v>754.9474060606058</v>
      </c>
      <c r="AK258">
        <v>3.340837904763227</v>
      </c>
      <c r="AL258">
        <v>65.06289702928272</v>
      </c>
      <c r="AM258">
        <f>(AO258 - AN258 + DX258*1E3/(8.314*(DZ258+273.15)) * AQ258/DW258 * AP258) * DW258/(100*DK258) * 1000/(1000 - AO258)</f>
        <v>0</v>
      </c>
      <c r="AN258">
        <v>20.04810459932529</v>
      </c>
      <c r="AO258">
        <v>22.58763878787878</v>
      </c>
      <c r="AP258">
        <v>-8.817715292530551E-05</v>
      </c>
      <c r="AQ258">
        <v>104.9964601613878</v>
      </c>
      <c r="AR258">
        <v>0</v>
      </c>
      <c r="AS258">
        <v>0</v>
      </c>
      <c r="AT258">
        <f>IF(AR258*$H$15&gt;=AV258,1.0,(AV258/(AV258-AR258*$H$15)))</f>
        <v>0</v>
      </c>
      <c r="AU258">
        <f>(AT258-1)*100</f>
        <v>0</v>
      </c>
      <c r="AV258">
        <f>MAX(0,($B$15+$C$15*EE258)/(1+$D$15*EE258)*DX258/(DZ258+273)*$E$15)</f>
        <v>0</v>
      </c>
      <c r="AW258" t="s">
        <v>437</v>
      </c>
      <c r="AX258" t="s">
        <v>437</v>
      </c>
      <c r="AY258">
        <v>0</v>
      </c>
      <c r="AZ258">
        <v>0</v>
      </c>
      <c r="BA258">
        <f>1-AY258/AZ258</f>
        <v>0</v>
      </c>
      <c r="BB258">
        <v>0</v>
      </c>
      <c r="BC258" t="s">
        <v>437</v>
      </c>
      <c r="BD258" t="s">
        <v>437</v>
      </c>
      <c r="BE258">
        <v>0</v>
      </c>
      <c r="BF258">
        <v>0</v>
      </c>
      <c r="BG258">
        <f>1-BE258/BF258</f>
        <v>0</v>
      </c>
      <c r="BH258">
        <v>0.5</v>
      </c>
      <c r="BI258">
        <f>DH258</f>
        <v>0</v>
      </c>
      <c r="BJ258">
        <f>K258</f>
        <v>0</v>
      </c>
      <c r="BK258">
        <f>BG258*BH258*BI258</f>
        <v>0</v>
      </c>
      <c r="BL258">
        <f>(BJ258-BB258)/BI258</f>
        <v>0</v>
      </c>
      <c r="BM258">
        <f>(AZ258-BF258)/BF258</f>
        <v>0</v>
      </c>
      <c r="BN258">
        <f>AY258/(BA258+AY258/BF258)</f>
        <v>0</v>
      </c>
      <c r="BO258" t="s">
        <v>437</v>
      </c>
      <c r="BP258">
        <v>0</v>
      </c>
      <c r="BQ258">
        <f>IF(BP258&lt;&gt;0, BP258, BN258)</f>
        <v>0</v>
      </c>
      <c r="BR258">
        <f>1-BQ258/BF258</f>
        <v>0</v>
      </c>
      <c r="BS258">
        <f>(BF258-BE258)/(BF258-BQ258)</f>
        <v>0</v>
      </c>
      <c r="BT258">
        <f>(AZ258-BF258)/(AZ258-BQ258)</f>
        <v>0</v>
      </c>
      <c r="BU258">
        <f>(BF258-BE258)/(BF258-AY258)</f>
        <v>0</v>
      </c>
      <c r="BV258">
        <f>(AZ258-BF258)/(AZ258-AY258)</f>
        <v>0</v>
      </c>
      <c r="BW258">
        <f>(BS258*BQ258/BE258)</f>
        <v>0</v>
      </c>
      <c r="BX258">
        <f>(1-BW258)</f>
        <v>0</v>
      </c>
      <c r="DG258">
        <f>$B$13*EF258+$C$13*EG258+$F$13*ER258*(1-EU258)</f>
        <v>0</v>
      </c>
      <c r="DH258">
        <f>DG258*DI258</f>
        <v>0</v>
      </c>
      <c r="DI258">
        <f>($B$13*$D$11+$C$13*$D$11+$F$13*((FE258+EW258)/MAX(FE258+EW258+FF258, 0.1)*$I$11+FF258/MAX(FE258+EW258+FF258, 0.1)*$J$11))/($B$13+$C$13+$F$13)</f>
        <v>0</v>
      </c>
      <c r="DJ258">
        <f>($B$13*$K$11+$C$13*$K$11+$F$13*((FE258+EW258)/MAX(FE258+EW258+FF258, 0.1)*$P$11+FF258/MAX(FE258+EW258+FF258, 0.1)*$Q$11))/($B$13+$C$13+$F$13)</f>
        <v>0</v>
      </c>
      <c r="DK258">
        <v>5.79</v>
      </c>
      <c r="DL258">
        <v>0.5</v>
      </c>
      <c r="DM258" t="s">
        <v>438</v>
      </c>
      <c r="DN258">
        <v>2</v>
      </c>
      <c r="DO258" t="b">
        <v>1</v>
      </c>
      <c r="DP258">
        <v>1759168159.6</v>
      </c>
      <c r="DQ258">
        <v>715.0068518518518</v>
      </c>
      <c r="DR258">
        <v>760.1302592592592</v>
      </c>
      <c r="DS258">
        <v>22.60024814814814</v>
      </c>
      <c r="DT258">
        <v>20.03602962962963</v>
      </c>
      <c r="DU258">
        <v>715.9684074074073</v>
      </c>
      <c r="DV258">
        <v>22.30173703703704</v>
      </c>
      <c r="DW258">
        <v>499.9984814814815</v>
      </c>
      <c r="DX258">
        <v>90.87150000000001</v>
      </c>
      <c r="DY258">
        <v>0.06877876296296297</v>
      </c>
      <c r="DZ258">
        <v>29.49731851851852</v>
      </c>
      <c r="EA258">
        <v>30.01558148148149</v>
      </c>
      <c r="EB258">
        <v>999.9000000000001</v>
      </c>
      <c r="EC258">
        <v>0</v>
      </c>
      <c r="ED258">
        <v>0</v>
      </c>
      <c r="EE258">
        <v>10005.60333333333</v>
      </c>
      <c r="EF258">
        <v>0</v>
      </c>
      <c r="EG258">
        <v>9.86604</v>
      </c>
      <c r="EH258">
        <v>-45.12338888888889</v>
      </c>
      <c r="EI258">
        <v>731.5399259259258</v>
      </c>
      <c r="EJ258">
        <v>775.6718888888887</v>
      </c>
      <c r="EK258">
        <v>2.564222962962963</v>
      </c>
      <c r="EL258">
        <v>760.1302592592592</v>
      </c>
      <c r="EM258">
        <v>20.03602962962963</v>
      </c>
      <c r="EN258">
        <v>2.053718518518518</v>
      </c>
      <c r="EO258">
        <v>1.820703333333334</v>
      </c>
      <c r="EP258">
        <v>17.86469259259259</v>
      </c>
      <c r="EQ258">
        <v>15.96566666666667</v>
      </c>
      <c r="ER258">
        <v>2000.005925925926</v>
      </c>
      <c r="ES258">
        <v>0.9799974444444445</v>
      </c>
      <c r="ET258">
        <v>0.02000226296296297</v>
      </c>
      <c r="EU258">
        <v>0</v>
      </c>
      <c r="EV258">
        <v>812.1446666666668</v>
      </c>
      <c r="EW258">
        <v>5.00078</v>
      </c>
      <c r="EX258">
        <v>15821.31851851852</v>
      </c>
      <c r="EY258">
        <v>16379.67037037037</v>
      </c>
      <c r="EZ258">
        <v>39.30514814814815</v>
      </c>
      <c r="FA258">
        <v>39.98133333333334</v>
      </c>
      <c r="FB258">
        <v>39.19651851851851</v>
      </c>
      <c r="FC258">
        <v>39.7127037037037</v>
      </c>
      <c r="FD258">
        <v>40.1457037037037</v>
      </c>
      <c r="FE258">
        <v>1955.095925925926</v>
      </c>
      <c r="FF258">
        <v>39.9</v>
      </c>
      <c r="FG258">
        <v>0</v>
      </c>
      <c r="FH258">
        <v>1759168159.4</v>
      </c>
      <c r="FI258">
        <v>0</v>
      </c>
      <c r="FJ258">
        <v>812.2131999999999</v>
      </c>
      <c r="FK258">
        <v>7.811461523888905</v>
      </c>
      <c r="FL258">
        <v>126.4461536583507</v>
      </c>
      <c r="FM258">
        <v>15822.344</v>
      </c>
      <c r="FN258">
        <v>15</v>
      </c>
      <c r="FO258">
        <v>0</v>
      </c>
      <c r="FP258" t="s">
        <v>439</v>
      </c>
      <c r="FQ258">
        <v>1746989605.5</v>
      </c>
      <c r="FR258">
        <v>1746989593.5</v>
      </c>
      <c r="FS258">
        <v>0</v>
      </c>
      <c r="FT258">
        <v>-0.274</v>
      </c>
      <c r="FU258">
        <v>-0.002</v>
      </c>
      <c r="FV258">
        <v>2.549</v>
      </c>
      <c r="FW258">
        <v>0.129</v>
      </c>
      <c r="FX258">
        <v>420</v>
      </c>
      <c r="FY258">
        <v>17</v>
      </c>
      <c r="FZ258">
        <v>0.02</v>
      </c>
      <c r="GA258">
        <v>0.04</v>
      </c>
      <c r="GB258">
        <v>-44.92817073170732</v>
      </c>
      <c r="GC258">
        <v>-4.043859930313783</v>
      </c>
      <c r="GD258">
        <v>0.4147660952603441</v>
      </c>
      <c r="GE258">
        <v>0</v>
      </c>
      <c r="GF258">
        <v>811.785294117647</v>
      </c>
      <c r="GG258">
        <v>7.675874715461957</v>
      </c>
      <c r="GH258">
        <v>0.7796045200051499</v>
      </c>
      <c r="GI258">
        <v>0</v>
      </c>
      <c r="GJ258">
        <v>2.579529512195122</v>
      </c>
      <c r="GK258">
        <v>-0.3039462020905903</v>
      </c>
      <c r="GL258">
        <v>0.03108556617068907</v>
      </c>
      <c r="GM258">
        <v>0</v>
      </c>
      <c r="GN258">
        <v>0</v>
      </c>
      <c r="GO258">
        <v>3</v>
      </c>
      <c r="GP258" t="s">
        <v>484</v>
      </c>
      <c r="GQ258">
        <v>3.1022</v>
      </c>
      <c r="GR258">
        <v>2.72692</v>
      </c>
      <c r="GS258">
        <v>0.132436</v>
      </c>
      <c r="GT258">
        <v>0.137726</v>
      </c>
      <c r="GU258">
        <v>0.103727</v>
      </c>
      <c r="GV258">
        <v>0.0967112</v>
      </c>
      <c r="GW258">
        <v>22677</v>
      </c>
      <c r="GX258">
        <v>20468.7</v>
      </c>
      <c r="GY258">
        <v>26702.2</v>
      </c>
      <c r="GZ258">
        <v>23959.4</v>
      </c>
      <c r="HA258">
        <v>38295.3</v>
      </c>
      <c r="HB258">
        <v>31995.6</v>
      </c>
      <c r="HC258">
        <v>46623.9</v>
      </c>
      <c r="HD258">
        <v>37902.2</v>
      </c>
      <c r="HE258">
        <v>1.87252</v>
      </c>
      <c r="HF258">
        <v>1.86502</v>
      </c>
      <c r="HG258">
        <v>0.141684</v>
      </c>
      <c r="HH258">
        <v>0</v>
      </c>
      <c r="HI258">
        <v>27.6977</v>
      </c>
      <c r="HJ258">
        <v>999.9</v>
      </c>
      <c r="HK258">
        <v>46.9</v>
      </c>
      <c r="HL258">
        <v>31.7</v>
      </c>
      <c r="HM258">
        <v>24.2303</v>
      </c>
      <c r="HN258">
        <v>61.0759</v>
      </c>
      <c r="HO258">
        <v>22.0753</v>
      </c>
      <c r="HP258">
        <v>1</v>
      </c>
      <c r="HQ258">
        <v>0.115038</v>
      </c>
      <c r="HR258">
        <v>-0.2872</v>
      </c>
      <c r="HS258">
        <v>20.2795</v>
      </c>
      <c r="HT258">
        <v>5.2101</v>
      </c>
      <c r="HU258">
        <v>11.98</v>
      </c>
      <c r="HV258">
        <v>4.96315</v>
      </c>
      <c r="HW258">
        <v>3.27425</v>
      </c>
      <c r="HX258">
        <v>9999</v>
      </c>
      <c r="HY258">
        <v>9999</v>
      </c>
      <c r="HZ258">
        <v>9999</v>
      </c>
      <c r="IA258">
        <v>42.3</v>
      </c>
      <c r="IB258">
        <v>1.86401</v>
      </c>
      <c r="IC258">
        <v>1.86014</v>
      </c>
      <c r="ID258">
        <v>1.85844</v>
      </c>
      <c r="IE258">
        <v>1.85979</v>
      </c>
      <c r="IF258">
        <v>1.85989</v>
      </c>
      <c r="IG258">
        <v>1.8584</v>
      </c>
      <c r="IH258">
        <v>1.85746</v>
      </c>
      <c r="II258">
        <v>1.85242</v>
      </c>
      <c r="IJ258">
        <v>0</v>
      </c>
      <c r="IK258">
        <v>0</v>
      </c>
      <c r="IL258">
        <v>0</v>
      </c>
      <c r="IM258">
        <v>0</v>
      </c>
      <c r="IN258" t="s">
        <v>441</v>
      </c>
      <c r="IO258" t="s">
        <v>442</v>
      </c>
      <c r="IP258" t="s">
        <v>443</v>
      </c>
      <c r="IQ258" t="s">
        <v>443</v>
      </c>
      <c r="IR258" t="s">
        <v>443</v>
      </c>
      <c r="IS258" t="s">
        <v>443</v>
      </c>
      <c r="IT258">
        <v>0</v>
      </c>
      <c r="IU258">
        <v>100</v>
      </c>
      <c r="IV258">
        <v>100</v>
      </c>
      <c r="IW258">
        <v>-0.9429999999999999</v>
      </c>
      <c r="IX258">
        <v>0.2982</v>
      </c>
      <c r="IY258">
        <v>-0.9039269621244732</v>
      </c>
      <c r="IZ258">
        <v>-0.001239420960351069</v>
      </c>
      <c r="JA258">
        <v>2.054680153414315E-06</v>
      </c>
      <c r="JB258">
        <v>-6.090169633737798E-10</v>
      </c>
      <c r="JC258">
        <v>0.01286883109493677</v>
      </c>
      <c r="JD258">
        <v>0.003674261220633967</v>
      </c>
      <c r="JE258">
        <v>0.0003746991724086452</v>
      </c>
      <c r="JF258">
        <v>1.563836292469968E-06</v>
      </c>
      <c r="JG258">
        <v>1</v>
      </c>
      <c r="JH258">
        <v>2003</v>
      </c>
      <c r="JI258">
        <v>1</v>
      </c>
      <c r="JJ258">
        <v>24</v>
      </c>
      <c r="JK258">
        <v>202976</v>
      </c>
      <c r="JL258">
        <v>202976.2</v>
      </c>
      <c r="JM258">
        <v>1.89941</v>
      </c>
      <c r="JN258">
        <v>2.62817</v>
      </c>
      <c r="JO258">
        <v>1.49658</v>
      </c>
      <c r="JP258">
        <v>2.34375</v>
      </c>
      <c r="JQ258">
        <v>1.54907</v>
      </c>
      <c r="JR258">
        <v>2.46704</v>
      </c>
      <c r="JS258">
        <v>36.4814</v>
      </c>
      <c r="JT258">
        <v>24.1751</v>
      </c>
      <c r="JU258">
        <v>18</v>
      </c>
      <c r="JV258">
        <v>483.718</v>
      </c>
      <c r="JW258">
        <v>493.892</v>
      </c>
      <c r="JX258">
        <v>28.1862</v>
      </c>
      <c r="JY258">
        <v>28.7788</v>
      </c>
      <c r="JZ258">
        <v>30.0002</v>
      </c>
      <c r="KA258">
        <v>29.0375</v>
      </c>
      <c r="KB258">
        <v>29.0454</v>
      </c>
      <c r="KC258">
        <v>38.142</v>
      </c>
      <c r="KD258">
        <v>19.0142</v>
      </c>
      <c r="KE258">
        <v>97.39400000000001</v>
      </c>
      <c r="KF258">
        <v>28.1704</v>
      </c>
      <c r="KG258">
        <v>807.538</v>
      </c>
      <c r="KH258">
        <v>20.1518</v>
      </c>
      <c r="KI258">
        <v>101.943</v>
      </c>
      <c r="KJ258">
        <v>91.4098</v>
      </c>
    </row>
    <row r="259" spans="1:296">
      <c r="A259">
        <v>241</v>
      </c>
      <c r="B259">
        <v>1759168172.1</v>
      </c>
      <c r="C259">
        <v>6799</v>
      </c>
      <c r="D259" t="s">
        <v>927</v>
      </c>
      <c r="E259" t="s">
        <v>928</v>
      </c>
      <c r="F259">
        <v>5</v>
      </c>
      <c r="G259" t="s">
        <v>832</v>
      </c>
      <c r="H259">
        <v>1759168164.314285</v>
      </c>
      <c r="I259">
        <f>(J259)/1000</f>
        <v>0</v>
      </c>
      <c r="J259">
        <f>IF(DO259, AM259, AG259)</f>
        <v>0</v>
      </c>
      <c r="K259">
        <f>IF(DO259, AH259, AF259)</f>
        <v>0</v>
      </c>
      <c r="L259">
        <f>DQ259 - IF(AT259&gt;1, K259*DK259*100.0/(AV259), 0)</f>
        <v>0</v>
      </c>
      <c r="M259">
        <f>((S259-I259/2)*L259-K259)/(S259+I259/2)</f>
        <v>0</v>
      </c>
      <c r="N259">
        <f>M259*(DX259+DY259)/1000.0</f>
        <v>0</v>
      </c>
      <c r="O259">
        <f>(DQ259 - IF(AT259&gt;1, K259*DK259*100.0/(AV259), 0))*(DX259+DY259)/1000.0</f>
        <v>0</v>
      </c>
      <c r="P259">
        <f>2.0/((1/R259-1/Q259)+SIGN(R259)*SQRT((1/R259-1/Q259)*(1/R259-1/Q259) + 4*DL259/((DL259+1)*(DL259+1))*(2*1/R259*1/Q259-1/Q259*1/Q259)))</f>
        <v>0</v>
      </c>
      <c r="Q259">
        <f>IF(LEFT(DM259,1)&lt;&gt;"0",IF(LEFT(DM259,1)="1",3.0,DN259),$D$5+$E$5*(EE259*DX259/($K$5*1000))+$F$5*(EE259*DX259/($K$5*1000))*MAX(MIN(DK259,$J$5),$I$5)*MAX(MIN(DK259,$J$5),$I$5)+$G$5*MAX(MIN(DK259,$J$5),$I$5)*(EE259*DX259/($K$5*1000))+$H$5*(EE259*DX259/($K$5*1000))*(EE259*DX259/($K$5*1000)))</f>
        <v>0</v>
      </c>
      <c r="R259">
        <f>I259*(1000-(1000*0.61365*exp(17.502*V259/(240.97+V259))/(DX259+DY259)+DS259)/2)/(1000*0.61365*exp(17.502*V259/(240.97+V259))/(DX259+DY259)-DS259)</f>
        <v>0</v>
      </c>
      <c r="S259">
        <f>1/((DL259+1)/(P259/1.6)+1/(Q259/1.37)) + DL259/((DL259+1)/(P259/1.6) + DL259/(Q259/1.37))</f>
        <v>0</v>
      </c>
      <c r="T259">
        <f>(DG259*DJ259)</f>
        <v>0</v>
      </c>
      <c r="U259">
        <f>(DZ259+(T259+2*0.95*5.67E-8*(((DZ259+$B$9)+273)^4-(DZ259+273)^4)-44100*I259)/(1.84*29.3*Q259+8*0.95*5.67E-8*(DZ259+273)^3))</f>
        <v>0</v>
      </c>
      <c r="V259">
        <f>($C$9*EA259+$D$9*EB259+$E$9*U259)</f>
        <v>0</v>
      </c>
      <c r="W259">
        <f>0.61365*exp(17.502*V259/(240.97+V259))</f>
        <v>0</v>
      </c>
      <c r="X259">
        <f>(Y259/Z259*100)</f>
        <v>0</v>
      </c>
      <c r="Y259">
        <f>DS259*(DX259+DY259)/1000</f>
        <v>0</v>
      </c>
      <c r="Z259">
        <f>0.61365*exp(17.502*DZ259/(240.97+DZ259))</f>
        <v>0</v>
      </c>
      <c r="AA259">
        <f>(W259-DS259*(DX259+DY259)/1000)</f>
        <v>0</v>
      </c>
      <c r="AB259">
        <f>(-I259*44100)</f>
        <v>0</v>
      </c>
      <c r="AC259">
        <f>2*29.3*Q259*0.92*(DZ259-V259)</f>
        <v>0</v>
      </c>
      <c r="AD259">
        <f>2*0.95*5.67E-8*(((DZ259+$B$9)+273)^4-(V259+273)^4)</f>
        <v>0</v>
      </c>
      <c r="AE259">
        <f>T259+AD259+AB259+AC259</f>
        <v>0</v>
      </c>
      <c r="AF259">
        <f>DW259*AT259*(DR259-DQ259*(1000-AT259*DT259)/(1000-AT259*DS259))/(100*DK259)</f>
        <v>0</v>
      </c>
      <c r="AG259">
        <f>1000*DW259*AT259*(DS259-DT259)/(100*DK259*(1000-AT259*DS259))</f>
        <v>0</v>
      </c>
      <c r="AH259">
        <f>(AI259 - AJ259 - DX259*1E3/(8.314*(DZ259+273.15)) * AL259/DW259 * AK259) * DW259/(100*DK259) * (1000 - DT259)/1000</f>
        <v>0</v>
      </c>
      <c r="AI259">
        <v>807.7977038125586</v>
      </c>
      <c r="AJ259">
        <v>771.4914787878785</v>
      </c>
      <c r="AK259">
        <v>3.314792756606586</v>
      </c>
      <c r="AL259">
        <v>65.06289702928272</v>
      </c>
      <c r="AM259">
        <f>(AO259 - AN259 + DX259*1E3/(8.314*(DZ259+273.15)) * AQ259/DW259 * AP259) * DW259/(100*DK259) * 1000/(1000 - AO259)</f>
        <v>0</v>
      </c>
      <c r="AN259">
        <v>20.10680993523554</v>
      </c>
      <c r="AO259">
        <v>22.58193454545454</v>
      </c>
      <c r="AP259">
        <v>7.487071194813768E-06</v>
      </c>
      <c r="AQ259">
        <v>104.9964601613878</v>
      </c>
      <c r="AR259">
        <v>0</v>
      </c>
      <c r="AS259">
        <v>0</v>
      </c>
      <c r="AT259">
        <f>IF(AR259*$H$15&gt;=AV259,1.0,(AV259/(AV259-AR259*$H$15)))</f>
        <v>0</v>
      </c>
      <c r="AU259">
        <f>(AT259-1)*100</f>
        <v>0</v>
      </c>
      <c r="AV259">
        <f>MAX(0,($B$15+$C$15*EE259)/(1+$D$15*EE259)*DX259/(DZ259+273)*$E$15)</f>
        <v>0</v>
      </c>
      <c r="AW259" t="s">
        <v>437</v>
      </c>
      <c r="AX259" t="s">
        <v>437</v>
      </c>
      <c r="AY259">
        <v>0</v>
      </c>
      <c r="AZ259">
        <v>0</v>
      </c>
      <c r="BA259">
        <f>1-AY259/AZ259</f>
        <v>0</v>
      </c>
      <c r="BB259">
        <v>0</v>
      </c>
      <c r="BC259" t="s">
        <v>437</v>
      </c>
      <c r="BD259" t="s">
        <v>437</v>
      </c>
      <c r="BE259">
        <v>0</v>
      </c>
      <c r="BF259">
        <v>0</v>
      </c>
      <c r="BG259">
        <f>1-BE259/BF259</f>
        <v>0</v>
      </c>
      <c r="BH259">
        <v>0.5</v>
      </c>
      <c r="BI259">
        <f>DH259</f>
        <v>0</v>
      </c>
      <c r="BJ259">
        <f>K259</f>
        <v>0</v>
      </c>
      <c r="BK259">
        <f>BG259*BH259*BI259</f>
        <v>0</v>
      </c>
      <c r="BL259">
        <f>(BJ259-BB259)/BI259</f>
        <v>0</v>
      </c>
      <c r="BM259">
        <f>(AZ259-BF259)/BF259</f>
        <v>0</v>
      </c>
      <c r="BN259">
        <f>AY259/(BA259+AY259/BF259)</f>
        <v>0</v>
      </c>
      <c r="BO259" t="s">
        <v>437</v>
      </c>
      <c r="BP259">
        <v>0</v>
      </c>
      <c r="BQ259">
        <f>IF(BP259&lt;&gt;0, BP259, BN259)</f>
        <v>0</v>
      </c>
      <c r="BR259">
        <f>1-BQ259/BF259</f>
        <v>0</v>
      </c>
      <c r="BS259">
        <f>(BF259-BE259)/(BF259-BQ259)</f>
        <v>0</v>
      </c>
      <c r="BT259">
        <f>(AZ259-BF259)/(AZ259-BQ259)</f>
        <v>0</v>
      </c>
      <c r="BU259">
        <f>(BF259-BE259)/(BF259-AY259)</f>
        <v>0</v>
      </c>
      <c r="BV259">
        <f>(AZ259-BF259)/(AZ259-AY259)</f>
        <v>0</v>
      </c>
      <c r="BW259">
        <f>(BS259*BQ259/BE259)</f>
        <v>0</v>
      </c>
      <c r="BX259">
        <f>(1-BW259)</f>
        <v>0</v>
      </c>
      <c r="DG259">
        <f>$B$13*EF259+$C$13*EG259+$F$13*ER259*(1-EU259)</f>
        <v>0</v>
      </c>
      <c r="DH259">
        <f>DG259*DI259</f>
        <v>0</v>
      </c>
      <c r="DI259">
        <f>($B$13*$D$11+$C$13*$D$11+$F$13*((FE259+EW259)/MAX(FE259+EW259+FF259, 0.1)*$I$11+FF259/MAX(FE259+EW259+FF259, 0.1)*$J$11))/($B$13+$C$13+$F$13)</f>
        <v>0</v>
      </c>
      <c r="DJ259">
        <f>($B$13*$K$11+$C$13*$K$11+$F$13*((FE259+EW259)/MAX(FE259+EW259+FF259, 0.1)*$P$11+FF259/MAX(FE259+EW259+FF259, 0.1)*$Q$11))/($B$13+$C$13+$F$13)</f>
        <v>0</v>
      </c>
      <c r="DK259">
        <v>5.79</v>
      </c>
      <c r="DL259">
        <v>0.5</v>
      </c>
      <c r="DM259" t="s">
        <v>438</v>
      </c>
      <c r="DN259">
        <v>2</v>
      </c>
      <c r="DO259" t="b">
        <v>1</v>
      </c>
      <c r="DP259">
        <v>1759168164.314285</v>
      </c>
      <c r="DQ259">
        <v>730.3898214285716</v>
      </c>
      <c r="DR259">
        <v>775.7702500000001</v>
      </c>
      <c r="DS259">
        <v>22.59208214285714</v>
      </c>
      <c r="DT259">
        <v>20.06167142857143</v>
      </c>
      <c r="DU259">
        <v>731.3393214285716</v>
      </c>
      <c r="DV259">
        <v>22.29375357142857</v>
      </c>
      <c r="DW259">
        <v>499.9738214285714</v>
      </c>
      <c r="DX259">
        <v>90.87115357142856</v>
      </c>
      <c r="DY259">
        <v>0.06872331785714285</v>
      </c>
      <c r="DZ259">
        <v>29.49754642857143</v>
      </c>
      <c r="EA259">
        <v>30.01151071428572</v>
      </c>
      <c r="EB259">
        <v>999.9000000000002</v>
      </c>
      <c r="EC259">
        <v>0</v>
      </c>
      <c r="ED259">
        <v>0</v>
      </c>
      <c r="EE259">
        <v>10018.93714285714</v>
      </c>
      <c r="EF259">
        <v>0</v>
      </c>
      <c r="EG259">
        <v>9.86604</v>
      </c>
      <c r="EH259">
        <v>-45.38041785714286</v>
      </c>
      <c r="EI259">
        <v>747.27225</v>
      </c>
      <c r="EJ259">
        <v>791.6524285714286</v>
      </c>
      <c r="EK259">
        <v>2.530412142857142</v>
      </c>
      <c r="EL259">
        <v>775.7702500000001</v>
      </c>
      <c r="EM259">
        <v>20.06167142857143</v>
      </c>
      <c r="EN259">
        <v>2.052969285714286</v>
      </c>
      <c r="EO259">
        <v>1.8230275</v>
      </c>
      <c r="EP259">
        <v>17.85889285714286</v>
      </c>
      <c r="EQ259">
        <v>15.98562857142857</v>
      </c>
      <c r="ER259">
        <v>1999.993571428571</v>
      </c>
      <c r="ES259">
        <v>0.9799973214285715</v>
      </c>
      <c r="ET259">
        <v>0.02000238571428572</v>
      </c>
      <c r="EU259">
        <v>0</v>
      </c>
      <c r="EV259">
        <v>812.5912142857144</v>
      </c>
      <c r="EW259">
        <v>5.00078</v>
      </c>
      <c r="EX259">
        <v>15830.43571428571</v>
      </c>
      <c r="EY259">
        <v>16379.56785714286</v>
      </c>
      <c r="EZ259">
        <v>39.30546428571428</v>
      </c>
      <c r="FA259">
        <v>39.98199999999999</v>
      </c>
      <c r="FB259">
        <v>39.19167857142856</v>
      </c>
      <c r="FC259">
        <v>39.72753571428571</v>
      </c>
      <c r="FD259">
        <v>40.16053571428571</v>
      </c>
      <c r="FE259">
        <v>1955.083571428571</v>
      </c>
      <c r="FF259">
        <v>39.9</v>
      </c>
      <c r="FG259">
        <v>0</v>
      </c>
      <c r="FH259">
        <v>1759168164.2</v>
      </c>
      <c r="FI259">
        <v>0</v>
      </c>
      <c r="FJ259">
        <v>812.6717600000001</v>
      </c>
      <c r="FK259">
        <v>5.546000002621903</v>
      </c>
      <c r="FL259">
        <v>106.1153846123164</v>
      </c>
      <c r="FM259">
        <v>15831.568</v>
      </c>
      <c r="FN259">
        <v>15</v>
      </c>
      <c r="FO259">
        <v>0</v>
      </c>
      <c r="FP259" t="s">
        <v>439</v>
      </c>
      <c r="FQ259">
        <v>1746989605.5</v>
      </c>
      <c r="FR259">
        <v>1746989593.5</v>
      </c>
      <c r="FS259">
        <v>0</v>
      </c>
      <c r="FT259">
        <v>-0.274</v>
      </c>
      <c r="FU259">
        <v>-0.002</v>
      </c>
      <c r="FV259">
        <v>2.549</v>
      </c>
      <c r="FW259">
        <v>0.129</v>
      </c>
      <c r="FX259">
        <v>420</v>
      </c>
      <c r="FY259">
        <v>17</v>
      </c>
      <c r="FZ259">
        <v>0.02</v>
      </c>
      <c r="GA259">
        <v>0.04</v>
      </c>
      <c r="GB259">
        <v>-45.192355</v>
      </c>
      <c r="GC259">
        <v>-3.278971857410863</v>
      </c>
      <c r="GD259">
        <v>0.3582535700799083</v>
      </c>
      <c r="GE259">
        <v>0</v>
      </c>
      <c r="GF259">
        <v>812.2525000000001</v>
      </c>
      <c r="GG259">
        <v>6.283987775955248</v>
      </c>
      <c r="GH259">
        <v>0.658833963283988</v>
      </c>
      <c r="GI259">
        <v>0</v>
      </c>
      <c r="GJ259">
        <v>2.551079</v>
      </c>
      <c r="GK259">
        <v>-0.3783872420262724</v>
      </c>
      <c r="GL259">
        <v>0.03825598964868115</v>
      </c>
      <c r="GM259">
        <v>0</v>
      </c>
      <c r="GN259">
        <v>0</v>
      </c>
      <c r="GO259">
        <v>3</v>
      </c>
      <c r="GP259" t="s">
        <v>484</v>
      </c>
      <c r="GQ259">
        <v>3.10225</v>
      </c>
      <c r="GR259">
        <v>2.72685</v>
      </c>
      <c r="GS259">
        <v>0.134382</v>
      </c>
      <c r="GT259">
        <v>0.139733</v>
      </c>
      <c r="GU259">
        <v>0.103715</v>
      </c>
      <c r="GV259">
        <v>0.0969288</v>
      </c>
      <c r="GW259">
        <v>22626.2</v>
      </c>
      <c r="GX259">
        <v>20421</v>
      </c>
      <c r="GY259">
        <v>26702.2</v>
      </c>
      <c r="GZ259">
        <v>23959.3</v>
      </c>
      <c r="HA259">
        <v>38296.1</v>
      </c>
      <c r="HB259">
        <v>31988</v>
      </c>
      <c r="HC259">
        <v>46623.9</v>
      </c>
      <c r="HD259">
        <v>37902.2</v>
      </c>
      <c r="HE259">
        <v>1.87278</v>
      </c>
      <c r="HF259">
        <v>1.86475</v>
      </c>
      <c r="HG259">
        <v>0.141259</v>
      </c>
      <c r="HH259">
        <v>0</v>
      </c>
      <c r="HI259">
        <v>27.7018</v>
      </c>
      <c r="HJ259">
        <v>999.9</v>
      </c>
      <c r="HK259">
        <v>46.9</v>
      </c>
      <c r="HL259">
        <v>31.7</v>
      </c>
      <c r="HM259">
        <v>24.2314</v>
      </c>
      <c r="HN259">
        <v>61.2059</v>
      </c>
      <c r="HO259">
        <v>22.1995</v>
      </c>
      <c r="HP259">
        <v>1</v>
      </c>
      <c r="HQ259">
        <v>0.115081</v>
      </c>
      <c r="HR259">
        <v>-0.280978</v>
      </c>
      <c r="HS259">
        <v>20.2798</v>
      </c>
      <c r="HT259">
        <v>5.21055</v>
      </c>
      <c r="HU259">
        <v>11.98</v>
      </c>
      <c r="HV259">
        <v>4.9633</v>
      </c>
      <c r="HW259">
        <v>3.27443</v>
      </c>
      <c r="HX259">
        <v>9999</v>
      </c>
      <c r="HY259">
        <v>9999</v>
      </c>
      <c r="HZ259">
        <v>9999</v>
      </c>
      <c r="IA259">
        <v>42.3</v>
      </c>
      <c r="IB259">
        <v>1.86401</v>
      </c>
      <c r="IC259">
        <v>1.86017</v>
      </c>
      <c r="ID259">
        <v>1.85846</v>
      </c>
      <c r="IE259">
        <v>1.8598</v>
      </c>
      <c r="IF259">
        <v>1.85989</v>
      </c>
      <c r="IG259">
        <v>1.8584</v>
      </c>
      <c r="IH259">
        <v>1.85745</v>
      </c>
      <c r="II259">
        <v>1.85242</v>
      </c>
      <c r="IJ259">
        <v>0</v>
      </c>
      <c r="IK259">
        <v>0</v>
      </c>
      <c r="IL259">
        <v>0</v>
      </c>
      <c r="IM259">
        <v>0</v>
      </c>
      <c r="IN259" t="s">
        <v>441</v>
      </c>
      <c r="IO259" t="s">
        <v>442</v>
      </c>
      <c r="IP259" t="s">
        <v>443</v>
      </c>
      <c r="IQ259" t="s">
        <v>443</v>
      </c>
      <c r="IR259" t="s">
        <v>443</v>
      </c>
      <c r="IS259" t="s">
        <v>443</v>
      </c>
      <c r="IT259">
        <v>0</v>
      </c>
      <c r="IU259">
        <v>100</v>
      </c>
      <c r="IV259">
        <v>100</v>
      </c>
      <c r="IW259">
        <v>-0.929</v>
      </c>
      <c r="IX259">
        <v>0.2982</v>
      </c>
      <c r="IY259">
        <v>-0.9039269621244732</v>
      </c>
      <c r="IZ259">
        <v>-0.001239420960351069</v>
      </c>
      <c r="JA259">
        <v>2.054680153414315E-06</v>
      </c>
      <c r="JB259">
        <v>-6.090169633737798E-10</v>
      </c>
      <c r="JC259">
        <v>0.01286883109493677</v>
      </c>
      <c r="JD259">
        <v>0.003674261220633967</v>
      </c>
      <c r="JE259">
        <v>0.0003746991724086452</v>
      </c>
      <c r="JF259">
        <v>1.563836292469968E-06</v>
      </c>
      <c r="JG259">
        <v>1</v>
      </c>
      <c r="JH259">
        <v>2003</v>
      </c>
      <c r="JI259">
        <v>1</v>
      </c>
      <c r="JJ259">
        <v>24</v>
      </c>
      <c r="JK259">
        <v>202976.1</v>
      </c>
      <c r="JL259">
        <v>202976.3</v>
      </c>
      <c r="JM259">
        <v>1.93115</v>
      </c>
      <c r="JN259">
        <v>2.61963</v>
      </c>
      <c r="JO259">
        <v>1.49658</v>
      </c>
      <c r="JP259">
        <v>2.34375</v>
      </c>
      <c r="JQ259">
        <v>1.54907</v>
      </c>
      <c r="JR259">
        <v>2.44385</v>
      </c>
      <c r="JS259">
        <v>36.4814</v>
      </c>
      <c r="JT259">
        <v>24.1838</v>
      </c>
      <c r="JU259">
        <v>18</v>
      </c>
      <c r="JV259">
        <v>483.848</v>
      </c>
      <c r="JW259">
        <v>493.705</v>
      </c>
      <c r="JX259">
        <v>28.1709</v>
      </c>
      <c r="JY259">
        <v>28.7788</v>
      </c>
      <c r="JZ259">
        <v>30</v>
      </c>
      <c r="KA259">
        <v>29.0355</v>
      </c>
      <c r="KB259">
        <v>29.0447</v>
      </c>
      <c r="KC259">
        <v>38.7679</v>
      </c>
      <c r="KD259">
        <v>19.0142</v>
      </c>
      <c r="KE259">
        <v>97.39400000000001</v>
      </c>
      <c r="KF259">
        <v>28.1638</v>
      </c>
      <c r="KG259">
        <v>820.978</v>
      </c>
      <c r="KH259">
        <v>20.167</v>
      </c>
      <c r="KI259">
        <v>101.943</v>
      </c>
      <c r="KJ259">
        <v>91.4097</v>
      </c>
    </row>
    <row r="260" spans="1:296">
      <c r="A260">
        <v>242</v>
      </c>
      <c r="B260">
        <v>1759168177.1</v>
      </c>
      <c r="C260">
        <v>6804</v>
      </c>
      <c r="D260" t="s">
        <v>929</v>
      </c>
      <c r="E260" t="s">
        <v>930</v>
      </c>
      <c r="F260">
        <v>5</v>
      </c>
      <c r="G260" t="s">
        <v>832</v>
      </c>
      <c r="H260">
        <v>1759168169.6</v>
      </c>
      <c r="I260">
        <f>(J260)/1000</f>
        <v>0</v>
      </c>
      <c r="J260">
        <f>IF(DO260, AM260, AG260)</f>
        <v>0</v>
      </c>
      <c r="K260">
        <f>IF(DO260, AH260, AF260)</f>
        <v>0</v>
      </c>
      <c r="L260">
        <f>DQ260 - IF(AT260&gt;1, K260*DK260*100.0/(AV260), 0)</f>
        <v>0</v>
      </c>
      <c r="M260">
        <f>((S260-I260/2)*L260-K260)/(S260+I260/2)</f>
        <v>0</v>
      </c>
      <c r="N260">
        <f>M260*(DX260+DY260)/1000.0</f>
        <v>0</v>
      </c>
      <c r="O260">
        <f>(DQ260 - IF(AT260&gt;1, K260*DK260*100.0/(AV260), 0))*(DX260+DY260)/1000.0</f>
        <v>0</v>
      </c>
      <c r="P260">
        <f>2.0/((1/R260-1/Q260)+SIGN(R260)*SQRT((1/R260-1/Q260)*(1/R260-1/Q260) + 4*DL260/((DL260+1)*(DL260+1))*(2*1/R260*1/Q260-1/Q260*1/Q260)))</f>
        <v>0</v>
      </c>
      <c r="Q260">
        <f>IF(LEFT(DM260,1)&lt;&gt;"0",IF(LEFT(DM260,1)="1",3.0,DN260),$D$5+$E$5*(EE260*DX260/($K$5*1000))+$F$5*(EE260*DX260/($K$5*1000))*MAX(MIN(DK260,$J$5),$I$5)*MAX(MIN(DK260,$J$5),$I$5)+$G$5*MAX(MIN(DK260,$J$5),$I$5)*(EE260*DX260/($K$5*1000))+$H$5*(EE260*DX260/($K$5*1000))*(EE260*DX260/($K$5*1000)))</f>
        <v>0</v>
      </c>
      <c r="R260">
        <f>I260*(1000-(1000*0.61365*exp(17.502*V260/(240.97+V260))/(DX260+DY260)+DS260)/2)/(1000*0.61365*exp(17.502*V260/(240.97+V260))/(DX260+DY260)-DS260)</f>
        <v>0</v>
      </c>
      <c r="S260">
        <f>1/((DL260+1)/(P260/1.6)+1/(Q260/1.37)) + DL260/((DL260+1)/(P260/1.6) + DL260/(Q260/1.37))</f>
        <v>0</v>
      </c>
      <c r="T260">
        <f>(DG260*DJ260)</f>
        <v>0</v>
      </c>
      <c r="U260">
        <f>(DZ260+(T260+2*0.95*5.67E-8*(((DZ260+$B$9)+273)^4-(DZ260+273)^4)-44100*I260)/(1.84*29.3*Q260+8*0.95*5.67E-8*(DZ260+273)^3))</f>
        <v>0</v>
      </c>
      <c r="V260">
        <f>($C$9*EA260+$D$9*EB260+$E$9*U260)</f>
        <v>0</v>
      </c>
      <c r="W260">
        <f>0.61365*exp(17.502*V260/(240.97+V260))</f>
        <v>0</v>
      </c>
      <c r="X260">
        <f>(Y260/Z260*100)</f>
        <v>0</v>
      </c>
      <c r="Y260">
        <f>DS260*(DX260+DY260)/1000</f>
        <v>0</v>
      </c>
      <c r="Z260">
        <f>0.61365*exp(17.502*DZ260/(240.97+DZ260))</f>
        <v>0</v>
      </c>
      <c r="AA260">
        <f>(W260-DS260*(DX260+DY260)/1000)</f>
        <v>0</v>
      </c>
      <c r="AB260">
        <f>(-I260*44100)</f>
        <v>0</v>
      </c>
      <c r="AC260">
        <f>2*29.3*Q260*0.92*(DZ260-V260)</f>
        <v>0</v>
      </c>
      <c r="AD260">
        <f>2*0.95*5.67E-8*(((DZ260+$B$9)+273)^4-(V260+273)^4)</f>
        <v>0</v>
      </c>
      <c r="AE260">
        <f>T260+AD260+AB260+AC260</f>
        <v>0</v>
      </c>
      <c r="AF260">
        <f>DW260*AT260*(DR260-DQ260*(1000-AT260*DT260)/(1000-AT260*DS260))/(100*DK260)</f>
        <v>0</v>
      </c>
      <c r="AG260">
        <f>1000*DW260*AT260*(DS260-DT260)/(100*DK260*(1000-AT260*DS260))</f>
        <v>0</v>
      </c>
      <c r="AH260">
        <f>(AI260 - AJ260 - DX260*1E3/(8.314*(DZ260+273.15)) * AL260/DW260 * AK260) * DW260/(100*DK260) * (1000 - DT260)/1000</f>
        <v>0</v>
      </c>
      <c r="AI260">
        <v>825.5928307953376</v>
      </c>
      <c r="AJ260">
        <v>788.4465757575754</v>
      </c>
      <c r="AK260">
        <v>3.393471936505039</v>
      </c>
      <c r="AL260">
        <v>65.06289702928272</v>
      </c>
      <c r="AM260">
        <f>(AO260 - AN260 + DX260*1E3/(8.314*(DZ260+273.15)) * AQ260/DW260 * AP260) * DW260/(100*DK260) * 1000/(1000 - AO260)</f>
        <v>0</v>
      </c>
      <c r="AN260">
        <v>20.12168184482448</v>
      </c>
      <c r="AO260">
        <v>22.58473696969697</v>
      </c>
      <c r="AP260">
        <v>-2.049727090276776E-05</v>
      </c>
      <c r="AQ260">
        <v>104.9964601613878</v>
      </c>
      <c r="AR260">
        <v>0</v>
      </c>
      <c r="AS260">
        <v>0</v>
      </c>
      <c r="AT260">
        <f>IF(AR260*$H$15&gt;=AV260,1.0,(AV260/(AV260-AR260*$H$15)))</f>
        <v>0</v>
      </c>
      <c r="AU260">
        <f>(AT260-1)*100</f>
        <v>0</v>
      </c>
      <c r="AV260">
        <f>MAX(0,($B$15+$C$15*EE260)/(1+$D$15*EE260)*DX260/(DZ260+273)*$E$15)</f>
        <v>0</v>
      </c>
      <c r="AW260" t="s">
        <v>437</v>
      </c>
      <c r="AX260" t="s">
        <v>437</v>
      </c>
      <c r="AY260">
        <v>0</v>
      </c>
      <c r="AZ260">
        <v>0</v>
      </c>
      <c r="BA260">
        <f>1-AY260/AZ260</f>
        <v>0</v>
      </c>
      <c r="BB260">
        <v>0</v>
      </c>
      <c r="BC260" t="s">
        <v>437</v>
      </c>
      <c r="BD260" t="s">
        <v>437</v>
      </c>
      <c r="BE260">
        <v>0</v>
      </c>
      <c r="BF260">
        <v>0</v>
      </c>
      <c r="BG260">
        <f>1-BE260/BF260</f>
        <v>0</v>
      </c>
      <c r="BH260">
        <v>0.5</v>
      </c>
      <c r="BI260">
        <f>DH260</f>
        <v>0</v>
      </c>
      <c r="BJ260">
        <f>K260</f>
        <v>0</v>
      </c>
      <c r="BK260">
        <f>BG260*BH260*BI260</f>
        <v>0</v>
      </c>
      <c r="BL260">
        <f>(BJ260-BB260)/BI260</f>
        <v>0</v>
      </c>
      <c r="BM260">
        <f>(AZ260-BF260)/BF260</f>
        <v>0</v>
      </c>
      <c r="BN260">
        <f>AY260/(BA260+AY260/BF260)</f>
        <v>0</v>
      </c>
      <c r="BO260" t="s">
        <v>437</v>
      </c>
      <c r="BP260">
        <v>0</v>
      </c>
      <c r="BQ260">
        <f>IF(BP260&lt;&gt;0, BP260, BN260)</f>
        <v>0</v>
      </c>
      <c r="BR260">
        <f>1-BQ260/BF260</f>
        <v>0</v>
      </c>
      <c r="BS260">
        <f>(BF260-BE260)/(BF260-BQ260)</f>
        <v>0</v>
      </c>
      <c r="BT260">
        <f>(AZ260-BF260)/(AZ260-BQ260)</f>
        <v>0</v>
      </c>
      <c r="BU260">
        <f>(BF260-BE260)/(BF260-AY260)</f>
        <v>0</v>
      </c>
      <c r="BV260">
        <f>(AZ260-BF260)/(AZ260-AY260)</f>
        <v>0</v>
      </c>
      <c r="BW260">
        <f>(BS260*BQ260/BE260)</f>
        <v>0</v>
      </c>
      <c r="BX260">
        <f>(1-BW260)</f>
        <v>0</v>
      </c>
      <c r="DG260">
        <f>$B$13*EF260+$C$13*EG260+$F$13*ER260*(1-EU260)</f>
        <v>0</v>
      </c>
      <c r="DH260">
        <f>DG260*DI260</f>
        <v>0</v>
      </c>
      <c r="DI260">
        <f>($B$13*$D$11+$C$13*$D$11+$F$13*((FE260+EW260)/MAX(FE260+EW260+FF260, 0.1)*$I$11+FF260/MAX(FE260+EW260+FF260, 0.1)*$J$11))/($B$13+$C$13+$F$13)</f>
        <v>0</v>
      </c>
      <c r="DJ260">
        <f>($B$13*$K$11+$C$13*$K$11+$F$13*((FE260+EW260)/MAX(FE260+EW260+FF260, 0.1)*$P$11+FF260/MAX(FE260+EW260+FF260, 0.1)*$Q$11))/($B$13+$C$13+$F$13)</f>
        <v>0</v>
      </c>
      <c r="DK260">
        <v>5.79</v>
      </c>
      <c r="DL260">
        <v>0.5</v>
      </c>
      <c r="DM260" t="s">
        <v>438</v>
      </c>
      <c r="DN260">
        <v>2</v>
      </c>
      <c r="DO260" t="b">
        <v>1</v>
      </c>
      <c r="DP260">
        <v>1759168169.6</v>
      </c>
      <c r="DQ260">
        <v>747.6444814814814</v>
      </c>
      <c r="DR260">
        <v>793.4873703703704</v>
      </c>
      <c r="DS260">
        <v>22.58708148148149</v>
      </c>
      <c r="DT260">
        <v>20.08767037037037</v>
      </c>
      <c r="DU260">
        <v>748.5801111111111</v>
      </c>
      <c r="DV260">
        <v>22.28886296296296</v>
      </c>
      <c r="DW260">
        <v>500.0069259259259</v>
      </c>
      <c r="DX260">
        <v>90.87121111111111</v>
      </c>
      <c r="DY260">
        <v>0.06877781481481483</v>
      </c>
      <c r="DZ260">
        <v>29.49697037037037</v>
      </c>
      <c r="EA260">
        <v>30.00871851851852</v>
      </c>
      <c r="EB260">
        <v>999.9000000000001</v>
      </c>
      <c r="EC260">
        <v>0</v>
      </c>
      <c r="ED260">
        <v>0</v>
      </c>
      <c r="EE260">
        <v>10011.02592592593</v>
      </c>
      <c r="EF260">
        <v>0</v>
      </c>
      <c r="EG260">
        <v>9.86604</v>
      </c>
      <c r="EH260">
        <v>-45.84294444444444</v>
      </c>
      <c r="EI260">
        <v>764.9218148148148</v>
      </c>
      <c r="EJ260">
        <v>809.753851851852</v>
      </c>
      <c r="EK260">
        <v>2.499414074074074</v>
      </c>
      <c r="EL260">
        <v>793.4873703703704</v>
      </c>
      <c r="EM260">
        <v>20.08767037037037</v>
      </c>
      <c r="EN260">
        <v>2.052515925925926</v>
      </c>
      <c r="EO260">
        <v>1.825391481481482</v>
      </c>
      <c r="EP260">
        <v>17.85538148148148</v>
      </c>
      <c r="EQ260">
        <v>16.00591111111111</v>
      </c>
      <c r="ER260">
        <v>1999.998148148148</v>
      </c>
      <c r="ES260">
        <v>0.9799974444444445</v>
      </c>
      <c r="ET260">
        <v>0.02000226296296297</v>
      </c>
      <c r="EU260">
        <v>0</v>
      </c>
      <c r="EV260">
        <v>813.0675555555556</v>
      </c>
      <c r="EW260">
        <v>5.00078</v>
      </c>
      <c r="EX260">
        <v>15839.42592592593</v>
      </c>
      <c r="EY260">
        <v>16379.60740740741</v>
      </c>
      <c r="EZ260">
        <v>39.31448148148148</v>
      </c>
      <c r="FA260">
        <v>39.97433333333333</v>
      </c>
      <c r="FB260">
        <v>39.20807407407407</v>
      </c>
      <c r="FC260">
        <v>39.74744444444444</v>
      </c>
      <c r="FD260">
        <v>40.17574074074074</v>
      </c>
      <c r="FE260">
        <v>1955.088148148148</v>
      </c>
      <c r="FF260">
        <v>39.9</v>
      </c>
      <c r="FG260">
        <v>0</v>
      </c>
      <c r="FH260">
        <v>1759168169</v>
      </c>
      <c r="FI260">
        <v>0</v>
      </c>
      <c r="FJ260">
        <v>813.1060000000001</v>
      </c>
      <c r="FK260">
        <v>3.476384623364705</v>
      </c>
      <c r="FL260">
        <v>95.26153833837473</v>
      </c>
      <c r="FM260">
        <v>15839.608</v>
      </c>
      <c r="FN260">
        <v>15</v>
      </c>
      <c r="FO260">
        <v>0</v>
      </c>
      <c r="FP260" t="s">
        <v>439</v>
      </c>
      <c r="FQ260">
        <v>1746989605.5</v>
      </c>
      <c r="FR260">
        <v>1746989593.5</v>
      </c>
      <c r="FS260">
        <v>0</v>
      </c>
      <c r="FT260">
        <v>-0.274</v>
      </c>
      <c r="FU260">
        <v>-0.002</v>
      </c>
      <c r="FV260">
        <v>2.549</v>
      </c>
      <c r="FW260">
        <v>0.129</v>
      </c>
      <c r="FX260">
        <v>420</v>
      </c>
      <c r="FY260">
        <v>17</v>
      </c>
      <c r="FZ260">
        <v>0.02</v>
      </c>
      <c r="GA260">
        <v>0.04</v>
      </c>
      <c r="GB260">
        <v>-45.61223170731706</v>
      </c>
      <c r="GC260">
        <v>-4.837076655052339</v>
      </c>
      <c r="GD260">
        <v>0.5269908762291736</v>
      </c>
      <c r="GE260">
        <v>0</v>
      </c>
      <c r="GF260">
        <v>812.8259117647058</v>
      </c>
      <c r="GG260">
        <v>5.162429338166019</v>
      </c>
      <c r="GH260">
        <v>0.5611098963161749</v>
      </c>
      <c r="GI260">
        <v>0</v>
      </c>
      <c r="GJ260">
        <v>2.51572512195122</v>
      </c>
      <c r="GK260">
        <v>-0.3791991637630617</v>
      </c>
      <c r="GL260">
        <v>0.03949920327211005</v>
      </c>
      <c r="GM260">
        <v>0</v>
      </c>
      <c r="GN260">
        <v>0</v>
      </c>
      <c r="GO260">
        <v>3</v>
      </c>
      <c r="GP260" t="s">
        <v>484</v>
      </c>
      <c r="GQ260">
        <v>3.1022</v>
      </c>
      <c r="GR260">
        <v>2.72691</v>
      </c>
      <c r="GS260">
        <v>0.136349</v>
      </c>
      <c r="GT260">
        <v>0.141649</v>
      </c>
      <c r="GU260">
        <v>0.103719</v>
      </c>
      <c r="GV260">
        <v>0.096941</v>
      </c>
      <c r="GW260">
        <v>22574.8</v>
      </c>
      <c r="GX260">
        <v>20375.4</v>
      </c>
      <c r="GY260">
        <v>26702.2</v>
      </c>
      <c r="GZ260">
        <v>23959.2</v>
      </c>
      <c r="HA260">
        <v>38296.1</v>
      </c>
      <c r="HB260">
        <v>31987.5</v>
      </c>
      <c r="HC260">
        <v>46623.9</v>
      </c>
      <c r="HD260">
        <v>37901.9</v>
      </c>
      <c r="HE260">
        <v>1.87278</v>
      </c>
      <c r="HF260">
        <v>1.86497</v>
      </c>
      <c r="HG260">
        <v>0.141438</v>
      </c>
      <c r="HH260">
        <v>0</v>
      </c>
      <c r="HI260">
        <v>27.7041</v>
      </c>
      <c r="HJ260">
        <v>999.9</v>
      </c>
      <c r="HK260">
        <v>46.9</v>
      </c>
      <c r="HL260">
        <v>31.7</v>
      </c>
      <c r="HM260">
        <v>24.2309</v>
      </c>
      <c r="HN260">
        <v>61.2459</v>
      </c>
      <c r="HO260">
        <v>22.2436</v>
      </c>
      <c r="HP260">
        <v>1</v>
      </c>
      <c r="HQ260">
        <v>0.115338</v>
      </c>
      <c r="HR260">
        <v>-0.295871</v>
      </c>
      <c r="HS260">
        <v>20.2795</v>
      </c>
      <c r="HT260">
        <v>5.21025</v>
      </c>
      <c r="HU260">
        <v>11.98</v>
      </c>
      <c r="HV260">
        <v>4.9631</v>
      </c>
      <c r="HW260">
        <v>3.2743</v>
      </c>
      <c r="HX260">
        <v>9999</v>
      </c>
      <c r="HY260">
        <v>9999</v>
      </c>
      <c r="HZ260">
        <v>9999</v>
      </c>
      <c r="IA260">
        <v>42.3</v>
      </c>
      <c r="IB260">
        <v>1.86401</v>
      </c>
      <c r="IC260">
        <v>1.86011</v>
      </c>
      <c r="ID260">
        <v>1.85844</v>
      </c>
      <c r="IE260">
        <v>1.85976</v>
      </c>
      <c r="IF260">
        <v>1.8599</v>
      </c>
      <c r="IG260">
        <v>1.85838</v>
      </c>
      <c r="IH260">
        <v>1.85745</v>
      </c>
      <c r="II260">
        <v>1.85242</v>
      </c>
      <c r="IJ260">
        <v>0</v>
      </c>
      <c r="IK260">
        <v>0</v>
      </c>
      <c r="IL260">
        <v>0</v>
      </c>
      <c r="IM260">
        <v>0</v>
      </c>
      <c r="IN260" t="s">
        <v>441</v>
      </c>
      <c r="IO260" t="s">
        <v>442</v>
      </c>
      <c r="IP260" t="s">
        <v>443</v>
      </c>
      <c r="IQ260" t="s">
        <v>443</v>
      </c>
      <c r="IR260" t="s">
        <v>443</v>
      </c>
      <c r="IS260" t="s">
        <v>443</v>
      </c>
      <c r="IT260">
        <v>0</v>
      </c>
      <c r="IU260">
        <v>100</v>
      </c>
      <c r="IV260">
        <v>100</v>
      </c>
      <c r="IW260">
        <v>-0.915</v>
      </c>
      <c r="IX260">
        <v>0.2982</v>
      </c>
      <c r="IY260">
        <v>-0.9039269621244732</v>
      </c>
      <c r="IZ260">
        <v>-0.001239420960351069</v>
      </c>
      <c r="JA260">
        <v>2.054680153414315E-06</v>
      </c>
      <c r="JB260">
        <v>-6.090169633737798E-10</v>
      </c>
      <c r="JC260">
        <v>0.01286883109493677</v>
      </c>
      <c r="JD260">
        <v>0.003674261220633967</v>
      </c>
      <c r="JE260">
        <v>0.0003746991724086452</v>
      </c>
      <c r="JF260">
        <v>1.563836292469968E-06</v>
      </c>
      <c r="JG260">
        <v>1</v>
      </c>
      <c r="JH260">
        <v>2003</v>
      </c>
      <c r="JI260">
        <v>1</v>
      </c>
      <c r="JJ260">
        <v>24</v>
      </c>
      <c r="JK260">
        <v>202976.2</v>
      </c>
      <c r="JL260">
        <v>202976.4</v>
      </c>
      <c r="JM260">
        <v>1.96533</v>
      </c>
      <c r="JN260">
        <v>2.63062</v>
      </c>
      <c r="JO260">
        <v>1.49658</v>
      </c>
      <c r="JP260">
        <v>2.34375</v>
      </c>
      <c r="JQ260">
        <v>1.54907</v>
      </c>
      <c r="JR260">
        <v>2.36206</v>
      </c>
      <c r="JS260">
        <v>36.4814</v>
      </c>
      <c r="JT260">
        <v>24.1751</v>
      </c>
      <c r="JU260">
        <v>18</v>
      </c>
      <c r="JV260">
        <v>483.845</v>
      </c>
      <c r="JW260">
        <v>493.838</v>
      </c>
      <c r="JX260">
        <v>28.1616</v>
      </c>
      <c r="JY260">
        <v>28.7788</v>
      </c>
      <c r="JZ260">
        <v>30.0002</v>
      </c>
      <c r="KA260">
        <v>29.0351</v>
      </c>
      <c r="KB260">
        <v>29.0429</v>
      </c>
      <c r="KC260">
        <v>39.4497</v>
      </c>
      <c r="KD260">
        <v>19.0142</v>
      </c>
      <c r="KE260">
        <v>97.39400000000001</v>
      </c>
      <c r="KF260">
        <v>28.1581</v>
      </c>
      <c r="KG260">
        <v>841.0359999999999</v>
      </c>
      <c r="KH260">
        <v>20.1868</v>
      </c>
      <c r="KI260">
        <v>101.943</v>
      </c>
      <c r="KJ260">
        <v>91.4091</v>
      </c>
    </row>
    <row r="261" spans="1:296">
      <c r="A261">
        <v>243</v>
      </c>
      <c r="B261">
        <v>1759168182.1</v>
      </c>
      <c r="C261">
        <v>6809</v>
      </c>
      <c r="D261" t="s">
        <v>931</v>
      </c>
      <c r="E261" t="s">
        <v>932</v>
      </c>
      <c r="F261">
        <v>5</v>
      </c>
      <c r="G261" t="s">
        <v>832</v>
      </c>
      <c r="H261">
        <v>1759168174.314285</v>
      </c>
      <c r="I261">
        <f>(J261)/1000</f>
        <v>0</v>
      </c>
      <c r="J261">
        <f>IF(DO261, AM261, AG261)</f>
        <v>0</v>
      </c>
      <c r="K261">
        <f>IF(DO261, AH261, AF261)</f>
        <v>0</v>
      </c>
      <c r="L261">
        <f>DQ261 - IF(AT261&gt;1, K261*DK261*100.0/(AV261), 0)</f>
        <v>0</v>
      </c>
      <c r="M261">
        <f>((S261-I261/2)*L261-K261)/(S261+I261/2)</f>
        <v>0</v>
      </c>
      <c r="N261">
        <f>M261*(DX261+DY261)/1000.0</f>
        <v>0</v>
      </c>
      <c r="O261">
        <f>(DQ261 - IF(AT261&gt;1, K261*DK261*100.0/(AV261), 0))*(DX261+DY261)/1000.0</f>
        <v>0</v>
      </c>
      <c r="P261">
        <f>2.0/((1/R261-1/Q261)+SIGN(R261)*SQRT((1/R261-1/Q261)*(1/R261-1/Q261) + 4*DL261/((DL261+1)*(DL261+1))*(2*1/R261*1/Q261-1/Q261*1/Q261)))</f>
        <v>0</v>
      </c>
      <c r="Q261">
        <f>IF(LEFT(DM261,1)&lt;&gt;"0",IF(LEFT(DM261,1)="1",3.0,DN261),$D$5+$E$5*(EE261*DX261/($K$5*1000))+$F$5*(EE261*DX261/($K$5*1000))*MAX(MIN(DK261,$J$5),$I$5)*MAX(MIN(DK261,$J$5),$I$5)+$G$5*MAX(MIN(DK261,$J$5),$I$5)*(EE261*DX261/($K$5*1000))+$H$5*(EE261*DX261/($K$5*1000))*(EE261*DX261/($K$5*1000)))</f>
        <v>0</v>
      </c>
      <c r="R261">
        <f>I261*(1000-(1000*0.61365*exp(17.502*V261/(240.97+V261))/(DX261+DY261)+DS261)/2)/(1000*0.61365*exp(17.502*V261/(240.97+V261))/(DX261+DY261)-DS261)</f>
        <v>0</v>
      </c>
      <c r="S261">
        <f>1/((DL261+1)/(P261/1.6)+1/(Q261/1.37)) + DL261/((DL261+1)/(P261/1.6) + DL261/(Q261/1.37))</f>
        <v>0</v>
      </c>
      <c r="T261">
        <f>(DG261*DJ261)</f>
        <v>0</v>
      </c>
      <c r="U261">
        <f>(DZ261+(T261+2*0.95*5.67E-8*(((DZ261+$B$9)+273)^4-(DZ261+273)^4)-44100*I261)/(1.84*29.3*Q261+8*0.95*5.67E-8*(DZ261+273)^3))</f>
        <v>0</v>
      </c>
      <c r="V261">
        <f>($C$9*EA261+$D$9*EB261+$E$9*U261)</f>
        <v>0</v>
      </c>
      <c r="W261">
        <f>0.61365*exp(17.502*V261/(240.97+V261))</f>
        <v>0</v>
      </c>
      <c r="X261">
        <f>(Y261/Z261*100)</f>
        <v>0</v>
      </c>
      <c r="Y261">
        <f>DS261*(DX261+DY261)/1000</f>
        <v>0</v>
      </c>
      <c r="Z261">
        <f>0.61365*exp(17.502*DZ261/(240.97+DZ261))</f>
        <v>0</v>
      </c>
      <c r="AA261">
        <f>(W261-DS261*(DX261+DY261)/1000)</f>
        <v>0</v>
      </c>
      <c r="AB261">
        <f>(-I261*44100)</f>
        <v>0</v>
      </c>
      <c r="AC261">
        <f>2*29.3*Q261*0.92*(DZ261-V261)</f>
        <v>0</v>
      </c>
      <c r="AD261">
        <f>2*0.95*5.67E-8*(((DZ261+$B$9)+273)^4-(V261+273)^4)</f>
        <v>0</v>
      </c>
      <c r="AE261">
        <f>T261+AD261+AB261+AC261</f>
        <v>0</v>
      </c>
      <c r="AF261">
        <f>DW261*AT261*(DR261-DQ261*(1000-AT261*DT261)/(1000-AT261*DS261))/(100*DK261)</f>
        <v>0</v>
      </c>
      <c r="AG261">
        <f>1000*DW261*AT261*(DS261-DT261)/(100*DK261*(1000-AT261*DS261))</f>
        <v>0</v>
      </c>
      <c r="AH261">
        <f>(AI261 - AJ261 - DX261*1E3/(8.314*(DZ261+273.15)) * AL261/DW261 * AK261) * DW261/(100*DK261) * (1000 - DT261)/1000</f>
        <v>0</v>
      </c>
      <c r="AI261">
        <v>842.40349200939</v>
      </c>
      <c r="AJ261">
        <v>805.1339999999996</v>
      </c>
      <c r="AK261">
        <v>3.331302825399352</v>
      </c>
      <c r="AL261">
        <v>65.06289702928272</v>
      </c>
      <c r="AM261">
        <f>(AO261 - AN261 + DX261*1E3/(8.314*(DZ261+273.15)) * AQ261/DW261 * AP261) * DW261/(100*DK261) * 1000/(1000 - AO261)</f>
        <v>0</v>
      </c>
      <c r="AN261">
        <v>20.12246607528729</v>
      </c>
      <c r="AO261">
        <v>22.57212666666666</v>
      </c>
      <c r="AP261">
        <v>-8.067992967831335E-05</v>
      </c>
      <c r="AQ261">
        <v>104.9964601613878</v>
      </c>
      <c r="AR261">
        <v>0</v>
      </c>
      <c r="AS261">
        <v>0</v>
      </c>
      <c r="AT261">
        <f>IF(AR261*$H$15&gt;=AV261,1.0,(AV261/(AV261-AR261*$H$15)))</f>
        <v>0</v>
      </c>
      <c r="AU261">
        <f>(AT261-1)*100</f>
        <v>0</v>
      </c>
      <c r="AV261">
        <f>MAX(0,($B$15+$C$15*EE261)/(1+$D$15*EE261)*DX261/(DZ261+273)*$E$15)</f>
        <v>0</v>
      </c>
      <c r="AW261" t="s">
        <v>437</v>
      </c>
      <c r="AX261" t="s">
        <v>437</v>
      </c>
      <c r="AY261">
        <v>0</v>
      </c>
      <c r="AZ261">
        <v>0</v>
      </c>
      <c r="BA261">
        <f>1-AY261/AZ261</f>
        <v>0</v>
      </c>
      <c r="BB261">
        <v>0</v>
      </c>
      <c r="BC261" t="s">
        <v>437</v>
      </c>
      <c r="BD261" t="s">
        <v>437</v>
      </c>
      <c r="BE261">
        <v>0</v>
      </c>
      <c r="BF261">
        <v>0</v>
      </c>
      <c r="BG261">
        <f>1-BE261/BF261</f>
        <v>0</v>
      </c>
      <c r="BH261">
        <v>0.5</v>
      </c>
      <c r="BI261">
        <f>DH261</f>
        <v>0</v>
      </c>
      <c r="BJ261">
        <f>K261</f>
        <v>0</v>
      </c>
      <c r="BK261">
        <f>BG261*BH261*BI261</f>
        <v>0</v>
      </c>
      <c r="BL261">
        <f>(BJ261-BB261)/BI261</f>
        <v>0</v>
      </c>
      <c r="BM261">
        <f>(AZ261-BF261)/BF261</f>
        <v>0</v>
      </c>
      <c r="BN261">
        <f>AY261/(BA261+AY261/BF261)</f>
        <v>0</v>
      </c>
      <c r="BO261" t="s">
        <v>437</v>
      </c>
      <c r="BP261">
        <v>0</v>
      </c>
      <c r="BQ261">
        <f>IF(BP261&lt;&gt;0, BP261, BN261)</f>
        <v>0</v>
      </c>
      <c r="BR261">
        <f>1-BQ261/BF261</f>
        <v>0</v>
      </c>
      <c r="BS261">
        <f>(BF261-BE261)/(BF261-BQ261)</f>
        <v>0</v>
      </c>
      <c r="BT261">
        <f>(AZ261-BF261)/(AZ261-BQ261)</f>
        <v>0</v>
      </c>
      <c r="BU261">
        <f>(BF261-BE261)/(BF261-AY261)</f>
        <v>0</v>
      </c>
      <c r="BV261">
        <f>(AZ261-BF261)/(AZ261-AY261)</f>
        <v>0</v>
      </c>
      <c r="BW261">
        <f>(BS261*BQ261/BE261)</f>
        <v>0</v>
      </c>
      <c r="BX261">
        <f>(1-BW261)</f>
        <v>0</v>
      </c>
      <c r="DG261">
        <f>$B$13*EF261+$C$13*EG261+$F$13*ER261*(1-EU261)</f>
        <v>0</v>
      </c>
      <c r="DH261">
        <f>DG261*DI261</f>
        <v>0</v>
      </c>
      <c r="DI261">
        <f>($B$13*$D$11+$C$13*$D$11+$F$13*((FE261+EW261)/MAX(FE261+EW261+FF261, 0.1)*$I$11+FF261/MAX(FE261+EW261+FF261, 0.1)*$J$11))/($B$13+$C$13+$F$13)</f>
        <v>0</v>
      </c>
      <c r="DJ261">
        <f>($B$13*$K$11+$C$13*$K$11+$F$13*((FE261+EW261)/MAX(FE261+EW261+FF261, 0.1)*$P$11+FF261/MAX(FE261+EW261+FF261, 0.1)*$Q$11))/($B$13+$C$13+$F$13)</f>
        <v>0</v>
      </c>
      <c r="DK261">
        <v>5.79</v>
      </c>
      <c r="DL261">
        <v>0.5</v>
      </c>
      <c r="DM261" t="s">
        <v>438</v>
      </c>
      <c r="DN261">
        <v>2</v>
      </c>
      <c r="DO261" t="b">
        <v>1</v>
      </c>
      <c r="DP261">
        <v>1759168174.314285</v>
      </c>
      <c r="DQ261">
        <v>763.0738928571428</v>
      </c>
      <c r="DR261">
        <v>809.2346785714284</v>
      </c>
      <c r="DS261">
        <v>22.58234285714285</v>
      </c>
      <c r="DT261">
        <v>20.11005</v>
      </c>
      <c r="DU261">
        <v>763.9968214285713</v>
      </c>
      <c r="DV261">
        <v>22.28421785714285</v>
      </c>
      <c r="DW261">
        <v>499.9938928571428</v>
      </c>
      <c r="DX261">
        <v>90.87088928571428</v>
      </c>
      <c r="DY261">
        <v>0.06884633928571428</v>
      </c>
      <c r="DZ261">
        <v>29.49573571428572</v>
      </c>
      <c r="EA261">
        <v>30.00697142857143</v>
      </c>
      <c r="EB261">
        <v>999.9000000000002</v>
      </c>
      <c r="EC261">
        <v>0</v>
      </c>
      <c r="ED261">
        <v>0</v>
      </c>
      <c r="EE261">
        <v>9997.864285714286</v>
      </c>
      <c r="EF261">
        <v>0</v>
      </c>
      <c r="EG261">
        <v>9.86604</v>
      </c>
      <c r="EH261">
        <v>-46.16083214285715</v>
      </c>
      <c r="EI261">
        <v>780.7038928571427</v>
      </c>
      <c r="EJ261">
        <v>825.8426428571427</v>
      </c>
      <c r="EK261">
        <v>2.472290000000001</v>
      </c>
      <c r="EL261">
        <v>809.2346785714284</v>
      </c>
      <c r="EM261">
        <v>20.11005</v>
      </c>
      <c r="EN261">
        <v>2.052077857142857</v>
      </c>
      <c r="EO261">
        <v>1.827419285714285</v>
      </c>
      <c r="EP261">
        <v>17.85198928571429</v>
      </c>
      <c r="EQ261">
        <v>16.02330714285715</v>
      </c>
      <c r="ER261">
        <v>1999.998571428572</v>
      </c>
      <c r="ES261">
        <v>0.9799975357142857</v>
      </c>
      <c r="ET261">
        <v>0.02000217142857143</v>
      </c>
      <c r="EU261">
        <v>0</v>
      </c>
      <c r="EV261">
        <v>813.3159999999999</v>
      </c>
      <c r="EW261">
        <v>5.00078</v>
      </c>
      <c r="EX261">
        <v>15846.19285714286</v>
      </c>
      <c r="EY261">
        <v>16379.61428571428</v>
      </c>
      <c r="EZ261">
        <v>39.31889285714285</v>
      </c>
      <c r="FA261">
        <v>39.97075</v>
      </c>
      <c r="FB261">
        <v>39.20060714285714</v>
      </c>
      <c r="FC261">
        <v>39.75646428571429</v>
      </c>
      <c r="FD261">
        <v>40.19617857142856</v>
      </c>
      <c r="FE261">
        <v>1955.088571428571</v>
      </c>
      <c r="FF261">
        <v>39.9</v>
      </c>
      <c r="FG261">
        <v>0</v>
      </c>
      <c r="FH261">
        <v>1759168174.4</v>
      </c>
      <c r="FI261">
        <v>0</v>
      </c>
      <c r="FJ261">
        <v>813.3764615384615</v>
      </c>
      <c r="FK261">
        <v>3.337641021549014</v>
      </c>
      <c r="FL261">
        <v>75.74700855108647</v>
      </c>
      <c r="FM261">
        <v>15846.77692307692</v>
      </c>
      <c r="FN261">
        <v>15</v>
      </c>
      <c r="FO261">
        <v>0</v>
      </c>
      <c r="FP261" t="s">
        <v>439</v>
      </c>
      <c r="FQ261">
        <v>1746989605.5</v>
      </c>
      <c r="FR261">
        <v>1746989593.5</v>
      </c>
      <c r="FS261">
        <v>0</v>
      </c>
      <c r="FT261">
        <v>-0.274</v>
      </c>
      <c r="FU261">
        <v>-0.002</v>
      </c>
      <c r="FV261">
        <v>2.549</v>
      </c>
      <c r="FW261">
        <v>0.129</v>
      </c>
      <c r="FX261">
        <v>420</v>
      </c>
      <c r="FY261">
        <v>17</v>
      </c>
      <c r="FZ261">
        <v>0.02</v>
      </c>
      <c r="GA261">
        <v>0.04</v>
      </c>
      <c r="GB261">
        <v>-45.90134390243902</v>
      </c>
      <c r="GC261">
        <v>-4.499866202090628</v>
      </c>
      <c r="GD261">
        <v>0.5004261584128026</v>
      </c>
      <c r="GE261">
        <v>0</v>
      </c>
      <c r="GF261">
        <v>813.1220882352942</v>
      </c>
      <c r="GG261">
        <v>3.914789916633576</v>
      </c>
      <c r="GH261">
        <v>0.4538045943592869</v>
      </c>
      <c r="GI261">
        <v>0</v>
      </c>
      <c r="GJ261">
        <v>2.49621756097561</v>
      </c>
      <c r="GK261">
        <v>-0.3624150522648079</v>
      </c>
      <c r="GL261">
        <v>0.03826674419289329</v>
      </c>
      <c r="GM261">
        <v>0</v>
      </c>
      <c r="GN261">
        <v>0</v>
      </c>
      <c r="GO261">
        <v>3</v>
      </c>
      <c r="GP261" t="s">
        <v>484</v>
      </c>
      <c r="GQ261">
        <v>3.10206</v>
      </c>
      <c r="GR261">
        <v>2.72721</v>
      </c>
      <c r="GS261">
        <v>0.138268</v>
      </c>
      <c r="GT261">
        <v>0.14359</v>
      </c>
      <c r="GU261">
        <v>0.103673</v>
      </c>
      <c r="GV261">
        <v>0.0969409</v>
      </c>
      <c r="GW261">
        <v>22524.5</v>
      </c>
      <c r="GX261">
        <v>20329.5</v>
      </c>
      <c r="GY261">
        <v>26702.1</v>
      </c>
      <c r="GZ261">
        <v>23959.3</v>
      </c>
      <c r="HA261">
        <v>38298.3</v>
      </c>
      <c r="HB261">
        <v>31988</v>
      </c>
      <c r="HC261">
        <v>46623.8</v>
      </c>
      <c r="HD261">
        <v>37902.2</v>
      </c>
      <c r="HE261">
        <v>1.8723</v>
      </c>
      <c r="HF261">
        <v>1.86537</v>
      </c>
      <c r="HG261">
        <v>0.140898</v>
      </c>
      <c r="HH261">
        <v>0</v>
      </c>
      <c r="HI261">
        <v>27.7059</v>
      </c>
      <c r="HJ261">
        <v>999.9</v>
      </c>
      <c r="HK261">
        <v>46.9</v>
      </c>
      <c r="HL261">
        <v>31.7</v>
      </c>
      <c r="HM261">
        <v>24.2295</v>
      </c>
      <c r="HN261">
        <v>61.0159</v>
      </c>
      <c r="HO261">
        <v>22.1074</v>
      </c>
      <c r="HP261">
        <v>1</v>
      </c>
      <c r="HQ261">
        <v>0.114827</v>
      </c>
      <c r="HR261">
        <v>-0.30079</v>
      </c>
      <c r="HS261">
        <v>20.2796</v>
      </c>
      <c r="HT261">
        <v>5.21085</v>
      </c>
      <c r="HU261">
        <v>11.98</v>
      </c>
      <c r="HV261">
        <v>4.96345</v>
      </c>
      <c r="HW261">
        <v>3.27453</v>
      </c>
      <c r="HX261">
        <v>9999</v>
      </c>
      <c r="HY261">
        <v>9999</v>
      </c>
      <c r="HZ261">
        <v>9999</v>
      </c>
      <c r="IA261">
        <v>42.3</v>
      </c>
      <c r="IB261">
        <v>1.86401</v>
      </c>
      <c r="IC261">
        <v>1.86013</v>
      </c>
      <c r="ID261">
        <v>1.85847</v>
      </c>
      <c r="IE261">
        <v>1.85979</v>
      </c>
      <c r="IF261">
        <v>1.85992</v>
      </c>
      <c r="IG261">
        <v>1.85839</v>
      </c>
      <c r="IH261">
        <v>1.85745</v>
      </c>
      <c r="II261">
        <v>1.85242</v>
      </c>
      <c r="IJ261">
        <v>0</v>
      </c>
      <c r="IK261">
        <v>0</v>
      </c>
      <c r="IL261">
        <v>0</v>
      </c>
      <c r="IM261">
        <v>0</v>
      </c>
      <c r="IN261" t="s">
        <v>441</v>
      </c>
      <c r="IO261" t="s">
        <v>442</v>
      </c>
      <c r="IP261" t="s">
        <v>443</v>
      </c>
      <c r="IQ261" t="s">
        <v>443</v>
      </c>
      <c r="IR261" t="s">
        <v>443</v>
      </c>
      <c r="IS261" t="s">
        <v>443</v>
      </c>
      <c r="IT261">
        <v>0</v>
      </c>
      <c r="IU261">
        <v>100</v>
      </c>
      <c r="IV261">
        <v>100</v>
      </c>
      <c r="IW261">
        <v>-0.901</v>
      </c>
      <c r="IX261">
        <v>0.2978</v>
      </c>
      <c r="IY261">
        <v>-0.9039269621244732</v>
      </c>
      <c r="IZ261">
        <v>-0.001239420960351069</v>
      </c>
      <c r="JA261">
        <v>2.054680153414315E-06</v>
      </c>
      <c r="JB261">
        <v>-6.090169633737798E-10</v>
      </c>
      <c r="JC261">
        <v>0.01286883109493677</v>
      </c>
      <c r="JD261">
        <v>0.003674261220633967</v>
      </c>
      <c r="JE261">
        <v>0.0003746991724086452</v>
      </c>
      <c r="JF261">
        <v>1.563836292469968E-06</v>
      </c>
      <c r="JG261">
        <v>1</v>
      </c>
      <c r="JH261">
        <v>2003</v>
      </c>
      <c r="JI261">
        <v>1</v>
      </c>
      <c r="JJ261">
        <v>24</v>
      </c>
      <c r="JK261">
        <v>202976.3</v>
      </c>
      <c r="JL261">
        <v>202976.5</v>
      </c>
      <c r="JM261">
        <v>1.99707</v>
      </c>
      <c r="JN261">
        <v>2.61963</v>
      </c>
      <c r="JO261">
        <v>1.49658</v>
      </c>
      <c r="JP261">
        <v>2.34375</v>
      </c>
      <c r="JQ261">
        <v>1.54907</v>
      </c>
      <c r="JR261">
        <v>2.45972</v>
      </c>
      <c r="JS261">
        <v>36.4814</v>
      </c>
      <c r="JT261">
        <v>24.1838</v>
      </c>
      <c r="JU261">
        <v>18</v>
      </c>
      <c r="JV261">
        <v>483.549</v>
      </c>
      <c r="JW261">
        <v>494.087</v>
      </c>
      <c r="JX261">
        <v>28.1562</v>
      </c>
      <c r="JY261">
        <v>28.7774</v>
      </c>
      <c r="JZ261">
        <v>30</v>
      </c>
      <c r="KA261">
        <v>29.0326</v>
      </c>
      <c r="KB261">
        <v>29.041</v>
      </c>
      <c r="KC261">
        <v>40.075</v>
      </c>
      <c r="KD261">
        <v>18.7375</v>
      </c>
      <c r="KE261">
        <v>97.39400000000001</v>
      </c>
      <c r="KF261">
        <v>28.1499</v>
      </c>
      <c r="KG261">
        <v>854.588</v>
      </c>
      <c r="KH261">
        <v>20.2216</v>
      </c>
      <c r="KI261">
        <v>101.942</v>
      </c>
      <c r="KJ261">
        <v>91.4097</v>
      </c>
    </row>
    <row r="262" spans="1:296">
      <c r="A262">
        <v>244</v>
      </c>
      <c r="B262">
        <v>1759168187.1</v>
      </c>
      <c r="C262">
        <v>6814</v>
      </c>
      <c r="D262" t="s">
        <v>933</v>
      </c>
      <c r="E262" t="s">
        <v>934</v>
      </c>
      <c r="F262">
        <v>5</v>
      </c>
      <c r="G262" t="s">
        <v>832</v>
      </c>
      <c r="H262">
        <v>1759168179.6</v>
      </c>
      <c r="I262">
        <f>(J262)/1000</f>
        <v>0</v>
      </c>
      <c r="J262">
        <f>IF(DO262, AM262, AG262)</f>
        <v>0</v>
      </c>
      <c r="K262">
        <f>IF(DO262, AH262, AF262)</f>
        <v>0</v>
      </c>
      <c r="L262">
        <f>DQ262 - IF(AT262&gt;1, K262*DK262*100.0/(AV262), 0)</f>
        <v>0</v>
      </c>
      <c r="M262">
        <f>((S262-I262/2)*L262-K262)/(S262+I262/2)</f>
        <v>0</v>
      </c>
      <c r="N262">
        <f>M262*(DX262+DY262)/1000.0</f>
        <v>0</v>
      </c>
      <c r="O262">
        <f>(DQ262 - IF(AT262&gt;1, K262*DK262*100.0/(AV262), 0))*(DX262+DY262)/1000.0</f>
        <v>0</v>
      </c>
      <c r="P262">
        <f>2.0/((1/R262-1/Q262)+SIGN(R262)*SQRT((1/R262-1/Q262)*(1/R262-1/Q262) + 4*DL262/((DL262+1)*(DL262+1))*(2*1/R262*1/Q262-1/Q262*1/Q262)))</f>
        <v>0</v>
      </c>
      <c r="Q262">
        <f>IF(LEFT(DM262,1)&lt;&gt;"0",IF(LEFT(DM262,1)="1",3.0,DN262),$D$5+$E$5*(EE262*DX262/($K$5*1000))+$F$5*(EE262*DX262/($K$5*1000))*MAX(MIN(DK262,$J$5),$I$5)*MAX(MIN(DK262,$J$5),$I$5)+$G$5*MAX(MIN(DK262,$J$5),$I$5)*(EE262*DX262/($K$5*1000))+$H$5*(EE262*DX262/($K$5*1000))*(EE262*DX262/($K$5*1000)))</f>
        <v>0</v>
      </c>
      <c r="R262">
        <f>I262*(1000-(1000*0.61365*exp(17.502*V262/(240.97+V262))/(DX262+DY262)+DS262)/2)/(1000*0.61365*exp(17.502*V262/(240.97+V262))/(DX262+DY262)-DS262)</f>
        <v>0</v>
      </c>
      <c r="S262">
        <f>1/((DL262+1)/(P262/1.6)+1/(Q262/1.37)) + DL262/((DL262+1)/(P262/1.6) + DL262/(Q262/1.37))</f>
        <v>0</v>
      </c>
      <c r="T262">
        <f>(DG262*DJ262)</f>
        <v>0</v>
      </c>
      <c r="U262">
        <f>(DZ262+(T262+2*0.95*5.67E-8*(((DZ262+$B$9)+273)^4-(DZ262+273)^4)-44100*I262)/(1.84*29.3*Q262+8*0.95*5.67E-8*(DZ262+273)^3))</f>
        <v>0</v>
      </c>
      <c r="V262">
        <f>($C$9*EA262+$D$9*EB262+$E$9*U262)</f>
        <v>0</v>
      </c>
      <c r="W262">
        <f>0.61365*exp(17.502*V262/(240.97+V262))</f>
        <v>0</v>
      </c>
      <c r="X262">
        <f>(Y262/Z262*100)</f>
        <v>0</v>
      </c>
      <c r="Y262">
        <f>DS262*(DX262+DY262)/1000</f>
        <v>0</v>
      </c>
      <c r="Z262">
        <f>0.61365*exp(17.502*DZ262/(240.97+DZ262))</f>
        <v>0</v>
      </c>
      <c r="AA262">
        <f>(W262-DS262*(DX262+DY262)/1000)</f>
        <v>0</v>
      </c>
      <c r="AB262">
        <f>(-I262*44100)</f>
        <v>0</v>
      </c>
      <c r="AC262">
        <f>2*29.3*Q262*0.92*(DZ262-V262)</f>
        <v>0</v>
      </c>
      <c r="AD262">
        <f>2*0.95*5.67E-8*(((DZ262+$B$9)+273)^4-(V262+273)^4)</f>
        <v>0</v>
      </c>
      <c r="AE262">
        <f>T262+AD262+AB262+AC262</f>
        <v>0</v>
      </c>
      <c r="AF262">
        <f>DW262*AT262*(DR262-DQ262*(1000-AT262*DT262)/(1000-AT262*DS262))/(100*DK262)</f>
        <v>0</v>
      </c>
      <c r="AG262">
        <f>1000*DW262*AT262*(DS262-DT262)/(100*DK262*(1000-AT262*DS262))</f>
        <v>0</v>
      </c>
      <c r="AH262">
        <f>(AI262 - AJ262 - DX262*1E3/(8.314*(DZ262+273.15)) * AL262/DW262 * AK262) * DW262/(100*DK262) * (1000 - DT262)/1000</f>
        <v>0</v>
      </c>
      <c r="AI262">
        <v>859.9944075405793</v>
      </c>
      <c r="AJ262">
        <v>822.2091575757573</v>
      </c>
      <c r="AK262">
        <v>3.419930365073629</v>
      </c>
      <c r="AL262">
        <v>65.06289702928272</v>
      </c>
      <c r="AM262">
        <f>(AO262 - AN262 + DX262*1E3/(8.314*(DZ262+273.15)) * AQ262/DW262 * AP262) * DW262/(100*DK262) * 1000/(1000 - AO262)</f>
        <v>0</v>
      </c>
      <c r="AN262">
        <v>20.13150638188788</v>
      </c>
      <c r="AO262">
        <v>22.54756727272726</v>
      </c>
      <c r="AP262">
        <v>-0.003793886867551859</v>
      </c>
      <c r="AQ262">
        <v>104.9964601613878</v>
      </c>
      <c r="AR262">
        <v>0</v>
      </c>
      <c r="AS262">
        <v>0</v>
      </c>
      <c r="AT262">
        <f>IF(AR262*$H$15&gt;=AV262,1.0,(AV262/(AV262-AR262*$H$15)))</f>
        <v>0</v>
      </c>
      <c r="AU262">
        <f>(AT262-1)*100</f>
        <v>0</v>
      </c>
      <c r="AV262">
        <f>MAX(0,($B$15+$C$15*EE262)/(1+$D$15*EE262)*DX262/(DZ262+273)*$E$15)</f>
        <v>0</v>
      </c>
      <c r="AW262" t="s">
        <v>437</v>
      </c>
      <c r="AX262" t="s">
        <v>437</v>
      </c>
      <c r="AY262">
        <v>0</v>
      </c>
      <c r="AZ262">
        <v>0</v>
      </c>
      <c r="BA262">
        <f>1-AY262/AZ262</f>
        <v>0</v>
      </c>
      <c r="BB262">
        <v>0</v>
      </c>
      <c r="BC262" t="s">
        <v>437</v>
      </c>
      <c r="BD262" t="s">
        <v>437</v>
      </c>
      <c r="BE262">
        <v>0</v>
      </c>
      <c r="BF262">
        <v>0</v>
      </c>
      <c r="BG262">
        <f>1-BE262/BF262</f>
        <v>0</v>
      </c>
      <c r="BH262">
        <v>0.5</v>
      </c>
      <c r="BI262">
        <f>DH262</f>
        <v>0</v>
      </c>
      <c r="BJ262">
        <f>K262</f>
        <v>0</v>
      </c>
      <c r="BK262">
        <f>BG262*BH262*BI262</f>
        <v>0</v>
      </c>
      <c r="BL262">
        <f>(BJ262-BB262)/BI262</f>
        <v>0</v>
      </c>
      <c r="BM262">
        <f>(AZ262-BF262)/BF262</f>
        <v>0</v>
      </c>
      <c r="BN262">
        <f>AY262/(BA262+AY262/BF262)</f>
        <v>0</v>
      </c>
      <c r="BO262" t="s">
        <v>437</v>
      </c>
      <c r="BP262">
        <v>0</v>
      </c>
      <c r="BQ262">
        <f>IF(BP262&lt;&gt;0, BP262, BN262)</f>
        <v>0</v>
      </c>
      <c r="BR262">
        <f>1-BQ262/BF262</f>
        <v>0</v>
      </c>
      <c r="BS262">
        <f>(BF262-BE262)/(BF262-BQ262)</f>
        <v>0</v>
      </c>
      <c r="BT262">
        <f>(AZ262-BF262)/(AZ262-BQ262)</f>
        <v>0</v>
      </c>
      <c r="BU262">
        <f>(BF262-BE262)/(BF262-AY262)</f>
        <v>0</v>
      </c>
      <c r="BV262">
        <f>(AZ262-BF262)/(AZ262-AY262)</f>
        <v>0</v>
      </c>
      <c r="BW262">
        <f>(BS262*BQ262/BE262)</f>
        <v>0</v>
      </c>
      <c r="BX262">
        <f>(1-BW262)</f>
        <v>0</v>
      </c>
      <c r="DG262">
        <f>$B$13*EF262+$C$13*EG262+$F$13*ER262*(1-EU262)</f>
        <v>0</v>
      </c>
      <c r="DH262">
        <f>DG262*DI262</f>
        <v>0</v>
      </c>
      <c r="DI262">
        <f>($B$13*$D$11+$C$13*$D$11+$F$13*((FE262+EW262)/MAX(FE262+EW262+FF262, 0.1)*$I$11+FF262/MAX(FE262+EW262+FF262, 0.1)*$J$11))/($B$13+$C$13+$F$13)</f>
        <v>0</v>
      </c>
      <c r="DJ262">
        <f>($B$13*$K$11+$C$13*$K$11+$F$13*((FE262+EW262)/MAX(FE262+EW262+FF262, 0.1)*$P$11+FF262/MAX(FE262+EW262+FF262, 0.1)*$Q$11))/($B$13+$C$13+$F$13)</f>
        <v>0</v>
      </c>
      <c r="DK262">
        <v>5.79</v>
      </c>
      <c r="DL262">
        <v>0.5</v>
      </c>
      <c r="DM262" t="s">
        <v>438</v>
      </c>
      <c r="DN262">
        <v>2</v>
      </c>
      <c r="DO262" t="b">
        <v>1</v>
      </c>
      <c r="DP262">
        <v>1759168179.6</v>
      </c>
      <c r="DQ262">
        <v>780.4702222222223</v>
      </c>
      <c r="DR262">
        <v>827.1742592592593</v>
      </c>
      <c r="DS262">
        <v>22.57383333333334</v>
      </c>
      <c r="DT262">
        <v>20.12411111111111</v>
      </c>
      <c r="DU262">
        <v>781.3785185185186</v>
      </c>
      <c r="DV262">
        <v>22.27589259259259</v>
      </c>
      <c r="DW262">
        <v>499.9804444444445</v>
      </c>
      <c r="DX262">
        <v>90.87087407407407</v>
      </c>
      <c r="DY262">
        <v>0.06909521851851852</v>
      </c>
      <c r="DZ262">
        <v>29.49418148148149</v>
      </c>
      <c r="EA262">
        <v>30.00511111111111</v>
      </c>
      <c r="EB262">
        <v>999.9000000000001</v>
      </c>
      <c r="EC262">
        <v>0</v>
      </c>
      <c r="ED262">
        <v>0</v>
      </c>
      <c r="EE262">
        <v>9990.468518518517</v>
      </c>
      <c r="EF262">
        <v>0</v>
      </c>
      <c r="EG262">
        <v>9.86604</v>
      </c>
      <c r="EH262">
        <v>-46.70409259259258</v>
      </c>
      <c r="EI262">
        <v>798.4951111111113</v>
      </c>
      <c r="EJ262">
        <v>844.1624074074074</v>
      </c>
      <c r="EK262">
        <v>2.449711481481482</v>
      </c>
      <c r="EL262">
        <v>827.1742592592593</v>
      </c>
      <c r="EM262">
        <v>20.12411111111111</v>
      </c>
      <c r="EN262">
        <v>2.051303333333333</v>
      </c>
      <c r="EO262">
        <v>1.828696296296296</v>
      </c>
      <c r="EP262">
        <v>17.84599259259259</v>
      </c>
      <c r="EQ262">
        <v>16.03426296296297</v>
      </c>
      <c r="ER262">
        <v>1999.995185185185</v>
      </c>
      <c r="ES262">
        <v>0.9799975555555556</v>
      </c>
      <c r="ET262">
        <v>0.02000214814814815</v>
      </c>
      <c r="EU262">
        <v>0</v>
      </c>
      <c r="EV262">
        <v>813.6651111111111</v>
      </c>
      <c r="EW262">
        <v>5.00078</v>
      </c>
      <c r="EX262">
        <v>15852.36296296296</v>
      </c>
      <c r="EY262">
        <v>16379.59259259259</v>
      </c>
      <c r="EZ262">
        <v>39.3284074074074</v>
      </c>
      <c r="FA262">
        <v>39.979</v>
      </c>
      <c r="FB262">
        <v>39.18959259259259</v>
      </c>
      <c r="FC262">
        <v>39.76592592592592</v>
      </c>
      <c r="FD262">
        <v>40.20118518518519</v>
      </c>
      <c r="FE262">
        <v>1955.085185185185</v>
      </c>
      <c r="FF262">
        <v>39.9</v>
      </c>
      <c r="FG262">
        <v>0</v>
      </c>
      <c r="FH262">
        <v>1759168179.2</v>
      </c>
      <c r="FI262">
        <v>0</v>
      </c>
      <c r="FJ262">
        <v>813.6693076923076</v>
      </c>
      <c r="FK262">
        <v>2.907008543935831</v>
      </c>
      <c r="FL262">
        <v>61.06324787575111</v>
      </c>
      <c r="FM262">
        <v>15852.26538461538</v>
      </c>
      <c r="FN262">
        <v>15</v>
      </c>
      <c r="FO262">
        <v>0</v>
      </c>
      <c r="FP262" t="s">
        <v>439</v>
      </c>
      <c r="FQ262">
        <v>1746989605.5</v>
      </c>
      <c r="FR262">
        <v>1746989593.5</v>
      </c>
      <c r="FS262">
        <v>0</v>
      </c>
      <c r="FT262">
        <v>-0.274</v>
      </c>
      <c r="FU262">
        <v>-0.002</v>
      </c>
      <c r="FV262">
        <v>2.549</v>
      </c>
      <c r="FW262">
        <v>0.129</v>
      </c>
      <c r="FX262">
        <v>420</v>
      </c>
      <c r="FY262">
        <v>17</v>
      </c>
      <c r="FZ262">
        <v>0.02</v>
      </c>
      <c r="GA262">
        <v>0.04</v>
      </c>
      <c r="GB262">
        <v>-46.36071</v>
      </c>
      <c r="GC262">
        <v>-5.994542589118158</v>
      </c>
      <c r="GD262">
        <v>0.6094038344152423</v>
      </c>
      <c r="GE262">
        <v>0</v>
      </c>
      <c r="GF262">
        <v>813.4661176470588</v>
      </c>
      <c r="GG262">
        <v>3.645103130185185</v>
      </c>
      <c r="GH262">
        <v>0.4294137429446762</v>
      </c>
      <c r="GI262">
        <v>0</v>
      </c>
      <c r="GJ262">
        <v>2.46452325</v>
      </c>
      <c r="GK262">
        <v>-0.2547760975609815</v>
      </c>
      <c r="GL262">
        <v>0.0272740819632394</v>
      </c>
      <c r="GM262">
        <v>0</v>
      </c>
      <c r="GN262">
        <v>0</v>
      </c>
      <c r="GO262">
        <v>3</v>
      </c>
      <c r="GP262" t="s">
        <v>484</v>
      </c>
      <c r="GQ262">
        <v>3.10216</v>
      </c>
      <c r="GR262">
        <v>2.72723</v>
      </c>
      <c r="GS262">
        <v>0.140204</v>
      </c>
      <c r="GT262">
        <v>0.145478</v>
      </c>
      <c r="GU262">
        <v>0.103596</v>
      </c>
      <c r="GV262">
        <v>0.09703050000000001</v>
      </c>
      <c r="GW262">
        <v>22473.8</v>
      </c>
      <c r="GX262">
        <v>20284.7</v>
      </c>
      <c r="GY262">
        <v>26701.9</v>
      </c>
      <c r="GZ262">
        <v>23959.3</v>
      </c>
      <c r="HA262">
        <v>38301.7</v>
      </c>
      <c r="HB262">
        <v>31984.9</v>
      </c>
      <c r="HC262">
        <v>46623.6</v>
      </c>
      <c r="HD262">
        <v>37902.1</v>
      </c>
      <c r="HE262">
        <v>1.87258</v>
      </c>
      <c r="HF262">
        <v>1.865</v>
      </c>
      <c r="HG262">
        <v>0.140611</v>
      </c>
      <c r="HH262">
        <v>0</v>
      </c>
      <c r="HI262">
        <v>27.7082</v>
      </c>
      <c r="HJ262">
        <v>999.9</v>
      </c>
      <c r="HK262">
        <v>46.9</v>
      </c>
      <c r="HL262">
        <v>31.7</v>
      </c>
      <c r="HM262">
        <v>24.2309</v>
      </c>
      <c r="HN262">
        <v>61.3259</v>
      </c>
      <c r="HO262">
        <v>22.2716</v>
      </c>
      <c r="HP262">
        <v>1</v>
      </c>
      <c r="HQ262">
        <v>0.115254</v>
      </c>
      <c r="HR262">
        <v>-0.290779</v>
      </c>
      <c r="HS262">
        <v>20.2796</v>
      </c>
      <c r="HT262">
        <v>5.211</v>
      </c>
      <c r="HU262">
        <v>11.98</v>
      </c>
      <c r="HV262">
        <v>4.96325</v>
      </c>
      <c r="HW262">
        <v>3.27438</v>
      </c>
      <c r="HX262">
        <v>9999</v>
      </c>
      <c r="HY262">
        <v>9999</v>
      </c>
      <c r="HZ262">
        <v>9999</v>
      </c>
      <c r="IA262">
        <v>42.3</v>
      </c>
      <c r="IB262">
        <v>1.86401</v>
      </c>
      <c r="IC262">
        <v>1.86017</v>
      </c>
      <c r="ID262">
        <v>1.85847</v>
      </c>
      <c r="IE262">
        <v>1.85983</v>
      </c>
      <c r="IF262">
        <v>1.8599</v>
      </c>
      <c r="IG262">
        <v>1.85842</v>
      </c>
      <c r="IH262">
        <v>1.85745</v>
      </c>
      <c r="II262">
        <v>1.85242</v>
      </c>
      <c r="IJ262">
        <v>0</v>
      </c>
      <c r="IK262">
        <v>0</v>
      </c>
      <c r="IL262">
        <v>0</v>
      </c>
      <c r="IM262">
        <v>0</v>
      </c>
      <c r="IN262" t="s">
        <v>441</v>
      </c>
      <c r="IO262" t="s">
        <v>442</v>
      </c>
      <c r="IP262" t="s">
        <v>443</v>
      </c>
      <c r="IQ262" t="s">
        <v>443</v>
      </c>
      <c r="IR262" t="s">
        <v>443</v>
      </c>
      <c r="IS262" t="s">
        <v>443</v>
      </c>
      <c r="IT262">
        <v>0</v>
      </c>
      <c r="IU262">
        <v>100</v>
      </c>
      <c r="IV262">
        <v>100</v>
      </c>
      <c r="IW262">
        <v>-0.886</v>
      </c>
      <c r="IX262">
        <v>0.2973</v>
      </c>
      <c r="IY262">
        <v>-0.9039269621244732</v>
      </c>
      <c r="IZ262">
        <v>-0.001239420960351069</v>
      </c>
      <c r="JA262">
        <v>2.054680153414315E-06</v>
      </c>
      <c r="JB262">
        <v>-6.090169633737798E-10</v>
      </c>
      <c r="JC262">
        <v>0.01286883109493677</v>
      </c>
      <c r="JD262">
        <v>0.003674261220633967</v>
      </c>
      <c r="JE262">
        <v>0.0003746991724086452</v>
      </c>
      <c r="JF262">
        <v>1.563836292469968E-06</v>
      </c>
      <c r="JG262">
        <v>1</v>
      </c>
      <c r="JH262">
        <v>2003</v>
      </c>
      <c r="JI262">
        <v>1</v>
      </c>
      <c r="JJ262">
        <v>24</v>
      </c>
      <c r="JK262">
        <v>202976.4</v>
      </c>
      <c r="JL262">
        <v>202976.6</v>
      </c>
      <c r="JM262">
        <v>2.03003</v>
      </c>
      <c r="JN262">
        <v>2.61597</v>
      </c>
      <c r="JO262">
        <v>1.49658</v>
      </c>
      <c r="JP262">
        <v>2.34375</v>
      </c>
      <c r="JQ262">
        <v>1.54907</v>
      </c>
      <c r="JR262">
        <v>2.42676</v>
      </c>
      <c r="JS262">
        <v>36.4814</v>
      </c>
      <c r="JT262">
        <v>24.1751</v>
      </c>
      <c r="JU262">
        <v>18</v>
      </c>
      <c r="JV262">
        <v>483.709</v>
      </c>
      <c r="JW262">
        <v>493.834</v>
      </c>
      <c r="JX262">
        <v>28.1498</v>
      </c>
      <c r="JY262">
        <v>28.7763</v>
      </c>
      <c r="JZ262">
        <v>30.0001</v>
      </c>
      <c r="KA262">
        <v>29.0324</v>
      </c>
      <c r="KB262">
        <v>29.0404</v>
      </c>
      <c r="KC262">
        <v>40.7585</v>
      </c>
      <c r="KD262">
        <v>18.7375</v>
      </c>
      <c r="KE262">
        <v>97.39400000000001</v>
      </c>
      <c r="KF262">
        <v>28.1486</v>
      </c>
      <c r="KG262">
        <v>874.658</v>
      </c>
      <c r="KH262">
        <v>20.2678</v>
      </c>
      <c r="KI262">
        <v>101.942</v>
      </c>
      <c r="KJ262">
        <v>91.4096</v>
      </c>
    </row>
    <row r="263" spans="1:296">
      <c r="A263">
        <v>245</v>
      </c>
      <c r="B263">
        <v>1759168192.1</v>
      </c>
      <c r="C263">
        <v>6819</v>
      </c>
      <c r="D263" t="s">
        <v>935</v>
      </c>
      <c r="E263" t="s">
        <v>936</v>
      </c>
      <c r="F263">
        <v>5</v>
      </c>
      <c r="G263" t="s">
        <v>832</v>
      </c>
      <c r="H263">
        <v>1759168184.314285</v>
      </c>
      <c r="I263">
        <f>(J263)/1000</f>
        <v>0</v>
      </c>
      <c r="J263">
        <f>IF(DO263, AM263, AG263)</f>
        <v>0</v>
      </c>
      <c r="K263">
        <f>IF(DO263, AH263, AF263)</f>
        <v>0</v>
      </c>
      <c r="L263">
        <f>DQ263 - IF(AT263&gt;1, K263*DK263*100.0/(AV263), 0)</f>
        <v>0</v>
      </c>
      <c r="M263">
        <f>((S263-I263/2)*L263-K263)/(S263+I263/2)</f>
        <v>0</v>
      </c>
      <c r="N263">
        <f>M263*(DX263+DY263)/1000.0</f>
        <v>0</v>
      </c>
      <c r="O263">
        <f>(DQ263 - IF(AT263&gt;1, K263*DK263*100.0/(AV263), 0))*(DX263+DY263)/1000.0</f>
        <v>0</v>
      </c>
      <c r="P263">
        <f>2.0/((1/R263-1/Q263)+SIGN(R263)*SQRT((1/R263-1/Q263)*(1/R263-1/Q263) + 4*DL263/((DL263+1)*(DL263+1))*(2*1/R263*1/Q263-1/Q263*1/Q263)))</f>
        <v>0</v>
      </c>
      <c r="Q263">
        <f>IF(LEFT(DM263,1)&lt;&gt;"0",IF(LEFT(DM263,1)="1",3.0,DN263),$D$5+$E$5*(EE263*DX263/($K$5*1000))+$F$5*(EE263*DX263/($K$5*1000))*MAX(MIN(DK263,$J$5),$I$5)*MAX(MIN(DK263,$J$5),$I$5)+$G$5*MAX(MIN(DK263,$J$5),$I$5)*(EE263*DX263/($K$5*1000))+$H$5*(EE263*DX263/($K$5*1000))*(EE263*DX263/($K$5*1000)))</f>
        <v>0</v>
      </c>
      <c r="R263">
        <f>I263*(1000-(1000*0.61365*exp(17.502*V263/(240.97+V263))/(DX263+DY263)+DS263)/2)/(1000*0.61365*exp(17.502*V263/(240.97+V263))/(DX263+DY263)-DS263)</f>
        <v>0</v>
      </c>
      <c r="S263">
        <f>1/((DL263+1)/(P263/1.6)+1/(Q263/1.37)) + DL263/((DL263+1)/(P263/1.6) + DL263/(Q263/1.37))</f>
        <v>0</v>
      </c>
      <c r="T263">
        <f>(DG263*DJ263)</f>
        <v>0</v>
      </c>
      <c r="U263">
        <f>(DZ263+(T263+2*0.95*5.67E-8*(((DZ263+$B$9)+273)^4-(DZ263+273)^4)-44100*I263)/(1.84*29.3*Q263+8*0.95*5.67E-8*(DZ263+273)^3))</f>
        <v>0</v>
      </c>
      <c r="V263">
        <f>($C$9*EA263+$D$9*EB263+$E$9*U263)</f>
        <v>0</v>
      </c>
      <c r="W263">
        <f>0.61365*exp(17.502*V263/(240.97+V263))</f>
        <v>0</v>
      </c>
      <c r="X263">
        <f>(Y263/Z263*100)</f>
        <v>0</v>
      </c>
      <c r="Y263">
        <f>DS263*(DX263+DY263)/1000</f>
        <v>0</v>
      </c>
      <c r="Z263">
        <f>0.61365*exp(17.502*DZ263/(240.97+DZ263))</f>
        <v>0</v>
      </c>
      <c r="AA263">
        <f>(W263-DS263*(DX263+DY263)/1000)</f>
        <v>0</v>
      </c>
      <c r="AB263">
        <f>(-I263*44100)</f>
        <v>0</v>
      </c>
      <c r="AC263">
        <f>2*29.3*Q263*0.92*(DZ263-V263)</f>
        <v>0</v>
      </c>
      <c r="AD263">
        <f>2*0.95*5.67E-8*(((DZ263+$B$9)+273)^4-(V263+273)^4)</f>
        <v>0</v>
      </c>
      <c r="AE263">
        <f>T263+AD263+AB263+AC263</f>
        <v>0</v>
      </c>
      <c r="AF263">
        <f>DW263*AT263*(DR263-DQ263*(1000-AT263*DT263)/(1000-AT263*DS263))/(100*DK263)</f>
        <v>0</v>
      </c>
      <c r="AG263">
        <f>1000*DW263*AT263*(DS263-DT263)/(100*DK263*(1000-AT263*DS263))</f>
        <v>0</v>
      </c>
      <c r="AH263">
        <f>(AI263 - AJ263 - DX263*1E3/(8.314*(DZ263+273.15)) * AL263/DW263 * AK263) * DW263/(100*DK263) * (1000 - DT263)/1000</f>
        <v>0</v>
      </c>
      <c r="AI263">
        <v>876.5992276588868</v>
      </c>
      <c r="AJ263">
        <v>838.929612121212</v>
      </c>
      <c r="AK263">
        <v>3.340922439145286</v>
      </c>
      <c r="AL263">
        <v>65.06289702928272</v>
      </c>
      <c r="AM263">
        <f>(AO263 - AN263 + DX263*1E3/(8.314*(DZ263+273.15)) * AQ263/DW263 * AP263) * DW263/(100*DK263) * 1000/(1000 - AO263)</f>
        <v>0</v>
      </c>
      <c r="AN263">
        <v>20.17306070455722</v>
      </c>
      <c r="AO263">
        <v>22.53792424242425</v>
      </c>
      <c r="AP263">
        <v>-0.0004943821810165126</v>
      </c>
      <c r="AQ263">
        <v>104.9964601613878</v>
      </c>
      <c r="AR263">
        <v>0</v>
      </c>
      <c r="AS263">
        <v>0</v>
      </c>
      <c r="AT263">
        <f>IF(AR263*$H$15&gt;=AV263,1.0,(AV263/(AV263-AR263*$H$15)))</f>
        <v>0</v>
      </c>
      <c r="AU263">
        <f>(AT263-1)*100</f>
        <v>0</v>
      </c>
      <c r="AV263">
        <f>MAX(0,($B$15+$C$15*EE263)/(1+$D$15*EE263)*DX263/(DZ263+273)*$E$15)</f>
        <v>0</v>
      </c>
      <c r="AW263" t="s">
        <v>437</v>
      </c>
      <c r="AX263" t="s">
        <v>437</v>
      </c>
      <c r="AY263">
        <v>0</v>
      </c>
      <c r="AZ263">
        <v>0</v>
      </c>
      <c r="BA263">
        <f>1-AY263/AZ263</f>
        <v>0</v>
      </c>
      <c r="BB263">
        <v>0</v>
      </c>
      <c r="BC263" t="s">
        <v>437</v>
      </c>
      <c r="BD263" t="s">
        <v>437</v>
      </c>
      <c r="BE263">
        <v>0</v>
      </c>
      <c r="BF263">
        <v>0</v>
      </c>
      <c r="BG263">
        <f>1-BE263/BF263</f>
        <v>0</v>
      </c>
      <c r="BH263">
        <v>0.5</v>
      </c>
      <c r="BI263">
        <f>DH263</f>
        <v>0</v>
      </c>
      <c r="BJ263">
        <f>K263</f>
        <v>0</v>
      </c>
      <c r="BK263">
        <f>BG263*BH263*BI263</f>
        <v>0</v>
      </c>
      <c r="BL263">
        <f>(BJ263-BB263)/BI263</f>
        <v>0</v>
      </c>
      <c r="BM263">
        <f>(AZ263-BF263)/BF263</f>
        <v>0</v>
      </c>
      <c r="BN263">
        <f>AY263/(BA263+AY263/BF263)</f>
        <v>0</v>
      </c>
      <c r="BO263" t="s">
        <v>437</v>
      </c>
      <c r="BP263">
        <v>0</v>
      </c>
      <c r="BQ263">
        <f>IF(BP263&lt;&gt;0, BP263, BN263)</f>
        <v>0</v>
      </c>
      <c r="BR263">
        <f>1-BQ263/BF263</f>
        <v>0</v>
      </c>
      <c r="BS263">
        <f>(BF263-BE263)/(BF263-BQ263)</f>
        <v>0</v>
      </c>
      <c r="BT263">
        <f>(AZ263-BF263)/(AZ263-BQ263)</f>
        <v>0</v>
      </c>
      <c r="BU263">
        <f>(BF263-BE263)/(BF263-AY263)</f>
        <v>0</v>
      </c>
      <c r="BV263">
        <f>(AZ263-BF263)/(AZ263-AY263)</f>
        <v>0</v>
      </c>
      <c r="BW263">
        <f>(BS263*BQ263/BE263)</f>
        <v>0</v>
      </c>
      <c r="BX263">
        <f>(1-BW263)</f>
        <v>0</v>
      </c>
      <c r="DG263">
        <f>$B$13*EF263+$C$13*EG263+$F$13*ER263*(1-EU263)</f>
        <v>0</v>
      </c>
      <c r="DH263">
        <f>DG263*DI263</f>
        <v>0</v>
      </c>
      <c r="DI263">
        <f>($B$13*$D$11+$C$13*$D$11+$F$13*((FE263+EW263)/MAX(FE263+EW263+FF263, 0.1)*$I$11+FF263/MAX(FE263+EW263+FF263, 0.1)*$J$11))/($B$13+$C$13+$F$13)</f>
        <v>0</v>
      </c>
      <c r="DJ263">
        <f>($B$13*$K$11+$C$13*$K$11+$F$13*((FE263+EW263)/MAX(FE263+EW263+FF263, 0.1)*$P$11+FF263/MAX(FE263+EW263+FF263, 0.1)*$Q$11))/($B$13+$C$13+$F$13)</f>
        <v>0</v>
      </c>
      <c r="DK263">
        <v>5.79</v>
      </c>
      <c r="DL263">
        <v>0.5</v>
      </c>
      <c r="DM263" t="s">
        <v>438</v>
      </c>
      <c r="DN263">
        <v>2</v>
      </c>
      <c r="DO263" t="b">
        <v>1</v>
      </c>
      <c r="DP263">
        <v>1759168184.314285</v>
      </c>
      <c r="DQ263">
        <v>796.0205</v>
      </c>
      <c r="DR263">
        <v>842.9251071428571</v>
      </c>
      <c r="DS263">
        <v>22.56003571428572</v>
      </c>
      <c r="DT263">
        <v>20.13911428571428</v>
      </c>
      <c r="DU263">
        <v>796.9153571428571</v>
      </c>
      <c r="DV263">
        <v>22.26240357142857</v>
      </c>
      <c r="DW263">
        <v>500.0182857142857</v>
      </c>
      <c r="DX263">
        <v>90.87095357142859</v>
      </c>
      <c r="DY263">
        <v>0.06907837857142857</v>
      </c>
      <c r="DZ263">
        <v>29.49299285714286</v>
      </c>
      <c r="EA263">
        <v>30.00603571428572</v>
      </c>
      <c r="EB263">
        <v>999.9000000000002</v>
      </c>
      <c r="EC263">
        <v>0</v>
      </c>
      <c r="ED263">
        <v>0</v>
      </c>
      <c r="EE263">
        <v>9997.055357142857</v>
      </c>
      <c r="EF263">
        <v>0</v>
      </c>
      <c r="EG263">
        <v>9.867503571428571</v>
      </c>
      <c r="EH263">
        <v>-46.90462857142857</v>
      </c>
      <c r="EI263">
        <v>814.3929999999998</v>
      </c>
      <c r="EJ263">
        <v>860.2502142857142</v>
      </c>
      <c r="EK263">
        <v>2.420916071428571</v>
      </c>
      <c r="EL263">
        <v>842.9251071428571</v>
      </c>
      <c r="EM263">
        <v>20.13911428571428</v>
      </c>
      <c r="EN263">
        <v>2.050051071428572</v>
      </c>
      <c r="EO263">
        <v>1.830061428571429</v>
      </c>
      <c r="EP263">
        <v>17.83630357142857</v>
      </c>
      <c r="EQ263">
        <v>16.04594285714285</v>
      </c>
      <c r="ER263">
        <v>2000.007857142857</v>
      </c>
      <c r="ES263">
        <v>0.979997642857143</v>
      </c>
      <c r="ET263">
        <v>0.02000206071428572</v>
      </c>
      <c r="EU263">
        <v>0</v>
      </c>
      <c r="EV263">
        <v>813.8810714285713</v>
      </c>
      <c r="EW263">
        <v>5.00078</v>
      </c>
      <c r="EX263">
        <v>15856.81785714286</v>
      </c>
      <c r="EY263">
        <v>16379.69642857143</v>
      </c>
      <c r="EZ263">
        <v>39.31439285714286</v>
      </c>
      <c r="FA263">
        <v>39.98425</v>
      </c>
      <c r="FB263">
        <v>39.17171428571429</v>
      </c>
      <c r="FC263">
        <v>39.72964285714285</v>
      </c>
      <c r="FD263">
        <v>40.21182142857142</v>
      </c>
      <c r="FE263">
        <v>1955.097857142857</v>
      </c>
      <c r="FF263">
        <v>39.9</v>
      </c>
      <c r="FG263">
        <v>0</v>
      </c>
      <c r="FH263">
        <v>1759168184</v>
      </c>
      <c r="FI263">
        <v>0</v>
      </c>
      <c r="FJ263">
        <v>813.8922692307692</v>
      </c>
      <c r="FK263">
        <v>2.870188015398949</v>
      </c>
      <c r="FL263">
        <v>46.76923070735157</v>
      </c>
      <c r="FM263">
        <v>15856.75384615385</v>
      </c>
      <c r="FN263">
        <v>15</v>
      </c>
      <c r="FO263">
        <v>0</v>
      </c>
      <c r="FP263" t="s">
        <v>439</v>
      </c>
      <c r="FQ263">
        <v>1746989605.5</v>
      </c>
      <c r="FR263">
        <v>1746989593.5</v>
      </c>
      <c r="FS263">
        <v>0</v>
      </c>
      <c r="FT263">
        <v>-0.274</v>
      </c>
      <c r="FU263">
        <v>-0.002</v>
      </c>
      <c r="FV263">
        <v>2.549</v>
      </c>
      <c r="FW263">
        <v>0.129</v>
      </c>
      <c r="FX263">
        <v>420</v>
      </c>
      <c r="FY263">
        <v>17</v>
      </c>
      <c r="FZ263">
        <v>0.02</v>
      </c>
      <c r="GA263">
        <v>0.04</v>
      </c>
      <c r="GB263">
        <v>-46.744125</v>
      </c>
      <c r="GC263">
        <v>-3.22567654784251</v>
      </c>
      <c r="GD263">
        <v>0.3605544048753251</v>
      </c>
      <c r="GE263">
        <v>0</v>
      </c>
      <c r="GF263">
        <v>813.766</v>
      </c>
      <c r="GG263">
        <v>2.985668441896377</v>
      </c>
      <c r="GH263">
        <v>0.3697873792902547</v>
      </c>
      <c r="GI263">
        <v>0</v>
      </c>
      <c r="GJ263">
        <v>2.43478525</v>
      </c>
      <c r="GK263">
        <v>-0.3252201500938156</v>
      </c>
      <c r="GL263">
        <v>0.03394056415172705</v>
      </c>
      <c r="GM263">
        <v>0</v>
      </c>
      <c r="GN263">
        <v>0</v>
      </c>
      <c r="GO263">
        <v>3</v>
      </c>
      <c r="GP263" t="s">
        <v>484</v>
      </c>
      <c r="GQ263">
        <v>3.10231</v>
      </c>
      <c r="GR263">
        <v>2.72691</v>
      </c>
      <c r="GS263">
        <v>0.142085</v>
      </c>
      <c r="GT263">
        <v>0.147367</v>
      </c>
      <c r="GU263">
        <v>0.103564</v>
      </c>
      <c r="GV263">
        <v>0.0971962</v>
      </c>
      <c r="GW263">
        <v>22424.7</v>
      </c>
      <c r="GX263">
        <v>20239.8</v>
      </c>
      <c r="GY263">
        <v>26701.9</v>
      </c>
      <c r="GZ263">
        <v>23959.3</v>
      </c>
      <c r="HA263">
        <v>38303.6</v>
      </c>
      <c r="HB263">
        <v>31979.3</v>
      </c>
      <c r="HC263">
        <v>46623.9</v>
      </c>
      <c r="HD263">
        <v>37902.2</v>
      </c>
      <c r="HE263">
        <v>1.8725</v>
      </c>
      <c r="HF263">
        <v>1.86528</v>
      </c>
      <c r="HG263">
        <v>0.140771</v>
      </c>
      <c r="HH263">
        <v>0</v>
      </c>
      <c r="HI263">
        <v>27.7106</v>
      </c>
      <c r="HJ263">
        <v>999.9</v>
      </c>
      <c r="HK263">
        <v>46.9</v>
      </c>
      <c r="HL263">
        <v>31.7</v>
      </c>
      <c r="HM263">
        <v>24.2275</v>
      </c>
      <c r="HN263">
        <v>61.0059</v>
      </c>
      <c r="HO263">
        <v>22.1875</v>
      </c>
      <c r="HP263">
        <v>1</v>
      </c>
      <c r="HQ263">
        <v>0.114853</v>
      </c>
      <c r="HR263">
        <v>-0.305221</v>
      </c>
      <c r="HS263">
        <v>20.2797</v>
      </c>
      <c r="HT263">
        <v>5.211</v>
      </c>
      <c r="HU263">
        <v>11.98</v>
      </c>
      <c r="HV263">
        <v>4.9633</v>
      </c>
      <c r="HW263">
        <v>3.27443</v>
      </c>
      <c r="HX263">
        <v>9999</v>
      </c>
      <c r="HY263">
        <v>9999</v>
      </c>
      <c r="HZ263">
        <v>9999</v>
      </c>
      <c r="IA263">
        <v>42.3</v>
      </c>
      <c r="IB263">
        <v>1.86401</v>
      </c>
      <c r="IC263">
        <v>1.86017</v>
      </c>
      <c r="ID263">
        <v>1.85849</v>
      </c>
      <c r="IE263">
        <v>1.85982</v>
      </c>
      <c r="IF263">
        <v>1.85989</v>
      </c>
      <c r="IG263">
        <v>1.85842</v>
      </c>
      <c r="IH263">
        <v>1.85745</v>
      </c>
      <c r="II263">
        <v>1.85243</v>
      </c>
      <c r="IJ263">
        <v>0</v>
      </c>
      <c r="IK263">
        <v>0</v>
      </c>
      <c r="IL263">
        <v>0</v>
      </c>
      <c r="IM263">
        <v>0</v>
      </c>
      <c r="IN263" t="s">
        <v>441</v>
      </c>
      <c r="IO263" t="s">
        <v>442</v>
      </c>
      <c r="IP263" t="s">
        <v>443</v>
      </c>
      <c r="IQ263" t="s">
        <v>443</v>
      </c>
      <c r="IR263" t="s">
        <v>443</v>
      </c>
      <c r="IS263" t="s">
        <v>443</v>
      </c>
      <c r="IT263">
        <v>0</v>
      </c>
      <c r="IU263">
        <v>100</v>
      </c>
      <c r="IV263">
        <v>100</v>
      </c>
      <c r="IW263">
        <v>-0.872</v>
      </c>
      <c r="IX263">
        <v>0.2971</v>
      </c>
      <c r="IY263">
        <v>-0.9039269621244732</v>
      </c>
      <c r="IZ263">
        <v>-0.001239420960351069</v>
      </c>
      <c r="JA263">
        <v>2.054680153414315E-06</v>
      </c>
      <c r="JB263">
        <v>-6.090169633737798E-10</v>
      </c>
      <c r="JC263">
        <v>0.01286883109493677</v>
      </c>
      <c r="JD263">
        <v>0.003674261220633967</v>
      </c>
      <c r="JE263">
        <v>0.0003746991724086452</v>
      </c>
      <c r="JF263">
        <v>1.563836292469968E-06</v>
      </c>
      <c r="JG263">
        <v>1</v>
      </c>
      <c r="JH263">
        <v>2003</v>
      </c>
      <c r="JI263">
        <v>1</v>
      </c>
      <c r="JJ263">
        <v>24</v>
      </c>
      <c r="JK263">
        <v>202976.4</v>
      </c>
      <c r="JL263">
        <v>202976.6</v>
      </c>
      <c r="JM263">
        <v>2.06177</v>
      </c>
      <c r="JN263">
        <v>2.63184</v>
      </c>
      <c r="JO263">
        <v>1.49658</v>
      </c>
      <c r="JP263">
        <v>2.34375</v>
      </c>
      <c r="JQ263">
        <v>1.54907</v>
      </c>
      <c r="JR263">
        <v>2.36084</v>
      </c>
      <c r="JS263">
        <v>36.4814</v>
      </c>
      <c r="JT263">
        <v>24.1751</v>
      </c>
      <c r="JU263">
        <v>18</v>
      </c>
      <c r="JV263">
        <v>483.647</v>
      </c>
      <c r="JW263">
        <v>494</v>
      </c>
      <c r="JX263">
        <v>28.1468</v>
      </c>
      <c r="JY263">
        <v>28.7763</v>
      </c>
      <c r="JZ263">
        <v>30.0001</v>
      </c>
      <c r="KA263">
        <v>29.0301</v>
      </c>
      <c r="KB263">
        <v>29.0385</v>
      </c>
      <c r="KC263">
        <v>41.3749</v>
      </c>
      <c r="KD263">
        <v>18.4599</v>
      </c>
      <c r="KE263">
        <v>97.39400000000001</v>
      </c>
      <c r="KF263">
        <v>28.1412</v>
      </c>
      <c r="KG263">
        <v>888.032</v>
      </c>
      <c r="KH263">
        <v>20.306</v>
      </c>
      <c r="KI263">
        <v>101.942</v>
      </c>
      <c r="KJ263">
        <v>91.4097</v>
      </c>
    </row>
    <row r="264" spans="1:296">
      <c r="A264">
        <v>246</v>
      </c>
      <c r="B264">
        <v>1759168197.1</v>
      </c>
      <c r="C264">
        <v>6824</v>
      </c>
      <c r="D264" t="s">
        <v>937</v>
      </c>
      <c r="E264" t="s">
        <v>938</v>
      </c>
      <c r="F264">
        <v>5</v>
      </c>
      <c r="G264" t="s">
        <v>832</v>
      </c>
      <c r="H264">
        <v>1759168189.6</v>
      </c>
      <c r="I264">
        <f>(J264)/1000</f>
        <v>0</v>
      </c>
      <c r="J264">
        <f>IF(DO264, AM264, AG264)</f>
        <v>0</v>
      </c>
      <c r="K264">
        <f>IF(DO264, AH264, AF264)</f>
        <v>0</v>
      </c>
      <c r="L264">
        <f>DQ264 - IF(AT264&gt;1, K264*DK264*100.0/(AV264), 0)</f>
        <v>0</v>
      </c>
      <c r="M264">
        <f>((S264-I264/2)*L264-K264)/(S264+I264/2)</f>
        <v>0</v>
      </c>
      <c r="N264">
        <f>M264*(DX264+DY264)/1000.0</f>
        <v>0</v>
      </c>
      <c r="O264">
        <f>(DQ264 - IF(AT264&gt;1, K264*DK264*100.0/(AV264), 0))*(DX264+DY264)/1000.0</f>
        <v>0</v>
      </c>
      <c r="P264">
        <f>2.0/((1/R264-1/Q264)+SIGN(R264)*SQRT((1/R264-1/Q264)*(1/R264-1/Q264) + 4*DL264/((DL264+1)*(DL264+1))*(2*1/R264*1/Q264-1/Q264*1/Q264)))</f>
        <v>0</v>
      </c>
      <c r="Q264">
        <f>IF(LEFT(DM264,1)&lt;&gt;"0",IF(LEFT(DM264,1)="1",3.0,DN264),$D$5+$E$5*(EE264*DX264/($K$5*1000))+$F$5*(EE264*DX264/($K$5*1000))*MAX(MIN(DK264,$J$5),$I$5)*MAX(MIN(DK264,$J$5),$I$5)+$G$5*MAX(MIN(DK264,$J$5),$I$5)*(EE264*DX264/($K$5*1000))+$H$5*(EE264*DX264/($K$5*1000))*(EE264*DX264/($K$5*1000)))</f>
        <v>0</v>
      </c>
      <c r="R264">
        <f>I264*(1000-(1000*0.61365*exp(17.502*V264/(240.97+V264))/(DX264+DY264)+DS264)/2)/(1000*0.61365*exp(17.502*V264/(240.97+V264))/(DX264+DY264)-DS264)</f>
        <v>0</v>
      </c>
      <c r="S264">
        <f>1/((DL264+1)/(P264/1.6)+1/(Q264/1.37)) + DL264/((DL264+1)/(P264/1.6) + DL264/(Q264/1.37))</f>
        <v>0</v>
      </c>
      <c r="T264">
        <f>(DG264*DJ264)</f>
        <v>0</v>
      </c>
      <c r="U264">
        <f>(DZ264+(T264+2*0.95*5.67E-8*(((DZ264+$B$9)+273)^4-(DZ264+273)^4)-44100*I264)/(1.84*29.3*Q264+8*0.95*5.67E-8*(DZ264+273)^3))</f>
        <v>0</v>
      </c>
      <c r="V264">
        <f>($C$9*EA264+$D$9*EB264+$E$9*U264)</f>
        <v>0</v>
      </c>
      <c r="W264">
        <f>0.61365*exp(17.502*V264/(240.97+V264))</f>
        <v>0</v>
      </c>
      <c r="X264">
        <f>(Y264/Z264*100)</f>
        <v>0</v>
      </c>
      <c r="Y264">
        <f>DS264*(DX264+DY264)/1000</f>
        <v>0</v>
      </c>
      <c r="Z264">
        <f>0.61365*exp(17.502*DZ264/(240.97+DZ264))</f>
        <v>0</v>
      </c>
      <c r="AA264">
        <f>(W264-DS264*(DX264+DY264)/1000)</f>
        <v>0</v>
      </c>
      <c r="AB264">
        <f>(-I264*44100)</f>
        <v>0</v>
      </c>
      <c r="AC264">
        <f>2*29.3*Q264*0.92*(DZ264-V264)</f>
        <v>0</v>
      </c>
      <c r="AD264">
        <f>2*0.95*5.67E-8*(((DZ264+$B$9)+273)^4-(V264+273)^4)</f>
        <v>0</v>
      </c>
      <c r="AE264">
        <f>T264+AD264+AB264+AC264</f>
        <v>0</v>
      </c>
      <c r="AF264">
        <f>DW264*AT264*(DR264-DQ264*(1000-AT264*DT264)/(1000-AT264*DS264))/(100*DK264)</f>
        <v>0</v>
      </c>
      <c r="AG264">
        <f>1000*DW264*AT264*(DS264-DT264)/(100*DK264*(1000-AT264*DS264))</f>
        <v>0</v>
      </c>
      <c r="AH264">
        <f>(AI264 - AJ264 - DX264*1E3/(8.314*(DZ264+273.15)) * AL264/DW264 * AK264) * DW264/(100*DK264) * (1000 - DT264)/1000</f>
        <v>0</v>
      </c>
      <c r="AI264">
        <v>894.4342385008588</v>
      </c>
      <c r="AJ264">
        <v>856.0676363636361</v>
      </c>
      <c r="AK264">
        <v>3.41981139154029</v>
      </c>
      <c r="AL264">
        <v>65.06289702928272</v>
      </c>
      <c r="AM264">
        <f>(AO264 - AN264 + DX264*1E3/(8.314*(DZ264+273.15)) * AQ264/DW264 * AP264) * DW264/(100*DK264) * 1000/(1000 - AO264)</f>
        <v>0</v>
      </c>
      <c r="AN264">
        <v>20.24158909585303</v>
      </c>
      <c r="AO264">
        <v>22.5399515151515</v>
      </c>
      <c r="AP264">
        <v>0.0003992666179714806</v>
      </c>
      <c r="AQ264">
        <v>104.9964601613878</v>
      </c>
      <c r="AR264">
        <v>0</v>
      </c>
      <c r="AS264">
        <v>0</v>
      </c>
      <c r="AT264">
        <f>IF(AR264*$H$15&gt;=AV264,1.0,(AV264/(AV264-AR264*$H$15)))</f>
        <v>0</v>
      </c>
      <c r="AU264">
        <f>(AT264-1)*100</f>
        <v>0</v>
      </c>
      <c r="AV264">
        <f>MAX(0,($B$15+$C$15*EE264)/(1+$D$15*EE264)*DX264/(DZ264+273)*$E$15)</f>
        <v>0</v>
      </c>
      <c r="AW264" t="s">
        <v>437</v>
      </c>
      <c r="AX264" t="s">
        <v>437</v>
      </c>
      <c r="AY264">
        <v>0</v>
      </c>
      <c r="AZ264">
        <v>0</v>
      </c>
      <c r="BA264">
        <f>1-AY264/AZ264</f>
        <v>0</v>
      </c>
      <c r="BB264">
        <v>0</v>
      </c>
      <c r="BC264" t="s">
        <v>437</v>
      </c>
      <c r="BD264" t="s">
        <v>437</v>
      </c>
      <c r="BE264">
        <v>0</v>
      </c>
      <c r="BF264">
        <v>0</v>
      </c>
      <c r="BG264">
        <f>1-BE264/BF264</f>
        <v>0</v>
      </c>
      <c r="BH264">
        <v>0.5</v>
      </c>
      <c r="BI264">
        <f>DH264</f>
        <v>0</v>
      </c>
      <c r="BJ264">
        <f>K264</f>
        <v>0</v>
      </c>
      <c r="BK264">
        <f>BG264*BH264*BI264</f>
        <v>0</v>
      </c>
      <c r="BL264">
        <f>(BJ264-BB264)/BI264</f>
        <v>0</v>
      </c>
      <c r="BM264">
        <f>(AZ264-BF264)/BF264</f>
        <v>0</v>
      </c>
      <c r="BN264">
        <f>AY264/(BA264+AY264/BF264)</f>
        <v>0</v>
      </c>
      <c r="BO264" t="s">
        <v>437</v>
      </c>
      <c r="BP264">
        <v>0</v>
      </c>
      <c r="BQ264">
        <f>IF(BP264&lt;&gt;0, BP264, BN264)</f>
        <v>0</v>
      </c>
      <c r="BR264">
        <f>1-BQ264/BF264</f>
        <v>0</v>
      </c>
      <c r="BS264">
        <f>(BF264-BE264)/(BF264-BQ264)</f>
        <v>0</v>
      </c>
      <c r="BT264">
        <f>(AZ264-BF264)/(AZ264-BQ264)</f>
        <v>0</v>
      </c>
      <c r="BU264">
        <f>(BF264-BE264)/(BF264-AY264)</f>
        <v>0</v>
      </c>
      <c r="BV264">
        <f>(AZ264-BF264)/(AZ264-AY264)</f>
        <v>0</v>
      </c>
      <c r="BW264">
        <f>(BS264*BQ264/BE264)</f>
        <v>0</v>
      </c>
      <c r="BX264">
        <f>(1-BW264)</f>
        <v>0</v>
      </c>
      <c r="DG264">
        <f>$B$13*EF264+$C$13*EG264+$F$13*ER264*(1-EU264)</f>
        <v>0</v>
      </c>
      <c r="DH264">
        <f>DG264*DI264</f>
        <v>0</v>
      </c>
      <c r="DI264">
        <f>($B$13*$D$11+$C$13*$D$11+$F$13*((FE264+EW264)/MAX(FE264+EW264+FF264, 0.1)*$I$11+FF264/MAX(FE264+EW264+FF264, 0.1)*$J$11))/($B$13+$C$13+$F$13)</f>
        <v>0</v>
      </c>
      <c r="DJ264">
        <f>($B$13*$K$11+$C$13*$K$11+$F$13*((FE264+EW264)/MAX(FE264+EW264+FF264, 0.1)*$P$11+FF264/MAX(FE264+EW264+FF264, 0.1)*$Q$11))/($B$13+$C$13+$F$13)</f>
        <v>0</v>
      </c>
      <c r="DK264">
        <v>5.79</v>
      </c>
      <c r="DL264">
        <v>0.5</v>
      </c>
      <c r="DM264" t="s">
        <v>438</v>
      </c>
      <c r="DN264">
        <v>2</v>
      </c>
      <c r="DO264" t="b">
        <v>1</v>
      </c>
      <c r="DP264">
        <v>1759168189.6</v>
      </c>
      <c r="DQ264">
        <v>813.5117037037038</v>
      </c>
      <c r="DR264">
        <v>860.7938148148148</v>
      </c>
      <c r="DS264">
        <v>22.5449</v>
      </c>
      <c r="DT264">
        <v>20.17603703703704</v>
      </c>
      <c r="DU264">
        <v>814.3911481481482</v>
      </c>
      <c r="DV264">
        <v>22.24761111111111</v>
      </c>
      <c r="DW264">
        <v>500.0491851851851</v>
      </c>
      <c r="DX264">
        <v>90.87122962962964</v>
      </c>
      <c r="DY264">
        <v>0.06894688518518519</v>
      </c>
      <c r="DZ264">
        <v>29.4916074074074</v>
      </c>
      <c r="EA264">
        <v>30.00355925925926</v>
      </c>
      <c r="EB264">
        <v>999.9000000000001</v>
      </c>
      <c r="EC264">
        <v>0</v>
      </c>
      <c r="ED264">
        <v>0</v>
      </c>
      <c r="EE264">
        <v>10007.27592592592</v>
      </c>
      <c r="EF264">
        <v>0</v>
      </c>
      <c r="EG264">
        <v>9.869975185185185</v>
      </c>
      <c r="EH264">
        <v>-47.28212962962962</v>
      </c>
      <c r="EI264">
        <v>832.275074074074</v>
      </c>
      <c r="EJ264">
        <v>878.5195555555556</v>
      </c>
      <c r="EK264">
        <v>2.368858518518519</v>
      </c>
      <c r="EL264">
        <v>860.7938148148148</v>
      </c>
      <c r="EM264">
        <v>20.17603703703704</v>
      </c>
      <c r="EN264">
        <v>2.048682592592593</v>
      </c>
      <c r="EO264">
        <v>1.833422592592592</v>
      </c>
      <c r="EP264">
        <v>17.8256962962963</v>
      </c>
      <c r="EQ264">
        <v>16.07466296296296</v>
      </c>
      <c r="ER264">
        <v>2000.001851851852</v>
      </c>
      <c r="ES264">
        <v>0.9799975555555556</v>
      </c>
      <c r="ET264">
        <v>0.02000214814814815</v>
      </c>
      <c r="EU264">
        <v>0</v>
      </c>
      <c r="EV264">
        <v>814.102074074074</v>
      </c>
      <c r="EW264">
        <v>5.00078</v>
      </c>
      <c r="EX264">
        <v>15860.31481481481</v>
      </c>
      <c r="EY264">
        <v>16379.65185185185</v>
      </c>
      <c r="EZ264">
        <v>39.32148148148148</v>
      </c>
      <c r="FA264">
        <v>39.98833333333333</v>
      </c>
      <c r="FB264">
        <v>39.17344444444444</v>
      </c>
      <c r="FC264">
        <v>39.71725925925926</v>
      </c>
      <c r="FD264">
        <v>40.19888888888889</v>
      </c>
      <c r="FE264">
        <v>1955.091851851852</v>
      </c>
      <c r="FF264">
        <v>39.9</v>
      </c>
      <c r="FG264">
        <v>0</v>
      </c>
      <c r="FH264">
        <v>1759168189.4</v>
      </c>
      <c r="FI264">
        <v>0</v>
      </c>
      <c r="FJ264">
        <v>814.12988</v>
      </c>
      <c r="FK264">
        <v>1.389076923026423</v>
      </c>
      <c r="FL264">
        <v>30.07692308287487</v>
      </c>
      <c r="FM264">
        <v>15860.46</v>
      </c>
      <c r="FN264">
        <v>15</v>
      </c>
      <c r="FO264">
        <v>0</v>
      </c>
      <c r="FP264" t="s">
        <v>439</v>
      </c>
      <c r="FQ264">
        <v>1746989605.5</v>
      </c>
      <c r="FR264">
        <v>1746989593.5</v>
      </c>
      <c r="FS264">
        <v>0</v>
      </c>
      <c r="FT264">
        <v>-0.274</v>
      </c>
      <c r="FU264">
        <v>-0.002</v>
      </c>
      <c r="FV264">
        <v>2.549</v>
      </c>
      <c r="FW264">
        <v>0.129</v>
      </c>
      <c r="FX264">
        <v>420</v>
      </c>
      <c r="FY264">
        <v>17</v>
      </c>
      <c r="FZ264">
        <v>0.02</v>
      </c>
      <c r="GA264">
        <v>0.04</v>
      </c>
      <c r="GB264">
        <v>-47.06360731707317</v>
      </c>
      <c r="GC264">
        <v>-3.916417421602782</v>
      </c>
      <c r="GD264">
        <v>0.4312885024962814</v>
      </c>
      <c r="GE264">
        <v>0</v>
      </c>
      <c r="GF264">
        <v>813.9753529411764</v>
      </c>
      <c r="GG264">
        <v>2.367883875522749</v>
      </c>
      <c r="GH264">
        <v>0.3340958723227757</v>
      </c>
      <c r="GI264">
        <v>0</v>
      </c>
      <c r="GJ264">
        <v>2.394471463414634</v>
      </c>
      <c r="GK264">
        <v>-0.5797089198606225</v>
      </c>
      <c r="GL264">
        <v>0.05862190394595403</v>
      </c>
      <c r="GM264">
        <v>0</v>
      </c>
      <c r="GN264">
        <v>0</v>
      </c>
      <c r="GO264">
        <v>3</v>
      </c>
      <c r="GP264" t="s">
        <v>484</v>
      </c>
      <c r="GQ264">
        <v>3.10222</v>
      </c>
      <c r="GR264">
        <v>2.72676</v>
      </c>
      <c r="GS264">
        <v>0.14399</v>
      </c>
      <c r="GT264">
        <v>0.149196</v>
      </c>
      <c r="GU264">
        <v>0.103579</v>
      </c>
      <c r="GV264">
        <v>0.0973617</v>
      </c>
      <c r="GW264">
        <v>22374.8</v>
      </c>
      <c r="GX264">
        <v>20196.3</v>
      </c>
      <c r="GY264">
        <v>26701.9</v>
      </c>
      <c r="GZ264">
        <v>23959.2</v>
      </c>
      <c r="HA264">
        <v>38303</v>
      </c>
      <c r="HB264">
        <v>31973.2</v>
      </c>
      <c r="HC264">
        <v>46623.7</v>
      </c>
      <c r="HD264">
        <v>37901.8</v>
      </c>
      <c r="HE264">
        <v>1.87245</v>
      </c>
      <c r="HF264">
        <v>1.8654</v>
      </c>
      <c r="HG264">
        <v>0.140488</v>
      </c>
      <c r="HH264">
        <v>0</v>
      </c>
      <c r="HI264">
        <v>27.7118</v>
      </c>
      <c r="HJ264">
        <v>999.9</v>
      </c>
      <c r="HK264">
        <v>46.9</v>
      </c>
      <c r="HL264">
        <v>31.7</v>
      </c>
      <c r="HM264">
        <v>24.2295</v>
      </c>
      <c r="HN264">
        <v>61.3459</v>
      </c>
      <c r="HO264">
        <v>21.9591</v>
      </c>
      <c r="HP264">
        <v>1</v>
      </c>
      <c r="HQ264">
        <v>0.114959</v>
      </c>
      <c r="HR264">
        <v>-0.28497</v>
      </c>
      <c r="HS264">
        <v>20.2794</v>
      </c>
      <c r="HT264">
        <v>5.2104</v>
      </c>
      <c r="HU264">
        <v>11.98</v>
      </c>
      <c r="HV264">
        <v>4.96315</v>
      </c>
      <c r="HW264">
        <v>3.27433</v>
      </c>
      <c r="HX264">
        <v>9999</v>
      </c>
      <c r="HY264">
        <v>9999</v>
      </c>
      <c r="HZ264">
        <v>9999</v>
      </c>
      <c r="IA264">
        <v>42.3</v>
      </c>
      <c r="IB264">
        <v>1.86401</v>
      </c>
      <c r="IC264">
        <v>1.86017</v>
      </c>
      <c r="ID264">
        <v>1.85849</v>
      </c>
      <c r="IE264">
        <v>1.85983</v>
      </c>
      <c r="IF264">
        <v>1.85989</v>
      </c>
      <c r="IG264">
        <v>1.85843</v>
      </c>
      <c r="IH264">
        <v>1.85746</v>
      </c>
      <c r="II264">
        <v>1.85242</v>
      </c>
      <c r="IJ264">
        <v>0</v>
      </c>
      <c r="IK264">
        <v>0</v>
      </c>
      <c r="IL264">
        <v>0</v>
      </c>
      <c r="IM264">
        <v>0</v>
      </c>
      <c r="IN264" t="s">
        <v>441</v>
      </c>
      <c r="IO264" t="s">
        <v>442</v>
      </c>
      <c r="IP264" t="s">
        <v>443</v>
      </c>
      <c r="IQ264" t="s">
        <v>443</v>
      </c>
      <c r="IR264" t="s">
        <v>443</v>
      </c>
      <c r="IS264" t="s">
        <v>443</v>
      </c>
      <c r="IT264">
        <v>0</v>
      </c>
      <c r="IU264">
        <v>100</v>
      </c>
      <c r="IV264">
        <v>100</v>
      </c>
      <c r="IW264">
        <v>-0.857</v>
      </c>
      <c r="IX264">
        <v>0.2972</v>
      </c>
      <c r="IY264">
        <v>-0.9039269621244732</v>
      </c>
      <c r="IZ264">
        <v>-0.001239420960351069</v>
      </c>
      <c r="JA264">
        <v>2.054680153414315E-06</v>
      </c>
      <c r="JB264">
        <v>-6.090169633737798E-10</v>
      </c>
      <c r="JC264">
        <v>0.01286883109493677</v>
      </c>
      <c r="JD264">
        <v>0.003674261220633967</v>
      </c>
      <c r="JE264">
        <v>0.0003746991724086452</v>
      </c>
      <c r="JF264">
        <v>1.563836292469968E-06</v>
      </c>
      <c r="JG264">
        <v>1</v>
      </c>
      <c r="JH264">
        <v>2003</v>
      </c>
      <c r="JI264">
        <v>1</v>
      </c>
      <c r="JJ264">
        <v>24</v>
      </c>
      <c r="JK264">
        <v>202976.5</v>
      </c>
      <c r="JL264">
        <v>202976.7</v>
      </c>
      <c r="JM264">
        <v>2.09351</v>
      </c>
      <c r="JN264">
        <v>2.62207</v>
      </c>
      <c r="JO264">
        <v>1.49658</v>
      </c>
      <c r="JP264">
        <v>2.34375</v>
      </c>
      <c r="JQ264">
        <v>1.54907</v>
      </c>
      <c r="JR264">
        <v>2.45483</v>
      </c>
      <c r="JS264">
        <v>36.4814</v>
      </c>
      <c r="JT264">
        <v>24.1751</v>
      </c>
      <c r="JU264">
        <v>18</v>
      </c>
      <c r="JV264">
        <v>483.618</v>
      </c>
      <c r="JW264">
        <v>494.078</v>
      </c>
      <c r="JX264">
        <v>28.1426</v>
      </c>
      <c r="JY264">
        <v>28.7763</v>
      </c>
      <c r="JZ264">
        <v>30</v>
      </c>
      <c r="KA264">
        <v>29.0301</v>
      </c>
      <c r="KB264">
        <v>29.0379</v>
      </c>
      <c r="KC264">
        <v>42.007</v>
      </c>
      <c r="KD264">
        <v>18.4599</v>
      </c>
      <c r="KE264">
        <v>97.39400000000001</v>
      </c>
      <c r="KF264">
        <v>28.1394</v>
      </c>
      <c r="KG264">
        <v>908.136</v>
      </c>
      <c r="KH264">
        <v>20.3328</v>
      </c>
      <c r="KI264">
        <v>101.942</v>
      </c>
      <c r="KJ264">
        <v>91.4089</v>
      </c>
    </row>
    <row r="265" spans="1:296">
      <c r="A265">
        <v>247</v>
      </c>
      <c r="B265">
        <v>1759168202.1</v>
      </c>
      <c r="C265">
        <v>6829</v>
      </c>
      <c r="D265" t="s">
        <v>939</v>
      </c>
      <c r="E265" t="s">
        <v>940</v>
      </c>
      <c r="F265">
        <v>5</v>
      </c>
      <c r="G265" t="s">
        <v>832</v>
      </c>
      <c r="H265">
        <v>1759168194.314285</v>
      </c>
      <c r="I265">
        <f>(J265)/1000</f>
        <v>0</v>
      </c>
      <c r="J265">
        <f>IF(DO265, AM265, AG265)</f>
        <v>0</v>
      </c>
      <c r="K265">
        <f>IF(DO265, AH265, AF265)</f>
        <v>0</v>
      </c>
      <c r="L265">
        <f>DQ265 - IF(AT265&gt;1, K265*DK265*100.0/(AV265), 0)</f>
        <v>0</v>
      </c>
      <c r="M265">
        <f>((S265-I265/2)*L265-K265)/(S265+I265/2)</f>
        <v>0</v>
      </c>
      <c r="N265">
        <f>M265*(DX265+DY265)/1000.0</f>
        <v>0</v>
      </c>
      <c r="O265">
        <f>(DQ265 - IF(AT265&gt;1, K265*DK265*100.0/(AV265), 0))*(DX265+DY265)/1000.0</f>
        <v>0</v>
      </c>
      <c r="P265">
        <f>2.0/((1/R265-1/Q265)+SIGN(R265)*SQRT((1/R265-1/Q265)*(1/R265-1/Q265) + 4*DL265/((DL265+1)*(DL265+1))*(2*1/R265*1/Q265-1/Q265*1/Q265)))</f>
        <v>0</v>
      </c>
      <c r="Q265">
        <f>IF(LEFT(DM265,1)&lt;&gt;"0",IF(LEFT(DM265,1)="1",3.0,DN265),$D$5+$E$5*(EE265*DX265/($K$5*1000))+$F$5*(EE265*DX265/($K$5*1000))*MAX(MIN(DK265,$J$5),$I$5)*MAX(MIN(DK265,$J$5),$I$5)+$G$5*MAX(MIN(DK265,$J$5),$I$5)*(EE265*DX265/($K$5*1000))+$H$5*(EE265*DX265/($K$5*1000))*(EE265*DX265/($K$5*1000)))</f>
        <v>0</v>
      </c>
      <c r="R265">
        <f>I265*(1000-(1000*0.61365*exp(17.502*V265/(240.97+V265))/(DX265+DY265)+DS265)/2)/(1000*0.61365*exp(17.502*V265/(240.97+V265))/(DX265+DY265)-DS265)</f>
        <v>0</v>
      </c>
      <c r="S265">
        <f>1/((DL265+1)/(P265/1.6)+1/(Q265/1.37)) + DL265/((DL265+1)/(P265/1.6) + DL265/(Q265/1.37))</f>
        <v>0</v>
      </c>
      <c r="T265">
        <f>(DG265*DJ265)</f>
        <v>0</v>
      </c>
      <c r="U265">
        <f>(DZ265+(T265+2*0.95*5.67E-8*(((DZ265+$B$9)+273)^4-(DZ265+273)^4)-44100*I265)/(1.84*29.3*Q265+8*0.95*5.67E-8*(DZ265+273)^3))</f>
        <v>0</v>
      </c>
      <c r="V265">
        <f>($C$9*EA265+$D$9*EB265+$E$9*U265)</f>
        <v>0</v>
      </c>
      <c r="W265">
        <f>0.61365*exp(17.502*V265/(240.97+V265))</f>
        <v>0</v>
      </c>
      <c r="X265">
        <f>(Y265/Z265*100)</f>
        <v>0</v>
      </c>
      <c r="Y265">
        <f>DS265*(DX265+DY265)/1000</f>
        <v>0</v>
      </c>
      <c r="Z265">
        <f>0.61365*exp(17.502*DZ265/(240.97+DZ265))</f>
        <v>0</v>
      </c>
      <c r="AA265">
        <f>(W265-DS265*(DX265+DY265)/1000)</f>
        <v>0</v>
      </c>
      <c r="AB265">
        <f>(-I265*44100)</f>
        <v>0</v>
      </c>
      <c r="AC265">
        <f>2*29.3*Q265*0.92*(DZ265-V265)</f>
        <v>0</v>
      </c>
      <c r="AD265">
        <f>2*0.95*5.67E-8*(((DZ265+$B$9)+273)^4-(V265+273)^4)</f>
        <v>0</v>
      </c>
      <c r="AE265">
        <f>T265+AD265+AB265+AC265</f>
        <v>0</v>
      </c>
      <c r="AF265">
        <f>DW265*AT265*(DR265-DQ265*(1000-AT265*DT265)/(1000-AT265*DS265))/(100*DK265)</f>
        <v>0</v>
      </c>
      <c r="AG265">
        <f>1000*DW265*AT265*(DS265-DT265)/(100*DK265*(1000-AT265*DS265))</f>
        <v>0</v>
      </c>
      <c r="AH265">
        <f>(AI265 - AJ265 - DX265*1E3/(8.314*(DZ265+273.15)) * AL265/DW265 * AK265) * DW265/(100*DK265) * (1000 - DT265)/1000</f>
        <v>0</v>
      </c>
      <c r="AI265">
        <v>910.578051233058</v>
      </c>
      <c r="AJ265">
        <v>872.7919515151511</v>
      </c>
      <c r="AK265">
        <v>3.333648613768498</v>
      </c>
      <c r="AL265">
        <v>65.06289702928272</v>
      </c>
      <c r="AM265">
        <f>(AO265 - AN265 + DX265*1E3/(8.314*(DZ265+273.15)) * AQ265/DW265 * AP265) * DW265/(100*DK265) * 1000/(1000 - AO265)</f>
        <v>0</v>
      </c>
      <c r="AN265">
        <v>20.2557013940189</v>
      </c>
      <c r="AO265">
        <v>22.53771151515151</v>
      </c>
      <c r="AP265">
        <v>-0.0001839731413031041</v>
      </c>
      <c r="AQ265">
        <v>104.9964601613878</v>
      </c>
      <c r="AR265">
        <v>0</v>
      </c>
      <c r="AS265">
        <v>0</v>
      </c>
      <c r="AT265">
        <f>IF(AR265*$H$15&gt;=AV265,1.0,(AV265/(AV265-AR265*$H$15)))</f>
        <v>0</v>
      </c>
      <c r="AU265">
        <f>(AT265-1)*100</f>
        <v>0</v>
      </c>
      <c r="AV265">
        <f>MAX(0,($B$15+$C$15*EE265)/(1+$D$15*EE265)*DX265/(DZ265+273)*$E$15)</f>
        <v>0</v>
      </c>
      <c r="AW265" t="s">
        <v>437</v>
      </c>
      <c r="AX265" t="s">
        <v>437</v>
      </c>
      <c r="AY265">
        <v>0</v>
      </c>
      <c r="AZ265">
        <v>0</v>
      </c>
      <c r="BA265">
        <f>1-AY265/AZ265</f>
        <v>0</v>
      </c>
      <c r="BB265">
        <v>0</v>
      </c>
      <c r="BC265" t="s">
        <v>437</v>
      </c>
      <c r="BD265" t="s">
        <v>437</v>
      </c>
      <c r="BE265">
        <v>0</v>
      </c>
      <c r="BF265">
        <v>0</v>
      </c>
      <c r="BG265">
        <f>1-BE265/BF265</f>
        <v>0</v>
      </c>
      <c r="BH265">
        <v>0.5</v>
      </c>
      <c r="BI265">
        <f>DH265</f>
        <v>0</v>
      </c>
      <c r="BJ265">
        <f>K265</f>
        <v>0</v>
      </c>
      <c r="BK265">
        <f>BG265*BH265*BI265</f>
        <v>0</v>
      </c>
      <c r="BL265">
        <f>(BJ265-BB265)/BI265</f>
        <v>0</v>
      </c>
      <c r="BM265">
        <f>(AZ265-BF265)/BF265</f>
        <v>0</v>
      </c>
      <c r="BN265">
        <f>AY265/(BA265+AY265/BF265)</f>
        <v>0</v>
      </c>
      <c r="BO265" t="s">
        <v>437</v>
      </c>
      <c r="BP265">
        <v>0</v>
      </c>
      <c r="BQ265">
        <f>IF(BP265&lt;&gt;0, BP265, BN265)</f>
        <v>0</v>
      </c>
      <c r="BR265">
        <f>1-BQ265/BF265</f>
        <v>0</v>
      </c>
      <c r="BS265">
        <f>(BF265-BE265)/(BF265-BQ265)</f>
        <v>0</v>
      </c>
      <c r="BT265">
        <f>(AZ265-BF265)/(AZ265-BQ265)</f>
        <v>0</v>
      </c>
      <c r="BU265">
        <f>(BF265-BE265)/(BF265-AY265)</f>
        <v>0</v>
      </c>
      <c r="BV265">
        <f>(AZ265-BF265)/(AZ265-AY265)</f>
        <v>0</v>
      </c>
      <c r="BW265">
        <f>(BS265*BQ265/BE265)</f>
        <v>0</v>
      </c>
      <c r="BX265">
        <f>(1-BW265)</f>
        <v>0</v>
      </c>
      <c r="DG265">
        <f>$B$13*EF265+$C$13*EG265+$F$13*ER265*(1-EU265)</f>
        <v>0</v>
      </c>
      <c r="DH265">
        <f>DG265*DI265</f>
        <v>0</v>
      </c>
      <c r="DI265">
        <f>($B$13*$D$11+$C$13*$D$11+$F$13*((FE265+EW265)/MAX(FE265+EW265+FF265, 0.1)*$I$11+FF265/MAX(FE265+EW265+FF265, 0.1)*$J$11))/($B$13+$C$13+$F$13)</f>
        <v>0</v>
      </c>
      <c r="DJ265">
        <f>($B$13*$K$11+$C$13*$K$11+$F$13*((FE265+EW265)/MAX(FE265+EW265+FF265, 0.1)*$P$11+FF265/MAX(FE265+EW265+FF265, 0.1)*$Q$11))/($B$13+$C$13+$F$13)</f>
        <v>0</v>
      </c>
      <c r="DK265">
        <v>5.79</v>
      </c>
      <c r="DL265">
        <v>0.5</v>
      </c>
      <c r="DM265" t="s">
        <v>438</v>
      </c>
      <c r="DN265">
        <v>2</v>
      </c>
      <c r="DO265" t="b">
        <v>1</v>
      </c>
      <c r="DP265">
        <v>1759168194.314285</v>
      </c>
      <c r="DQ265">
        <v>829.1249642857144</v>
      </c>
      <c r="DR265">
        <v>876.3475357142858</v>
      </c>
      <c r="DS265">
        <v>22.53959285714285</v>
      </c>
      <c r="DT265">
        <v>20.21496785714286</v>
      </c>
      <c r="DU265">
        <v>829.9902857142855</v>
      </c>
      <c r="DV265">
        <v>22.24242857142858</v>
      </c>
      <c r="DW265">
        <v>500.0184642857142</v>
      </c>
      <c r="DX265">
        <v>90.87086785714284</v>
      </c>
      <c r="DY265">
        <v>0.06893993214285715</v>
      </c>
      <c r="DZ265">
        <v>29.49087857142857</v>
      </c>
      <c r="EA265">
        <v>30.00357857142857</v>
      </c>
      <c r="EB265">
        <v>999.9000000000002</v>
      </c>
      <c r="EC265">
        <v>0</v>
      </c>
      <c r="ED265">
        <v>0</v>
      </c>
      <c r="EE265">
        <v>9995.714999999998</v>
      </c>
      <c r="EF265">
        <v>0</v>
      </c>
      <c r="EG265">
        <v>9.869834642857143</v>
      </c>
      <c r="EH265">
        <v>-47.2225607142857</v>
      </c>
      <c r="EI265">
        <v>848.2439999999999</v>
      </c>
      <c r="EJ265">
        <v>894.4290357142858</v>
      </c>
      <c r="EK265">
        <v>2.324625</v>
      </c>
      <c r="EL265">
        <v>876.3475357142858</v>
      </c>
      <c r="EM265">
        <v>20.21496785714286</v>
      </c>
      <c r="EN265">
        <v>2.048192857142857</v>
      </c>
      <c r="EO265">
        <v>1.836953571428571</v>
      </c>
      <c r="EP265">
        <v>17.82190357142857</v>
      </c>
      <c r="EQ265">
        <v>16.10480714285714</v>
      </c>
      <c r="ER265">
        <v>2000.021785714286</v>
      </c>
      <c r="ES265">
        <v>0.9799977500000001</v>
      </c>
      <c r="ET265">
        <v>0.02000196071428572</v>
      </c>
      <c r="EU265">
        <v>0</v>
      </c>
      <c r="EV265">
        <v>814.2005714285713</v>
      </c>
      <c r="EW265">
        <v>5.00078</v>
      </c>
      <c r="EX265">
        <v>15862.54285714286</v>
      </c>
      <c r="EY265">
        <v>16379.81785714286</v>
      </c>
      <c r="EZ265">
        <v>39.32785714285713</v>
      </c>
      <c r="FA265">
        <v>39.99317857142857</v>
      </c>
      <c r="FB265">
        <v>39.18735714285714</v>
      </c>
      <c r="FC265">
        <v>39.72060714285713</v>
      </c>
      <c r="FD265">
        <v>40.18060714285713</v>
      </c>
      <c r="FE265">
        <v>1955.111785714286</v>
      </c>
      <c r="FF265">
        <v>39.9</v>
      </c>
      <c r="FG265">
        <v>0</v>
      </c>
      <c r="FH265">
        <v>1759168194.2</v>
      </c>
      <c r="FI265">
        <v>0</v>
      </c>
      <c r="FJ265">
        <v>814.2450799999999</v>
      </c>
      <c r="FK265">
        <v>1.118692306770096</v>
      </c>
      <c r="FL265">
        <v>16.21538464228742</v>
      </c>
      <c r="FM265">
        <v>15862.612</v>
      </c>
      <c r="FN265">
        <v>15</v>
      </c>
      <c r="FO265">
        <v>0</v>
      </c>
      <c r="FP265" t="s">
        <v>439</v>
      </c>
      <c r="FQ265">
        <v>1746989605.5</v>
      </c>
      <c r="FR265">
        <v>1746989593.5</v>
      </c>
      <c r="FS265">
        <v>0</v>
      </c>
      <c r="FT265">
        <v>-0.274</v>
      </c>
      <c r="FU265">
        <v>-0.002</v>
      </c>
      <c r="FV265">
        <v>2.549</v>
      </c>
      <c r="FW265">
        <v>0.129</v>
      </c>
      <c r="FX265">
        <v>420</v>
      </c>
      <c r="FY265">
        <v>17</v>
      </c>
      <c r="FZ265">
        <v>0.02</v>
      </c>
      <c r="GA265">
        <v>0.04</v>
      </c>
      <c r="GB265">
        <v>-47.18657560975609</v>
      </c>
      <c r="GC265">
        <v>-1.004412543554034</v>
      </c>
      <c r="GD265">
        <v>0.2899342085004368</v>
      </c>
      <c r="GE265">
        <v>0</v>
      </c>
      <c r="GF265">
        <v>814.116</v>
      </c>
      <c r="GG265">
        <v>1.470343773487332</v>
      </c>
      <c r="GH265">
        <v>0.2633255645416505</v>
      </c>
      <c r="GI265">
        <v>0</v>
      </c>
      <c r="GJ265">
        <v>2.361818780487805</v>
      </c>
      <c r="GK265">
        <v>-0.5983534494773521</v>
      </c>
      <c r="GL265">
        <v>0.06011043865335002</v>
      </c>
      <c r="GM265">
        <v>0</v>
      </c>
      <c r="GN265">
        <v>0</v>
      </c>
      <c r="GO265">
        <v>3</v>
      </c>
      <c r="GP265" t="s">
        <v>484</v>
      </c>
      <c r="GQ265">
        <v>3.10215</v>
      </c>
      <c r="GR265">
        <v>2.7272</v>
      </c>
      <c r="GS265">
        <v>0.145817</v>
      </c>
      <c r="GT265">
        <v>0.150945</v>
      </c>
      <c r="GU265">
        <v>0.103569</v>
      </c>
      <c r="GV265">
        <v>0.0974782</v>
      </c>
      <c r="GW265">
        <v>22327.1</v>
      </c>
      <c r="GX265">
        <v>20154.9</v>
      </c>
      <c r="GY265">
        <v>26701.9</v>
      </c>
      <c r="GZ265">
        <v>23959.3</v>
      </c>
      <c r="HA265">
        <v>38303.9</v>
      </c>
      <c r="HB265">
        <v>31969.4</v>
      </c>
      <c r="HC265">
        <v>46624</v>
      </c>
      <c r="HD265">
        <v>37902</v>
      </c>
      <c r="HE265">
        <v>1.87227</v>
      </c>
      <c r="HF265">
        <v>1.8656</v>
      </c>
      <c r="HG265">
        <v>0.140328</v>
      </c>
      <c r="HH265">
        <v>0</v>
      </c>
      <c r="HI265">
        <v>27.7129</v>
      </c>
      <c r="HJ265">
        <v>999.9</v>
      </c>
      <c r="HK265">
        <v>46.9</v>
      </c>
      <c r="HL265">
        <v>31.7</v>
      </c>
      <c r="HM265">
        <v>24.2301</v>
      </c>
      <c r="HN265">
        <v>60.9959</v>
      </c>
      <c r="HO265">
        <v>22.1875</v>
      </c>
      <c r="HP265">
        <v>1</v>
      </c>
      <c r="HQ265">
        <v>0.115249</v>
      </c>
      <c r="HR265">
        <v>-0.296509</v>
      </c>
      <c r="HS265">
        <v>20.2797</v>
      </c>
      <c r="HT265">
        <v>5.21085</v>
      </c>
      <c r="HU265">
        <v>11.98</v>
      </c>
      <c r="HV265">
        <v>4.963</v>
      </c>
      <c r="HW265">
        <v>3.27438</v>
      </c>
      <c r="HX265">
        <v>9999</v>
      </c>
      <c r="HY265">
        <v>9999</v>
      </c>
      <c r="HZ265">
        <v>9999</v>
      </c>
      <c r="IA265">
        <v>42.3</v>
      </c>
      <c r="IB265">
        <v>1.86401</v>
      </c>
      <c r="IC265">
        <v>1.86016</v>
      </c>
      <c r="ID265">
        <v>1.85848</v>
      </c>
      <c r="IE265">
        <v>1.85981</v>
      </c>
      <c r="IF265">
        <v>1.85989</v>
      </c>
      <c r="IG265">
        <v>1.85843</v>
      </c>
      <c r="IH265">
        <v>1.85745</v>
      </c>
      <c r="II265">
        <v>1.85242</v>
      </c>
      <c r="IJ265">
        <v>0</v>
      </c>
      <c r="IK265">
        <v>0</v>
      </c>
      <c r="IL265">
        <v>0</v>
      </c>
      <c r="IM265">
        <v>0</v>
      </c>
      <c r="IN265" t="s">
        <v>441</v>
      </c>
      <c r="IO265" t="s">
        <v>442</v>
      </c>
      <c r="IP265" t="s">
        <v>443</v>
      </c>
      <c r="IQ265" t="s">
        <v>443</v>
      </c>
      <c r="IR265" t="s">
        <v>443</v>
      </c>
      <c r="IS265" t="s">
        <v>443</v>
      </c>
      <c r="IT265">
        <v>0</v>
      </c>
      <c r="IU265">
        <v>100</v>
      </c>
      <c r="IV265">
        <v>100</v>
      </c>
      <c r="IW265">
        <v>-0.842</v>
      </c>
      <c r="IX265">
        <v>0.2971</v>
      </c>
      <c r="IY265">
        <v>-0.9039269621244732</v>
      </c>
      <c r="IZ265">
        <v>-0.001239420960351069</v>
      </c>
      <c r="JA265">
        <v>2.054680153414315E-06</v>
      </c>
      <c r="JB265">
        <v>-6.090169633737798E-10</v>
      </c>
      <c r="JC265">
        <v>0.01286883109493677</v>
      </c>
      <c r="JD265">
        <v>0.003674261220633967</v>
      </c>
      <c r="JE265">
        <v>0.0003746991724086452</v>
      </c>
      <c r="JF265">
        <v>1.563836292469968E-06</v>
      </c>
      <c r="JG265">
        <v>1</v>
      </c>
      <c r="JH265">
        <v>2003</v>
      </c>
      <c r="JI265">
        <v>1</v>
      </c>
      <c r="JJ265">
        <v>24</v>
      </c>
      <c r="JK265">
        <v>202976.6</v>
      </c>
      <c r="JL265">
        <v>202976.8</v>
      </c>
      <c r="JM265">
        <v>2.1228</v>
      </c>
      <c r="JN265">
        <v>2.61475</v>
      </c>
      <c r="JO265">
        <v>1.49658</v>
      </c>
      <c r="JP265">
        <v>2.34375</v>
      </c>
      <c r="JQ265">
        <v>1.54907</v>
      </c>
      <c r="JR265">
        <v>2.44995</v>
      </c>
      <c r="JS265">
        <v>36.4578</v>
      </c>
      <c r="JT265">
        <v>24.1838</v>
      </c>
      <c r="JU265">
        <v>18</v>
      </c>
      <c r="JV265">
        <v>483.501</v>
      </c>
      <c r="JW265">
        <v>494.194</v>
      </c>
      <c r="JX265">
        <v>28.1383</v>
      </c>
      <c r="JY265">
        <v>28.7763</v>
      </c>
      <c r="JZ265">
        <v>30.0001</v>
      </c>
      <c r="KA265">
        <v>29.0281</v>
      </c>
      <c r="KB265">
        <v>29.036</v>
      </c>
      <c r="KC265">
        <v>42.6081</v>
      </c>
      <c r="KD265">
        <v>18.1839</v>
      </c>
      <c r="KE265">
        <v>97.39400000000001</v>
      </c>
      <c r="KF265">
        <v>28.1377</v>
      </c>
      <c r="KG265">
        <v>921.502</v>
      </c>
      <c r="KH265">
        <v>20.368</v>
      </c>
      <c r="KI265">
        <v>101.942</v>
      </c>
      <c r="KJ265">
        <v>91.4092</v>
      </c>
    </row>
    <row r="266" spans="1:296">
      <c r="A266">
        <v>248</v>
      </c>
      <c r="B266">
        <v>1759168207.1</v>
      </c>
      <c r="C266">
        <v>6834</v>
      </c>
      <c r="D266" t="s">
        <v>941</v>
      </c>
      <c r="E266" t="s">
        <v>942</v>
      </c>
      <c r="F266">
        <v>5</v>
      </c>
      <c r="G266" t="s">
        <v>832</v>
      </c>
      <c r="H266">
        <v>1759168199.6</v>
      </c>
      <c r="I266">
        <f>(J266)/1000</f>
        <v>0</v>
      </c>
      <c r="J266">
        <f>IF(DO266, AM266, AG266)</f>
        <v>0</v>
      </c>
      <c r="K266">
        <f>IF(DO266, AH266, AF266)</f>
        <v>0</v>
      </c>
      <c r="L266">
        <f>DQ266 - IF(AT266&gt;1, K266*DK266*100.0/(AV266), 0)</f>
        <v>0</v>
      </c>
      <c r="M266">
        <f>((S266-I266/2)*L266-K266)/(S266+I266/2)</f>
        <v>0</v>
      </c>
      <c r="N266">
        <f>M266*(DX266+DY266)/1000.0</f>
        <v>0</v>
      </c>
      <c r="O266">
        <f>(DQ266 - IF(AT266&gt;1, K266*DK266*100.0/(AV266), 0))*(DX266+DY266)/1000.0</f>
        <v>0</v>
      </c>
      <c r="P266">
        <f>2.0/((1/R266-1/Q266)+SIGN(R266)*SQRT((1/R266-1/Q266)*(1/R266-1/Q266) + 4*DL266/((DL266+1)*(DL266+1))*(2*1/R266*1/Q266-1/Q266*1/Q266)))</f>
        <v>0</v>
      </c>
      <c r="Q266">
        <f>IF(LEFT(DM266,1)&lt;&gt;"0",IF(LEFT(DM266,1)="1",3.0,DN266),$D$5+$E$5*(EE266*DX266/($K$5*1000))+$F$5*(EE266*DX266/($K$5*1000))*MAX(MIN(DK266,$J$5),$I$5)*MAX(MIN(DK266,$J$5),$I$5)+$G$5*MAX(MIN(DK266,$J$5),$I$5)*(EE266*DX266/($K$5*1000))+$H$5*(EE266*DX266/($K$5*1000))*(EE266*DX266/($K$5*1000)))</f>
        <v>0</v>
      </c>
      <c r="R266">
        <f>I266*(1000-(1000*0.61365*exp(17.502*V266/(240.97+V266))/(DX266+DY266)+DS266)/2)/(1000*0.61365*exp(17.502*V266/(240.97+V266))/(DX266+DY266)-DS266)</f>
        <v>0</v>
      </c>
      <c r="S266">
        <f>1/((DL266+1)/(P266/1.6)+1/(Q266/1.37)) + DL266/((DL266+1)/(P266/1.6) + DL266/(Q266/1.37))</f>
        <v>0</v>
      </c>
      <c r="T266">
        <f>(DG266*DJ266)</f>
        <v>0</v>
      </c>
      <c r="U266">
        <f>(DZ266+(T266+2*0.95*5.67E-8*(((DZ266+$B$9)+273)^4-(DZ266+273)^4)-44100*I266)/(1.84*29.3*Q266+8*0.95*5.67E-8*(DZ266+273)^3))</f>
        <v>0</v>
      </c>
      <c r="V266">
        <f>($C$9*EA266+$D$9*EB266+$E$9*U266)</f>
        <v>0</v>
      </c>
      <c r="W266">
        <f>0.61365*exp(17.502*V266/(240.97+V266))</f>
        <v>0</v>
      </c>
      <c r="X266">
        <f>(Y266/Z266*100)</f>
        <v>0</v>
      </c>
      <c r="Y266">
        <f>DS266*(DX266+DY266)/1000</f>
        <v>0</v>
      </c>
      <c r="Z266">
        <f>0.61365*exp(17.502*DZ266/(240.97+DZ266))</f>
        <v>0</v>
      </c>
      <c r="AA266">
        <f>(W266-DS266*(DX266+DY266)/1000)</f>
        <v>0</v>
      </c>
      <c r="AB266">
        <f>(-I266*44100)</f>
        <v>0</v>
      </c>
      <c r="AC266">
        <f>2*29.3*Q266*0.92*(DZ266-V266)</f>
        <v>0</v>
      </c>
      <c r="AD266">
        <f>2*0.95*5.67E-8*(((DZ266+$B$9)+273)^4-(V266+273)^4)</f>
        <v>0</v>
      </c>
      <c r="AE266">
        <f>T266+AD266+AB266+AC266</f>
        <v>0</v>
      </c>
      <c r="AF266">
        <f>DW266*AT266*(DR266-DQ266*(1000-AT266*DT266)/(1000-AT266*DS266))/(100*DK266)</f>
        <v>0</v>
      </c>
      <c r="AG266">
        <f>1000*DW266*AT266*(DS266-DT266)/(100*DK266*(1000-AT266*DS266))</f>
        <v>0</v>
      </c>
      <c r="AH266">
        <f>(AI266 - AJ266 - DX266*1E3/(8.314*(DZ266+273.15)) * AL266/DW266 * AK266) * DW266/(100*DK266) * (1000 - DT266)/1000</f>
        <v>0</v>
      </c>
      <c r="AI266">
        <v>927.2065698573963</v>
      </c>
      <c r="AJ266">
        <v>889.1511878787873</v>
      </c>
      <c r="AK266">
        <v>3.280806978824711</v>
      </c>
      <c r="AL266">
        <v>65.06289702928272</v>
      </c>
      <c r="AM266">
        <f>(AO266 - AN266 + DX266*1E3/(8.314*(DZ266+273.15)) * AQ266/DW266 * AP266) * DW266/(100*DK266) * 1000/(1000 - AO266)</f>
        <v>0</v>
      </c>
      <c r="AN266">
        <v>20.32556136106545</v>
      </c>
      <c r="AO266">
        <v>22.54257939393939</v>
      </c>
      <c r="AP266">
        <v>0.0001575110261304738</v>
      </c>
      <c r="AQ266">
        <v>104.9964601613878</v>
      </c>
      <c r="AR266">
        <v>0</v>
      </c>
      <c r="AS266">
        <v>0</v>
      </c>
      <c r="AT266">
        <f>IF(AR266*$H$15&gt;=AV266,1.0,(AV266/(AV266-AR266*$H$15)))</f>
        <v>0</v>
      </c>
      <c r="AU266">
        <f>(AT266-1)*100</f>
        <v>0</v>
      </c>
      <c r="AV266">
        <f>MAX(0,($B$15+$C$15*EE266)/(1+$D$15*EE266)*DX266/(DZ266+273)*$E$15)</f>
        <v>0</v>
      </c>
      <c r="AW266" t="s">
        <v>437</v>
      </c>
      <c r="AX266" t="s">
        <v>437</v>
      </c>
      <c r="AY266">
        <v>0</v>
      </c>
      <c r="AZ266">
        <v>0</v>
      </c>
      <c r="BA266">
        <f>1-AY266/AZ266</f>
        <v>0</v>
      </c>
      <c r="BB266">
        <v>0</v>
      </c>
      <c r="BC266" t="s">
        <v>437</v>
      </c>
      <c r="BD266" t="s">
        <v>437</v>
      </c>
      <c r="BE266">
        <v>0</v>
      </c>
      <c r="BF266">
        <v>0</v>
      </c>
      <c r="BG266">
        <f>1-BE266/BF266</f>
        <v>0</v>
      </c>
      <c r="BH266">
        <v>0.5</v>
      </c>
      <c r="BI266">
        <f>DH266</f>
        <v>0</v>
      </c>
      <c r="BJ266">
        <f>K266</f>
        <v>0</v>
      </c>
      <c r="BK266">
        <f>BG266*BH266*BI266</f>
        <v>0</v>
      </c>
      <c r="BL266">
        <f>(BJ266-BB266)/BI266</f>
        <v>0</v>
      </c>
      <c r="BM266">
        <f>(AZ266-BF266)/BF266</f>
        <v>0</v>
      </c>
      <c r="BN266">
        <f>AY266/(BA266+AY266/BF266)</f>
        <v>0</v>
      </c>
      <c r="BO266" t="s">
        <v>437</v>
      </c>
      <c r="BP266">
        <v>0</v>
      </c>
      <c r="BQ266">
        <f>IF(BP266&lt;&gt;0, BP266, BN266)</f>
        <v>0</v>
      </c>
      <c r="BR266">
        <f>1-BQ266/BF266</f>
        <v>0</v>
      </c>
      <c r="BS266">
        <f>(BF266-BE266)/(BF266-BQ266)</f>
        <v>0</v>
      </c>
      <c r="BT266">
        <f>(AZ266-BF266)/(AZ266-BQ266)</f>
        <v>0</v>
      </c>
      <c r="BU266">
        <f>(BF266-BE266)/(BF266-AY266)</f>
        <v>0</v>
      </c>
      <c r="BV266">
        <f>(AZ266-BF266)/(AZ266-AY266)</f>
        <v>0</v>
      </c>
      <c r="BW266">
        <f>(BS266*BQ266/BE266)</f>
        <v>0</v>
      </c>
      <c r="BX266">
        <f>(1-BW266)</f>
        <v>0</v>
      </c>
      <c r="DG266">
        <f>$B$13*EF266+$C$13*EG266+$F$13*ER266*(1-EU266)</f>
        <v>0</v>
      </c>
      <c r="DH266">
        <f>DG266*DI266</f>
        <v>0</v>
      </c>
      <c r="DI266">
        <f>($B$13*$D$11+$C$13*$D$11+$F$13*((FE266+EW266)/MAX(FE266+EW266+FF266, 0.1)*$I$11+FF266/MAX(FE266+EW266+FF266, 0.1)*$J$11))/($B$13+$C$13+$F$13)</f>
        <v>0</v>
      </c>
      <c r="DJ266">
        <f>($B$13*$K$11+$C$13*$K$11+$F$13*((FE266+EW266)/MAX(FE266+EW266+FF266, 0.1)*$P$11+FF266/MAX(FE266+EW266+FF266, 0.1)*$Q$11))/($B$13+$C$13+$F$13)</f>
        <v>0</v>
      </c>
      <c r="DK266">
        <v>5.79</v>
      </c>
      <c r="DL266">
        <v>0.5</v>
      </c>
      <c r="DM266" t="s">
        <v>438</v>
      </c>
      <c r="DN266">
        <v>2</v>
      </c>
      <c r="DO266" t="b">
        <v>1</v>
      </c>
      <c r="DP266">
        <v>1759168199.6</v>
      </c>
      <c r="DQ266">
        <v>846.4683703703703</v>
      </c>
      <c r="DR266">
        <v>893.749962962963</v>
      </c>
      <c r="DS266">
        <v>22.53858518518518</v>
      </c>
      <c r="DT266">
        <v>20.26659259259259</v>
      </c>
      <c r="DU266">
        <v>847.3177037037037</v>
      </c>
      <c r="DV266">
        <v>22.24144444444444</v>
      </c>
      <c r="DW266">
        <v>500.0142962962963</v>
      </c>
      <c r="DX266">
        <v>90.87114444444443</v>
      </c>
      <c r="DY266">
        <v>0.06886138518518518</v>
      </c>
      <c r="DZ266">
        <v>29.48891851851852</v>
      </c>
      <c r="EA266">
        <v>30.00198518518518</v>
      </c>
      <c r="EB266">
        <v>999.9000000000001</v>
      </c>
      <c r="EC266">
        <v>0</v>
      </c>
      <c r="ED266">
        <v>0</v>
      </c>
      <c r="EE266">
        <v>9993.176666666668</v>
      </c>
      <c r="EF266">
        <v>0</v>
      </c>
      <c r="EG266">
        <v>9.870987407407407</v>
      </c>
      <c r="EH266">
        <v>-47.28154444444444</v>
      </c>
      <c r="EI266">
        <v>865.9864444444444</v>
      </c>
      <c r="EJ266">
        <v>912.2384814814817</v>
      </c>
      <c r="EK266">
        <v>2.271990740740741</v>
      </c>
      <c r="EL266">
        <v>893.749962962963</v>
      </c>
      <c r="EM266">
        <v>20.26659259259259</v>
      </c>
      <c r="EN266">
        <v>2.048107777777778</v>
      </c>
      <c r="EO266">
        <v>1.841650370370371</v>
      </c>
      <c r="EP266">
        <v>17.82124074074074</v>
      </c>
      <c r="EQ266">
        <v>16.14482962962963</v>
      </c>
      <c r="ER266">
        <v>2000.022592592593</v>
      </c>
      <c r="ES266">
        <v>0.9799977777777777</v>
      </c>
      <c r="ET266">
        <v>0.02000193333333334</v>
      </c>
      <c r="EU266">
        <v>0</v>
      </c>
      <c r="EV266">
        <v>814.2763703703704</v>
      </c>
      <c r="EW266">
        <v>5.00078</v>
      </c>
      <c r="EX266">
        <v>15863.74814814815</v>
      </c>
      <c r="EY266">
        <v>16379.82222222222</v>
      </c>
      <c r="EZ266">
        <v>39.33777777777777</v>
      </c>
      <c r="FA266">
        <v>40.00218518518518</v>
      </c>
      <c r="FB266">
        <v>39.20344444444444</v>
      </c>
      <c r="FC266">
        <v>39.74277777777777</v>
      </c>
      <c r="FD266">
        <v>40.14329629629629</v>
      </c>
      <c r="FE266">
        <v>1955.112592592593</v>
      </c>
      <c r="FF266">
        <v>39.9</v>
      </c>
      <c r="FG266">
        <v>0</v>
      </c>
      <c r="FH266">
        <v>1759168199</v>
      </c>
      <c r="FI266">
        <v>0</v>
      </c>
      <c r="FJ266">
        <v>814.2935199999999</v>
      </c>
      <c r="FK266">
        <v>0.3126923115160732</v>
      </c>
      <c r="FL266">
        <v>7.138461533097147</v>
      </c>
      <c r="FM266">
        <v>15863.688</v>
      </c>
      <c r="FN266">
        <v>15</v>
      </c>
      <c r="FO266">
        <v>0</v>
      </c>
      <c r="FP266" t="s">
        <v>439</v>
      </c>
      <c r="FQ266">
        <v>1746989605.5</v>
      </c>
      <c r="FR266">
        <v>1746989593.5</v>
      </c>
      <c r="FS266">
        <v>0</v>
      </c>
      <c r="FT266">
        <v>-0.274</v>
      </c>
      <c r="FU266">
        <v>-0.002</v>
      </c>
      <c r="FV266">
        <v>2.549</v>
      </c>
      <c r="FW266">
        <v>0.129</v>
      </c>
      <c r="FX266">
        <v>420</v>
      </c>
      <c r="FY266">
        <v>17</v>
      </c>
      <c r="FZ266">
        <v>0.02</v>
      </c>
      <c r="GA266">
        <v>0.04</v>
      </c>
      <c r="GB266">
        <v>-47.2132475</v>
      </c>
      <c r="GC266">
        <v>0.07372345215776076</v>
      </c>
      <c r="GD266">
        <v>0.2771163022879568</v>
      </c>
      <c r="GE266">
        <v>1</v>
      </c>
      <c r="GF266">
        <v>814.2323823529412</v>
      </c>
      <c r="GG266">
        <v>1.100336135429705</v>
      </c>
      <c r="GH266">
        <v>0.2319571480082241</v>
      </c>
      <c r="GI266">
        <v>0</v>
      </c>
      <c r="GJ266">
        <v>2.30459875</v>
      </c>
      <c r="GK266">
        <v>-0.5622016885553534</v>
      </c>
      <c r="GL266">
        <v>0.05527821547352536</v>
      </c>
      <c r="GM266">
        <v>0</v>
      </c>
      <c r="GN266">
        <v>1</v>
      </c>
      <c r="GO266">
        <v>3</v>
      </c>
      <c r="GP266" t="s">
        <v>459</v>
      </c>
      <c r="GQ266">
        <v>3.10218</v>
      </c>
      <c r="GR266">
        <v>2.72666</v>
      </c>
      <c r="GS266">
        <v>0.147608</v>
      </c>
      <c r="GT266">
        <v>0.152749</v>
      </c>
      <c r="GU266">
        <v>0.103589</v>
      </c>
      <c r="GV266">
        <v>0.0976433</v>
      </c>
      <c r="GW266">
        <v>22280.1</v>
      </c>
      <c r="GX266">
        <v>20112.2</v>
      </c>
      <c r="GY266">
        <v>26701.7</v>
      </c>
      <c r="GZ266">
        <v>23959.4</v>
      </c>
      <c r="HA266">
        <v>38303</v>
      </c>
      <c r="HB266">
        <v>31963.6</v>
      </c>
      <c r="HC266">
        <v>46623.7</v>
      </c>
      <c r="HD266">
        <v>37901.9</v>
      </c>
      <c r="HE266">
        <v>1.87243</v>
      </c>
      <c r="HF266">
        <v>1.86575</v>
      </c>
      <c r="HG266">
        <v>0.140518</v>
      </c>
      <c r="HH266">
        <v>0</v>
      </c>
      <c r="HI266">
        <v>27.7136</v>
      </c>
      <c r="HJ266">
        <v>999.9</v>
      </c>
      <c r="HK266">
        <v>46.9</v>
      </c>
      <c r="HL266">
        <v>31.7</v>
      </c>
      <c r="HM266">
        <v>24.2303</v>
      </c>
      <c r="HN266">
        <v>60.9759</v>
      </c>
      <c r="HO266">
        <v>22.2316</v>
      </c>
      <c r="HP266">
        <v>1</v>
      </c>
      <c r="HQ266">
        <v>0.114893</v>
      </c>
      <c r="HR266">
        <v>-0.299502</v>
      </c>
      <c r="HS266">
        <v>20.2797</v>
      </c>
      <c r="HT266">
        <v>5.21145</v>
      </c>
      <c r="HU266">
        <v>11.98</v>
      </c>
      <c r="HV266">
        <v>4.9634</v>
      </c>
      <c r="HW266">
        <v>3.27453</v>
      </c>
      <c r="HX266">
        <v>9999</v>
      </c>
      <c r="HY266">
        <v>9999</v>
      </c>
      <c r="HZ266">
        <v>9999</v>
      </c>
      <c r="IA266">
        <v>42.3</v>
      </c>
      <c r="IB266">
        <v>1.86401</v>
      </c>
      <c r="IC266">
        <v>1.86016</v>
      </c>
      <c r="ID266">
        <v>1.85846</v>
      </c>
      <c r="IE266">
        <v>1.85979</v>
      </c>
      <c r="IF266">
        <v>1.8599</v>
      </c>
      <c r="IG266">
        <v>1.85842</v>
      </c>
      <c r="IH266">
        <v>1.85745</v>
      </c>
      <c r="II266">
        <v>1.85242</v>
      </c>
      <c r="IJ266">
        <v>0</v>
      </c>
      <c r="IK266">
        <v>0</v>
      </c>
      <c r="IL266">
        <v>0</v>
      </c>
      <c r="IM266">
        <v>0</v>
      </c>
      <c r="IN266" t="s">
        <v>441</v>
      </c>
      <c r="IO266" t="s">
        <v>442</v>
      </c>
      <c r="IP266" t="s">
        <v>443</v>
      </c>
      <c r="IQ266" t="s">
        <v>443</v>
      </c>
      <c r="IR266" t="s">
        <v>443</v>
      </c>
      <c r="IS266" t="s">
        <v>443</v>
      </c>
      <c r="IT266">
        <v>0</v>
      </c>
      <c r="IU266">
        <v>100</v>
      </c>
      <c r="IV266">
        <v>100</v>
      </c>
      <c r="IW266">
        <v>-0.827</v>
      </c>
      <c r="IX266">
        <v>0.2973</v>
      </c>
      <c r="IY266">
        <v>-0.9039269621244732</v>
      </c>
      <c r="IZ266">
        <v>-0.001239420960351069</v>
      </c>
      <c r="JA266">
        <v>2.054680153414315E-06</v>
      </c>
      <c r="JB266">
        <v>-6.090169633737798E-10</v>
      </c>
      <c r="JC266">
        <v>0.01286883109493677</v>
      </c>
      <c r="JD266">
        <v>0.003674261220633967</v>
      </c>
      <c r="JE266">
        <v>0.0003746991724086452</v>
      </c>
      <c r="JF266">
        <v>1.563836292469968E-06</v>
      </c>
      <c r="JG266">
        <v>1</v>
      </c>
      <c r="JH266">
        <v>2003</v>
      </c>
      <c r="JI266">
        <v>1</v>
      </c>
      <c r="JJ266">
        <v>24</v>
      </c>
      <c r="JK266">
        <v>202976.7</v>
      </c>
      <c r="JL266">
        <v>202976.9</v>
      </c>
      <c r="JM266">
        <v>2.15698</v>
      </c>
      <c r="JN266">
        <v>2.63062</v>
      </c>
      <c r="JO266">
        <v>1.49658</v>
      </c>
      <c r="JP266">
        <v>2.34375</v>
      </c>
      <c r="JQ266">
        <v>1.54907</v>
      </c>
      <c r="JR266">
        <v>2.35962</v>
      </c>
      <c r="JS266">
        <v>36.4814</v>
      </c>
      <c r="JT266">
        <v>24.1751</v>
      </c>
      <c r="JU266">
        <v>18</v>
      </c>
      <c r="JV266">
        <v>483.585</v>
      </c>
      <c r="JW266">
        <v>494.289</v>
      </c>
      <c r="JX266">
        <v>28.1368</v>
      </c>
      <c r="JY266">
        <v>28.7763</v>
      </c>
      <c r="JZ266">
        <v>30.0001</v>
      </c>
      <c r="KA266">
        <v>29.0276</v>
      </c>
      <c r="KB266">
        <v>29.0355</v>
      </c>
      <c r="KC266">
        <v>43.2779</v>
      </c>
      <c r="KD266">
        <v>18.1839</v>
      </c>
      <c r="KE266">
        <v>97.39400000000001</v>
      </c>
      <c r="KF266">
        <v>28.135</v>
      </c>
      <c r="KG266">
        <v>941.587</v>
      </c>
      <c r="KH266">
        <v>20.3905</v>
      </c>
      <c r="KI266">
        <v>101.942</v>
      </c>
      <c r="KJ266">
        <v>91.40940000000001</v>
      </c>
    </row>
    <row r="267" spans="1:296">
      <c r="A267">
        <v>249</v>
      </c>
      <c r="B267">
        <v>1759168212.1</v>
      </c>
      <c r="C267">
        <v>6839</v>
      </c>
      <c r="D267" t="s">
        <v>943</v>
      </c>
      <c r="E267" t="s">
        <v>944</v>
      </c>
      <c r="F267">
        <v>5</v>
      </c>
      <c r="G267" t="s">
        <v>832</v>
      </c>
      <c r="H267">
        <v>1759168204.314285</v>
      </c>
      <c r="I267">
        <f>(J267)/1000</f>
        <v>0</v>
      </c>
      <c r="J267">
        <f>IF(DO267, AM267, AG267)</f>
        <v>0</v>
      </c>
      <c r="K267">
        <f>IF(DO267, AH267, AF267)</f>
        <v>0</v>
      </c>
      <c r="L267">
        <f>DQ267 - IF(AT267&gt;1, K267*DK267*100.0/(AV267), 0)</f>
        <v>0</v>
      </c>
      <c r="M267">
        <f>((S267-I267/2)*L267-K267)/(S267+I267/2)</f>
        <v>0</v>
      </c>
      <c r="N267">
        <f>M267*(DX267+DY267)/1000.0</f>
        <v>0</v>
      </c>
      <c r="O267">
        <f>(DQ267 - IF(AT267&gt;1, K267*DK267*100.0/(AV267), 0))*(DX267+DY267)/1000.0</f>
        <v>0</v>
      </c>
      <c r="P267">
        <f>2.0/((1/R267-1/Q267)+SIGN(R267)*SQRT((1/R267-1/Q267)*(1/R267-1/Q267) + 4*DL267/((DL267+1)*(DL267+1))*(2*1/R267*1/Q267-1/Q267*1/Q267)))</f>
        <v>0</v>
      </c>
      <c r="Q267">
        <f>IF(LEFT(DM267,1)&lt;&gt;"0",IF(LEFT(DM267,1)="1",3.0,DN267),$D$5+$E$5*(EE267*DX267/($K$5*1000))+$F$5*(EE267*DX267/($K$5*1000))*MAX(MIN(DK267,$J$5),$I$5)*MAX(MIN(DK267,$J$5),$I$5)+$G$5*MAX(MIN(DK267,$J$5),$I$5)*(EE267*DX267/($K$5*1000))+$H$5*(EE267*DX267/($K$5*1000))*(EE267*DX267/($K$5*1000)))</f>
        <v>0</v>
      </c>
      <c r="R267">
        <f>I267*(1000-(1000*0.61365*exp(17.502*V267/(240.97+V267))/(DX267+DY267)+DS267)/2)/(1000*0.61365*exp(17.502*V267/(240.97+V267))/(DX267+DY267)-DS267)</f>
        <v>0</v>
      </c>
      <c r="S267">
        <f>1/((DL267+1)/(P267/1.6)+1/(Q267/1.37)) + DL267/((DL267+1)/(P267/1.6) + DL267/(Q267/1.37))</f>
        <v>0</v>
      </c>
      <c r="T267">
        <f>(DG267*DJ267)</f>
        <v>0</v>
      </c>
      <c r="U267">
        <f>(DZ267+(T267+2*0.95*5.67E-8*(((DZ267+$B$9)+273)^4-(DZ267+273)^4)-44100*I267)/(1.84*29.3*Q267+8*0.95*5.67E-8*(DZ267+273)^3))</f>
        <v>0</v>
      </c>
      <c r="V267">
        <f>($C$9*EA267+$D$9*EB267+$E$9*U267)</f>
        <v>0</v>
      </c>
      <c r="W267">
        <f>0.61365*exp(17.502*V267/(240.97+V267))</f>
        <v>0</v>
      </c>
      <c r="X267">
        <f>(Y267/Z267*100)</f>
        <v>0</v>
      </c>
      <c r="Y267">
        <f>DS267*(DX267+DY267)/1000</f>
        <v>0</v>
      </c>
      <c r="Z267">
        <f>0.61365*exp(17.502*DZ267/(240.97+DZ267))</f>
        <v>0</v>
      </c>
      <c r="AA267">
        <f>(W267-DS267*(DX267+DY267)/1000)</f>
        <v>0</v>
      </c>
      <c r="AB267">
        <f>(-I267*44100)</f>
        <v>0</v>
      </c>
      <c r="AC267">
        <f>2*29.3*Q267*0.92*(DZ267-V267)</f>
        <v>0</v>
      </c>
      <c r="AD267">
        <f>2*0.95*5.67E-8*(((DZ267+$B$9)+273)^4-(V267+273)^4)</f>
        <v>0</v>
      </c>
      <c r="AE267">
        <f>T267+AD267+AB267+AC267</f>
        <v>0</v>
      </c>
      <c r="AF267">
        <f>DW267*AT267*(DR267-DQ267*(1000-AT267*DT267)/(1000-AT267*DS267))/(100*DK267)</f>
        <v>0</v>
      </c>
      <c r="AG267">
        <f>1000*DW267*AT267*(DS267-DT267)/(100*DK267*(1000-AT267*DS267))</f>
        <v>0</v>
      </c>
      <c r="AH267">
        <f>(AI267 - AJ267 - DX267*1E3/(8.314*(DZ267+273.15)) * AL267/DW267 * AK267) * DW267/(100*DK267) * (1000 - DT267)/1000</f>
        <v>0</v>
      </c>
      <c r="AI267">
        <v>944.2640247650023</v>
      </c>
      <c r="AJ267">
        <v>905.9834666666658</v>
      </c>
      <c r="AK267">
        <v>3.364133767192021</v>
      </c>
      <c r="AL267">
        <v>65.06289702928272</v>
      </c>
      <c r="AM267">
        <f>(AO267 - AN267 + DX267*1E3/(8.314*(DZ267+273.15)) * AQ267/DW267 * AP267) * DW267/(100*DK267) * 1000/(1000 - AO267)</f>
        <v>0</v>
      </c>
      <c r="AN267">
        <v>20.33271327190717</v>
      </c>
      <c r="AO267">
        <v>22.54174484848484</v>
      </c>
      <c r="AP267">
        <v>-0.0001052431826888971</v>
      </c>
      <c r="AQ267">
        <v>104.9964601613878</v>
      </c>
      <c r="AR267">
        <v>0</v>
      </c>
      <c r="AS267">
        <v>0</v>
      </c>
      <c r="AT267">
        <f>IF(AR267*$H$15&gt;=AV267,1.0,(AV267/(AV267-AR267*$H$15)))</f>
        <v>0</v>
      </c>
      <c r="AU267">
        <f>(AT267-1)*100</f>
        <v>0</v>
      </c>
      <c r="AV267">
        <f>MAX(0,($B$15+$C$15*EE267)/(1+$D$15*EE267)*DX267/(DZ267+273)*$E$15)</f>
        <v>0</v>
      </c>
      <c r="AW267" t="s">
        <v>437</v>
      </c>
      <c r="AX267" t="s">
        <v>437</v>
      </c>
      <c r="AY267">
        <v>0</v>
      </c>
      <c r="AZ267">
        <v>0</v>
      </c>
      <c r="BA267">
        <f>1-AY267/AZ267</f>
        <v>0</v>
      </c>
      <c r="BB267">
        <v>0</v>
      </c>
      <c r="BC267" t="s">
        <v>437</v>
      </c>
      <c r="BD267" t="s">
        <v>437</v>
      </c>
      <c r="BE267">
        <v>0</v>
      </c>
      <c r="BF267">
        <v>0</v>
      </c>
      <c r="BG267">
        <f>1-BE267/BF267</f>
        <v>0</v>
      </c>
      <c r="BH267">
        <v>0.5</v>
      </c>
      <c r="BI267">
        <f>DH267</f>
        <v>0</v>
      </c>
      <c r="BJ267">
        <f>K267</f>
        <v>0</v>
      </c>
      <c r="BK267">
        <f>BG267*BH267*BI267</f>
        <v>0</v>
      </c>
      <c r="BL267">
        <f>(BJ267-BB267)/BI267</f>
        <v>0</v>
      </c>
      <c r="BM267">
        <f>(AZ267-BF267)/BF267</f>
        <v>0</v>
      </c>
      <c r="BN267">
        <f>AY267/(BA267+AY267/BF267)</f>
        <v>0</v>
      </c>
      <c r="BO267" t="s">
        <v>437</v>
      </c>
      <c r="BP267">
        <v>0</v>
      </c>
      <c r="BQ267">
        <f>IF(BP267&lt;&gt;0, BP267, BN267)</f>
        <v>0</v>
      </c>
      <c r="BR267">
        <f>1-BQ267/BF267</f>
        <v>0</v>
      </c>
      <c r="BS267">
        <f>(BF267-BE267)/(BF267-BQ267)</f>
        <v>0</v>
      </c>
      <c r="BT267">
        <f>(AZ267-BF267)/(AZ267-BQ267)</f>
        <v>0</v>
      </c>
      <c r="BU267">
        <f>(BF267-BE267)/(BF267-AY267)</f>
        <v>0</v>
      </c>
      <c r="BV267">
        <f>(AZ267-BF267)/(AZ267-AY267)</f>
        <v>0</v>
      </c>
      <c r="BW267">
        <f>(BS267*BQ267/BE267)</f>
        <v>0</v>
      </c>
      <c r="BX267">
        <f>(1-BW267)</f>
        <v>0</v>
      </c>
      <c r="DG267">
        <f>$B$13*EF267+$C$13*EG267+$F$13*ER267*(1-EU267)</f>
        <v>0</v>
      </c>
      <c r="DH267">
        <f>DG267*DI267</f>
        <v>0</v>
      </c>
      <c r="DI267">
        <f>($B$13*$D$11+$C$13*$D$11+$F$13*((FE267+EW267)/MAX(FE267+EW267+FF267, 0.1)*$I$11+FF267/MAX(FE267+EW267+FF267, 0.1)*$J$11))/($B$13+$C$13+$F$13)</f>
        <v>0</v>
      </c>
      <c r="DJ267">
        <f>($B$13*$K$11+$C$13*$K$11+$F$13*((FE267+EW267)/MAX(FE267+EW267+FF267, 0.1)*$P$11+FF267/MAX(FE267+EW267+FF267, 0.1)*$Q$11))/($B$13+$C$13+$F$13)</f>
        <v>0</v>
      </c>
      <c r="DK267">
        <v>5.79</v>
      </c>
      <c r="DL267">
        <v>0.5</v>
      </c>
      <c r="DM267" t="s">
        <v>438</v>
      </c>
      <c r="DN267">
        <v>2</v>
      </c>
      <c r="DO267" t="b">
        <v>1</v>
      </c>
      <c r="DP267">
        <v>1759168204.314285</v>
      </c>
      <c r="DQ267">
        <v>861.829857142857</v>
      </c>
      <c r="DR267">
        <v>909.1111428571429</v>
      </c>
      <c r="DS267">
        <v>22.541225</v>
      </c>
      <c r="DT267">
        <v>20.29799285714286</v>
      </c>
      <c r="DU267">
        <v>862.6647857142859</v>
      </c>
      <c r="DV267">
        <v>22.244025</v>
      </c>
      <c r="DW267">
        <v>500.0031428571428</v>
      </c>
      <c r="DX267">
        <v>90.87136071428571</v>
      </c>
      <c r="DY267">
        <v>0.06885975714285715</v>
      </c>
      <c r="DZ267">
        <v>29.48828214285714</v>
      </c>
      <c r="EA267">
        <v>30.00323214285715</v>
      </c>
      <c r="EB267">
        <v>999.9000000000002</v>
      </c>
      <c r="EC267">
        <v>0</v>
      </c>
      <c r="ED267">
        <v>0</v>
      </c>
      <c r="EE267">
        <v>9992.657499999999</v>
      </c>
      <c r="EF267">
        <v>0</v>
      </c>
      <c r="EG267">
        <v>9.869834642857143</v>
      </c>
      <c r="EH267">
        <v>-47.28131428571428</v>
      </c>
      <c r="EI267">
        <v>881.7045000000001</v>
      </c>
      <c r="EJ267">
        <v>927.9472499999999</v>
      </c>
      <c r="EK267">
        <v>2.243236428571428</v>
      </c>
      <c r="EL267">
        <v>909.1111428571429</v>
      </c>
      <c r="EM267">
        <v>20.29799285714286</v>
      </c>
      <c r="EN267">
        <v>2.0483525</v>
      </c>
      <c r="EO267">
        <v>1.844507142857143</v>
      </c>
      <c r="EP267">
        <v>17.82313928571429</v>
      </c>
      <c r="EQ267">
        <v>16.16913214285714</v>
      </c>
      <c r="ER267">
        <v>2000.0175</v>
      </c>
      <c r="ES267">
        <v>0.97999775</v>
      </c>
      <c r="ET267">
        <v>0.02000196071428572</v>
      </c>
      <c r="EU267">
        <v>0</v>
      </c>
      <c r="EV267">
        <v>814.2896785714287</v>
      </c>
      <c r="EW267">
        <v>5.00078</v>
      </c>
      <c r="EX267">
        <v>15863.56428571429</v>
      </c>
      <c r="EY267">
        <v>16379.77142857142</v>
      </c>
      <c r="EZ267">
        <v>39.33685714285713</v>
      </c>
      <c r="FA267">
        <v>40.01103571428571</v>
      </c>
      <c r="FB267">
        <v>39.19396428571428</v>
      </c>
      <c r="FC267">
        <v>39.76096428571429</v>
      </c>
      <c r="FD267">
        <v>40.15157142857142</v>
      </c>
      <c r="FE267">
        <v>1955.1075</v>
      </c>
      <c r="FF267">
        <v>39.9</v>
      </c>
      <c r="FG267">
        <v>0</v>
      </c>
      <c r="FH267">
        <v>1759168204.4</v>
      </c>
      <c r="FI267">
        <v>0</v>
      </c>
      <c r="FJ267">
        <v>814.3100384615385</v>
      </c>
      <c r="FK267">
        <v>-0.3077264988082437</v>
      </c>
      <c r="FL267">
        <v>-12.69401711766174</v>
      </c>
      <c r="FM267">
        <v>15863.42692307692</v>
      </c>
      <c r="FN267">
        <v>15</v>
      </c>
      <c r="FO267">
        <v>0</v>
      </c>
      <c r="FP267" t="s">
        <v>439</v>
      </c>
      <c r="FQ267">
        <v>1746989605.5</v>
      </c>
      <c r="FR267">
        <v>1746989593.5</v>
      </c>
      <c r="FS267">
        <v>0</v>
      </c>
      <c r="FT267">
        <v>-0.274</v>
      </c>
      <c r="FU267">
        <v>-0.002</v>
      </c>
      <c r="FV267">
        <v>2.549</v>
      </c>
      <c r="FW267">
        <v>0.129</v>
      </c>
      <c r="FX267">
        <v>420</v>
      </c>
      <c r="FY267">
        <v>17</v>
      </c>
      <c r="FZ267">
        <v>0.02</v>
      </c>
      <c r="GA267">
        <v>0.04</v>
      </c>
      <c r="GB267">
        <v>-47.3602756097561</v>
      </c>
      <c r="GC267">
        <v>-0.198288501742214</v>
      </c>
      <c r="GD267">
        <v>0.2781702740343324</v>
      </c>
      <c r="GE267">
        <v>1</v>
      </c>
      <c r="GF267">
        <v>814.2951470588235</v>
      </c>
      <c r="GG267">
        <v>0.4865546238640033</v>
      </c>
      <c r="GH267">
        <v>0.2057075497417721</v>
      </c>
      <c r="GI267">
        <v>1</v>
      </c>
      <c r="GJ267">
        <v>2.261282195121951</v>
      </c>
      <c r="GK267">
        <v>-0.4210513588850187</v>
      </c>
      <c r="GL267">
        <v>0.0431725085578941</v>
      </c>
      <c r="GM267">
        <v>0</v>
      </c>
      <c r="GN267">
        <v>2</v>
      </c>
      <c r="GO267">
        <v>3</v>
      </c>
      <c r="GP267" t="s">
        <v>446</v>
      </c>
      <c r="GQ267">
        <v>3.10214</v>
      </c>
      <c r="GR267">
        <v>2.72695</v>
      </c>
      <c r="GS267">
        <v>0.149422</v>
      </c>
      <c r="GT267">
        <v>0.154543</v>
      </c>
      <c r="GU267">
        <v>0.103582</v>
      </c>
      <c r="GV267">
        <v>0.097659</v>
      </c>
      <c r="GW267">
        <v>22232.7</v>
      </c>
      <c r="GX267">
        <v>20069.5</v>
      </c>
      <c r="GY267">
        <v>26701.7</v>
      </c>
      <c r="GZ267">
        <v>23959.3</v>
      </c>
      <c r="HA267">
        <v>38303.5</v>
      </c>
      <c r="HB267">
        <v>31963.5</v>
      </c>
      <c r="HC267">
        <v>46623.8</v>
      </c>
      <c r="HD267">
        <v>37902.1</v>
      </c>
      <c r="HE267">
        <v>1.87252</v>
      </c>
      <c r="HF267">
        <v>1.8659</v>
      </c>
      <c r="HG267">
        <v>0.140566</v>
      </c>
      <c r="HH267">
        <v>0</v>
      </c>
      <c r="HI267">
        <v>27.7153</v>
      </c>
      <c r="HJ267">
        <v>999.9</v>
      </c>
      <c r="HK267">
        <v>46.8</v>
      </c>
      <c r="HL267">
        <v>31.7</v>
      </c>
      <c r="HM267">
        <v>24.1765</v>
      </c>
      <c r="HN267">
        <v>60.6259</v>
      </c>
      <c r="HO267">
        <v>22.0232</v>
      </c>
      <c r="HP267">
        <v>1</v>
      </c>
      <c r="HQ267">
        <v>0.115175</v>
      </c>
      <c r="HR267">
        <v>-0.296166</v>
      </c>
      <c r="HS267">
        <v>20.2797</v>
      </c>
      <c r="HT267">
        <v>5.21205</v>
      </c>
      <c r="HU267">
        <v>11.98</v>
      </c>
      <c r="HV267">
        <v>4.96335</v>
      </c>
      <c r="HW267">
        <v>3.2746</v>
      </c>
      <c r="HX267">
        <v>9999</v>
      </c>
      <c r="HY267">
        <v>9999</v>
      </c>
      <c r="HZ267">
        <v>9999</v>
      </c>
      <c r="IA267">
        <v>42.3</v>
      </c>
      <c r="IB267">
        <v>1.86401</v>
      </c>
      <c r="IC267">
        <v>1.86018</v>
      </c>
      <c r="ID267">
        <v>1.85848</v>
      </c>
      <c r="IE267">
        <v>1.8598</v>
      </c>
      <c r="IF267">
        <v>1.85989</v>
      </c>
      <c r="IG267">
        <v>1.85841</v>
      </c>
      <c r="IH267">
        <v>1.85745</v>
      </c>
      <c r="II267">
        <v>1.85242</v>
      </c>
      <c r="IJ267">
        <v>0</v>
      </c>
      <c r="IK267">
        <v>0</v>
      </c>
      <c r="IL267">
        <v>0</v>
      </c>
      <c r="IM267">
        <v>0</v>
      </c>
      <c r="IN267" t="s">
        <v>441</v>
      </c>
      <c r="IO267" t="s">
        <v>442</v>
      </c>
      <c r="IP267" t="s">
        <v>443</v>
      </c>
      <c r="IQ267" t="s">
        <v>443</v>
      </c>
      <c r="IR267" t="s">
        <v>443</v>
      </c>
      <c r="IS267" t="s">
        <v>443</v>
      </c>
      <c r="IT267">
        <v>0</v>
      </c>
      <c r="IU267">
        <v>100</v>
      </c>
      <c r="IV267">
        <v>100</v>
      </c>
      <c r="IW267">
        <v>-0.8110000000000001</v>
      </c>
      <c r="IX267">
        <v>0.2972</v>
      </c>
      <c r="IY267">
        <v>-0.9039269621244732</v>
      </c>
      <c r="IZ267">
        <v>-0.001239420960351069</v>
      </c>
      <c r="JA267">
        <v>2.054680153414315E-06</v>
      </c>
      <c r="JB267">
        <v>-6.090169633737798E-10</v>
      </c>
      <c r="JC267">
        <v>0.01286883109493677</v>
      </c>
      <c r="JD267">
        <v>0.003674261220633967</v>
      </c>
      <c r="JE267">
        <v>0.0003746991724086452</v>
      </c>
      <c r="JF267">
        <v>1.563836292469968E-06</v>
      </c>
      <c r="JG267">
        <v>1</v>
      </c>
      <c r="JH267">
        <v>2003</v>
      </c>
      <c r="JI267">
        <v>1</v>
      </c>
      <c r="JJ267">
        <v>24</v>
      </c>
      <c r="JK267">
        <v>202976.8</v>
      </c>
      <c r="JL267">
        <v>202977</v>
      </c>
      <c r="JM267">
        <v>2.1875</v>
      </c>
      <c r="JN267">
        <v>2.61841</v>
      </c>
      <c r="JO267">
        <v>1.49658</v>
      </c>
      <c r="JP267">
        <v>2.34375</v>
      </c>
      <c r="JQ267">
        <v>1.54907</v>
      </c>
      <c r="JR267">
        <v>2.4646</v>
      </c>
      <c r="JS267">
        <v>36.4814</v>
      </c>
      <c r="JT267">
        <v>24.1751</v>
      </c>
      <c r="JU267">
        <v>18</v>
      </c>
      <c r="JV267">
        <v>483.637</v>
      </c>
      <c r="JW267">
        <v>494.372</v>
      </c>
      <c r="JX267">
        <v>28.1349</v>
      </c>
      <c r="JY267">
        <v>28.7763</v>
      </c>
      <c r="JZ267">
        <v>30.0001</v>
      </c>
      <c r="KA267">
        <v>29.0268</v>
      </c>
      <c r="KB267">
        <v>29.0336</v>
      </c>
      <c r="KC267">
        <v>43.887</v>
      </c>
      <c r="KD267">
        <v>17.8975</v>
      </c>
      <c r="KE267">
        <v>97.39400000000001</v>
      </c>
      <c r="KF267">
        <v>28.1292</v>
      </c>
      <c r="KG267">
        <v>954.944</v>
      </c>
      <c r="KH267">
        <v>20.4295</v>
      </c>
      <c r="KI267">
        <v>101.942</v>
      </c>
      <c r="KJ267">
        <v>91.40949999999999</v>
      </c>
    </row>
    <row r="268" spans="1:296">
      <c r="A268">
        <v>250</v>
      </c>
      <c r="B268">
        <v>1759168216.6</v>
      </c>
      <c r="C268">
        <v>6843.5</v>
      </c>
      <c r="D268" t="s">
        <v>945</v>
      </c>
      <c r="E268" t="s">
        <v>946</v>
      </c>
      <c r="F268">
        <v>5</v>
      </c>
      <c r="G268" t="s">
        <v>832</v>
      </c>
      <c r="H268">
        <v>1759168208.760714</v>
      </c>
      <c r="I268">
        <f>(J268)/1000</f>
        <v>0</v>
      </c>
      <c r="J268">
        <f>IF(DO268, AM268, AG268)</f>
        <v>0</v>
      </c>
      <c r="K268">
        <f>IF(DO268, AH268, AF268)</f>
        <v>0</v>
      </c>
      <c r="L268">
        <f>DQ268 - IF(AT268&gt;1, K268*DK268*100.0/(AV268), 0)</f>
        <v>0</v>
      </c>
      <c r="M268">
        <f>((S268-I268/2)*L268-K268)/(S268+I268/2)</f>
        <v>0</v>
      </c>
      <c r="N268">
        <f>M268*(DX268+DY268)/1000.0</f>
        <v>0</v>
      </c>
      <c r="O268">
        <f>(DQ268 - IF(AT268&gt;1, K268*DK268*100.0/(AV268), 0))*(DX268+DY268)/1000.0</f>
        <v>0</v>
      </c>
      <c r="P268">
        <f>2.0/((1/R268-1/Q268)+SIGN(R268)*SQRT((1/R268-1/Q268)*(1/R268-1/Q268) + 4*DL268/((DL268+1)*(DL268+1))*(2*1/R268*1/Q268-1/Q268*1/Q268)))</f>
        <v>0</v>
      </c>
      <c r="Q268">
        <f>IF(LEFT(DM268,1)&lt;&gt;"0",IF(LEFT(DM268,1)="1",3.0,DN268),$D$5+$E$5*(EE268*DX268/($K$5*1000))+$F$5*(EE268*DX268/($K$5*1000))*MAX(MIN(DK268,$J$5),$I$5)*MAX(MIN(DK268,$J$5),$I$5)+$G$5*MAX(MIN(DK268,$J$5),$I$5)*(EE268*DX268/($K$5*1000))+$H$5*(EE268*DX268/($K$5*1000))*(EE268*DX268/($K$5*1000)))</f>
        <v>0</v>
      </c>
      <c r="R268">
        <f>I268*(1000-(1000*0.61365*exp(17.502*V268/(240.97+V268))/(DX268+DY268)+DS268)/2)/(1000*0.61365*exp(17.502*V268/(240.97+V268))/(DX268+DY268)-DS268)</f>
        <v>0</v>
      </c>
      <c r="S268">
        <f>1/((DL268+1)/(P268/1.6)+1/(Q268/1.37)) + DL268/((DL268+1)/(P268/1.6) + DL268/(Q268/1.37))</f>
        <v>0</v>
      </c>
      <c r="T268">
        <f>(DG268*DJ268)</f>
        <v>0</v>
      </c>
      <c r="U268">
        <f>(DZ268+(T268+2*0.95*5.67E-8*(((DZ268+$B$9)+273)^4-(DZ268+273)^4)-44100*I268)/(1.84*29.3*Q268+8*0.95*5.67E-8*(DZ268+273)^3))</f>
        <v>0</v>
      </c>
      <c r="V268">
        <f>($C$9*EA268+$D$9*EB268+$E$9*U268)</f>
        <v>0</v>
      </c>
      <c r="W268">
        <f>0.61365*exp(17.502*V268/(240.97+V268))</f>
        <v>0</v>
      </c>
      <c r="X268">
        <f>(Y268/Z268*100)</f>
        <v>0</v>
      </c>
      <c r="Y268">
        <f>DS268*(DX268+DY268)/1000</f>
        <v>0</v>
      </c>
      <c r="Z268">
        <f>0.61365*exp(17.502*DZ268/(240.97+DZ268))</f>
        <v>0</v>
      </c>
      <c r="AA268">
        <f>(W268-DS268*(DX268+DY268)/1000)</f>
        <v>0</v>
      </c>
      <c r="AB268">
        <f>(-I268*44100)</f>
        <v>0</v>
      </c>
      <c r="AC268">
        <f>2*29.3*Q268*0.92*(DZ268-V268)</f>
        <v>0</v>
      </c>
      <c r="AD268">
        <f>2*0.95*5.67E-8*(((DZ268+$B$9)+273)^4-(V268+273)^4)</f>
        <v>0</v>
      </c>
      <c r="AE268">
        <f>T268+AD268+AB268+AC268</f>
        <v>0</v>
      </c>
      <c r="AF268">
        <f>DW268*AT268*(DR268-DQ268*(1000-AT268*DT268)/(1000-AT268*DS268))/(100*DK268)</f>
        <v>0</v>
      </c>
      <c r="AG268">
        <f>1000*DW268*AT268*(DS268-DT268)/(100*DK268*(1000-AT268*DS268))</f>
        <v>0</v>
      </c>
      <c r="AH268">
        <f>(AI268 - AJ268 - DX268*1E3/(8.314*(DZ268+273.15)) * AL268/DW268 * AK268) * DW268/(100*DK268) * (1000 - DT268)/1000</f>
        <v>0</v>
      </c>
      <c r="AI268">
        <v>959.7628505621171</v>
      </c>
      <c r="AJ268">
        <v>921.3023757575756</v>
      </c>
      <c r="AK268">
        <v>3.408902359793677</v>
      </c>
      <c r="AL268">
        <v>65.06289702928272</v>
      </c>
      <c r="AM268">
        <f>(AO268 - AN268 + DX268*1E3/(8.314*(DZ268+273.15)) * AQ268/DW268 * AP268) * DW268/(100*DK268) * 1000/(1000 - AO268)</f>
        <v>0</v>
      </c>
      <c r="AN268">
        <v>20.33969383351456</v>
      </c>
      <c r="AO268">
        <v>22.52493333333332</v>
      </c>
      <c r="AP268">
        <v>-0.0002847125624606449</v>
      </c>
      <c r="AQ268">
        <v>104.9964601613878</v>
      </c>
      <c r="AR268">
        <v>0</v>
      </c>
      <c r="AS268">
        <v>0</v>
      </c>
      <c r="AT268">
        <f>IF(AR268*$H$15&gt;=AV268,1.0,(AV268/(AV268-AR268*$H$15)))</f>
        <v>0</v>
      </c>
      <c r="AU268">
        <f>(AT268-1)*100</f>
        <v>0</v>
      </c>
      <c r="AV268">
        <f>MAX(0,($B$15+$C$15*EE268)/(1+$D$15*EE268)*DX268/(DZ268+273)*$E$15)</f>
        <v>0</v>
      </c>
      <c r="AW268" t="s">
        <v>437</v>
      </c>
      <c r="AX268" t="s">
        <v>437</v>
      </c>
      <c r="AY268">
        <v>0</v>
      </c>
      <c r="AZ268">
        <v>0</v>
      </c>
      <c r="BA268">
        <f>1-AY268/AZ268</f>
        <v>0</v>
      </c>
      <c r="BB268">
        <v>0</v>
      </c>
      <c r="BC268" t="s">
        <v>437</v>
      </c>
      <c r="BD268" t="s">
        <v>437</v>
      </c>
      <c r="BE268">
        <v>0</v>
      </c>
      <c r="BF268">
        <v>0</v>
      </c>
      <c r="BG268">
        <f>1-BE268/BF268</f>
        <v>0</v>
      </c>
      <c r="BH268">
        <v>0.5</v>
      </c>
      <c r="BI268">
        <f>DH268</f>
        <v>0</v>
      </c>
      <c r="BJ268">
        <f>K268</f>
        <v>0</v>
      </c>
      <c r="BK268">
        <f>BG268*BH268*BI268</f>
        <v>0</v>
      </c>
      <c r="BL268">
        <f>(BJ268-BB268)/BI268</f>
        <v>0</v>
      </c>
      <c r="BM268">
        <f>(AZ268-BF268)/BF268</f>
        <v>0</v>
      </c>
      <c r="BN268">
        <f>AY268/(BA268+AY268/BF268)</f>
        <v>0</v>
      </c>
      <c r="BO268" t="s">
        <v>437</v>
      </c>
      <c r="BP268">
        <v>0</v>
      </c>
      <c r="BQ268">
        <f>IF(BP268&lt;&gt;0, BP268, BN268)</f>
        <v>0</v>
      </c>
      <c r="BR268">
        <f>1-BQ268/BF268</f>
        <v>0</v>
      </c>
      <c r="BS268">
        <f>(BF268-BE268)/(BF268-BQ268)</f>
        <v>0</v>
      </c>
      <c r="BT268">
        <f>(AZ268-BF268)/(AZ268-BQ268)</f>
        <v>0</v>
      </c>
      <c r="BU268">
        <f>(BF268-BE268)/(BF268-AY268)</f>
        <v>0</v>
      </c>
      <c r="BV268">
        <f>(AZ268-BF268)/(AZ268-AY268)</f>
        <v>0</v>
      </c>
      <c r="BW268">
        <f>(BS268*BQ268/BE268)</f>
        <v>0</v>
      </c>
      <c r="BX268">
        <f>(1-BW268)</f>
        <v>0</v>
      </c>
      <c r="DG268">
        <f>$B$13*EF268+$C$13*EG268+$F$13*ER268*(1-EU268)</f>
        <v>0</v>
      </c>
      <c r="DH268">
        <f>DG268*DI268</f>
        <v>0</v>
      </c>
      <c r="DI268">
        <f>($B$13*$D$11+$C$13*$D$11+$F$13*((FE268+EW268)/MAX(FE268+EW268+FF268, 0.1)*$I$11+FF268/MAX(FE268+EW268+FF268, 0.1)*$J$11))/($B$13+$C$13+$F$13)</f>
        <v>0</v>
      </c>
      <c r="DJ268">
        <f>($B$13*$K$11+$C$13*$K$11+$F$13*((FE268+EW268)/MAX(FE268+EW268+FF268, 0.1)*$P$11+FF268/MAX(FE268+EW268+FF268, 0.1)*$Q$11))/($B$13+$C$13+$F$13)</f>
        <v>0</v>
      </c>
      <c r="DK268">
        <v>5.79</v>
      </c>
      <c r="DL268">
        <v>0.5</v>
      </c>
      <c r="DM268" t="s">
        <v>438</v>
      </c>
      <c r="DN268">
        <v>2</v>
      </c>
      <c r="DO268" t="b">
        <v>1</v>
      </c>
      <c r="DP268">
        <v>1759168208.760714</v>
      </c>
      <c r="DQ268">
        <v>876.3296785714285</v>
      </c>
      <c r="DR268">
        <v>923.8333571428574</v>
      </c>
      <c r="DS268">
        <v>22.53892142857142</v>
      </c>
      <c r="DT268">
        <v>20.32365357142857</v>
      </c>
      <c r="DU268">
        <v>877.1507499999998</v>
      </c>
      <c r="DV268">
        <v>22.241775</v>
      </c>
      <c r="DW268">
        <v>500.0318214285715</v>
      </c>
      <c r="DX268">
        <v>90.87192857142857</v>
      </c>
      <c r="DY268">
        <v>0.06881515714285714</v>
      </c>
      <c r="DZ268">
        <v>29.48765000000001</v>
      </c>
      <c r="EA268">
        <v>30.00503214285715</v>
      </c>
      <c r="EB268">
        <v>999.9000000000002</v>
      </c>
      <c r="EC268">
        <v>0</v>
      </c>
      <c r="ED268">
        <v>0</v>
      </c>
      <c r="EE268">
        <v>9995.244999999999</v>
      </c>
      <c r="EF268">
        <v>0</v>
      </c>
      <c r="EG268">
        <v>9.869834642857143</v>
      </c>
      <c r="EH268">
        <v>-47.50364642857144</v>
      </c>
      <c r="EI268">
        <v>896.5365714285715</v>
      </c>
      <c r="EJ268">
        <v>942.9988928571429</v>
      </c>
      <c r="EK268">
        <v>2.215272857142857</v>
      </c>
      <c r="EL268">
        <v>923.8333571428574</v>
      </c>
      <c r="EM268">
        <v>20.32365357142857</v>
      </c>
      <c r="EN268">
        <v>2.048155714285714</v>
      </c>
      <c r="EO268">
        <v>1.846850714285714</v>
      </c>
      <c r="EP268">
        <v>17.82160714285714</v>
      </c>
      <c r="EQ268">
        <v>16.18905</v>
      </c>
      <c r="ER268">
        <v>2000.005714285715</v>
      </c>
      <c r="ES268">
        <v>0.9799976428571429</v>
      </c>
      <c r="ET268">
        <v>0.02000206071428571</v>
      </c>
      <c r="EU268">
        <v>0</v>
      </c>
      <c r="EV268">
        <v>814.1846785714285</v>
      </c>
      <c r="EW268">
        <v>5.00078</v>
      </c>
      <c r="EX268">
        <v>15862.61785714286</v>
      </c>
      <c r="EY268">
        <v>16379.67142857143</v>
      </c>
      <c r="EZ268">
        <v>39.34128571428571</v>
      </c>
      <c r="FA268">
        <v>40.01328571428571</v>
      </c>
      <c r="FB268">
        <v>39.19839285714286</v>
      </c>
      <c r="FC268">
        <v>39.76989285714285</v>
      </c>
      <c r="FD268">
        <v>40.14482142857143</v>
      </c>
      <c r="FE268">
        <v>1955.095714285714</v>
      </c>
      <c r="FF268">
        <v>39.9</v>
      </c>
      <c r="FG268">
        <v>0</v>
      </c>
      <c r="FH268">
        <v>1759168208.6</v>
      </c>
      <c r="FI268">
        <v>0</v>
      </c>
      <c r="FJ268">
        <v>814.2190399999999</v>
      </c>
      <c r="FK268">
        <v>-2.150846157491822</v>
      </c>
      <c r="FL268">
        <v>-20.38461540044563</v>
      </c>
      <c r="FM268">
        <v>15862.432</v>
      </c>
      <c r="FN268">
        <v>15</v>
      </c>
      <c r="FO268">
        <v>0</v>
      </c>
      <c r="FP268" t="s">
        <v>439</v>
      </c>
      <c r="FQ268">
        <v>1746989605.5</v>
      </c>
      <c r="FR268">
        <v>1746989593.5</v>
      </c>
      <c r="FS268">
        <v>0</v>
      </c>
      <c r="FT268">
        <v>-0.274</v>
      </c>
      <c r="FU268">
        <v>-0.002</v>
      </c>
      <c r="FV268">
        <v>2.549</v>
      </c>
      <c r="FW268">
        <v>0.129</v>
      </c>
      <c r="FX268">
        <v>420</v>
      </c>
      <c r="FY268">
        <v>17</v>
      </c>
      <c r="FZ268">
        <v>0.02</v>
      </c>
      <c r="GA268">
        <v>0.04</v>
      </c>
      <c r="GB268">
        <v>-47.39991219512196</v>
      </c>
      <c r="GC268">
        <v>-2.526160975609788</v>
      </c>
      <c r="GD268">
        <v>0.3204025426919613</v>
      </c>
      <c r="GE268">
        <v>0</v>
      </c>
      <c r="GF268">
        <v>814.2352058823528</v>
      </c>
      <c r="GG268">
        <v>-0.8957830398093499</v>
      </c>
      <c r="GH268">
        <v>0.2480003296264168</v>
      </c>
      <c r="GI268">
        <v>1</v>
      </c>
      <c r="GJ268">
        <v>2.238085609756097</v>
      </c>
      <c r="GK268">
        <v>-0.3574919163763068</v>
      </c>
      <c r="GL268">
        <v>0.03756192039356598</v>
      </c>
      <c r="GM268">
        <v>0</v>
      </c>
      <c r="GN268">
        <v>1</v>
      </c>
      <c r="GO268">
        <v>3</v>
      </c>
      <c r="GP268" t="s">
        <v>459</v>
      </c>
      <c r="GQ268">
        <v>3.10203</v>
      </c>
      <c r="GR268">
        <v>2.72695</v>
      </c>
      <c r="GS268">
        <v>0.151063</v>
      </c>
      <c r="GT268">
        <v>0.156141</v>
      </c>
      <c r="GU268">
        <v>0.103529</v>
      </c>
      <c r="GV268">
        <v>0.0977778</v>
      </c>
      <c r="GW268">
        <v>22190.1</v>
      </c>
      <c r="GX268">
        <v>20031.8</v>
      </c>
      <c r="GY268">
        <v>26702</v>
      </c>
      <c r="GZ268">
        <v>23959.5</v>
      </c>
      <c r="HA268">
        <v>38305.9</v>
      </c>
      <c r="HB268">
        <v>31959.4</v>
      </c>
      <c r="HC268">
        <v>46623.6</v>
      </c>
      <c r="HD268">
        <v>37902.2</v>
      </c>
      <c r="HE268">
        <v>1.8722</v>
      </c>
      <c r="HF268">
        <v>1.8661</v>
      </c>
      <c r="HG268">
        <v>0.140667</v>
      </c>
      <c r="HH268">
        <v>0</v>
      </c>
      <c r="HI268">
        <v>27.7167</v>
      </c>
      <c r="HJ268">
        <v>999.9</v>
      </c>
      <c r="HK268">
        <v>46.8</v>
      </c>
      <c r="HL268">
        <v>31.7</v>
      </c>
      <c r="HM268">
        <v>24.1765</v>
      </c>
      <c r="HN268">
        <v>61.0959</v>
      </c>
      <c r="HO268">
        <v>22.1194</v>
      </c>
      <c r="HP268">
        <v>1</v>
      </c>
      <c r="HQ268">
        <v>0.115053</v>
      </c>
      <c r="HR268">
        <v>-0.280109</v>
      </c>
      <c r="HS268">
        <v>20.2796</v>
      </c>
      <c r="HT268">
        <v>5.2122</v>
      </c>
      <c r="HU268">
        <v>11.98</v>
      </c>
      <c r="HV268">
        <v>4.96325</v>
      </c>
      <c r="HW268">
        <v>3.27453</v>
      </c>
      <c r="HX268">
        <v>9999</v>
      </c>
      <c r="HY268">
        <v>9999</v>
      </c>
      <c r="HZ268">
        <v>9999</v>
      </c>
      <c r="IA268">
        <v>42.3</v>
      </c>
      <c r="IB268">
        <v>1.86401</v>
      </c>
      <c r="IC268">
        <v>1.86018</v>
      </c>
      <c r="ID268">
        <v>1.85848</v>
      </c>
      <c r="IE268">
        <v>1.8598</v>
      </c>
      <c r="IF268">
        <v>1.8599</v>
      </c>
      <c r="IG268">
        <v>1.85842</v>
      </c>
      <c r="IH268">
        <v>1.85745</v>
      </c>
      <c r="II268">
        <v>1.85242</v>
      </c>
      <c r="IJ268">
        <v>0</v>
      </c>
      <c r="IK268">
        <v>0</v>
      </c>
      <c r="IL268">
        <v>0</v>
      </c>
      <c r="IM268">
        <v>0</v>
      </c>
      <c r="IN268" t="s">
        <v>441</v>
      </c>
      <c r="IO268" t="s">
        <v>442</v>
      </c>
      <c r="IP268" t="s">
        <v>443</v>
      </c>
      <c r="IQ268" t="s">
        <v>443</v>
      </c>
      <c r="IR268" t="s">
        <v>443</v>
      </c>
      <c r="IS268" t="s">
        <v>443</v>
      </c>
      <c r="IT268">
        <v>0</v>
      </c>
      <c r="IU268">
        <v>100</v>
      </c>
      <c r="IV268">
        <v>100</v>
      </c>
      <c r="IW268">
        <v>-0.796</v>
      </c>
      <c r="IX268">
        <v>0.2968</v>
      </c>
      <c r="IY268">
        <v>-0.9039269621244732</v>
      </c>
      <c r="IZ268">
        <v>-0.001239420960351069</v>
      </c>
      <c r="JA268">
        <v>2.054680153414315E-06</v>
      </c>
      <c r="JB268">
        <v>-6.090169633737798E-10</v>
      </c>
      <c r="JC268">
        <v>0.01286883109493677</v>
      </c>
      <c r="JD268">
        <v>0.003674261220633967</v>
      </c>
      <c r="JE268">
        <v>0.0003746991724086452</v>
      </c>
      <c r="JF268">
        <v>1.563836292469968E-06</v>
      </c>
      <c r="JG268">
        <v>1</v>
      </c>
      <c r="JH268">
        <v>2003</v>
      </c>
      <c r="JI268">
        <v>1</v>
      </c>
      <c r="JJ268">
        <v>24</v>
      </c>
      <c r="JK268">
        <v>202976.9</v>
      </c>
      <c r="JL268">
        <v>202977.1</v>
      </c>
      <c r="JM268">
        <v>2.21436</v>
      </c>
      <c r="JN268">
        <v>2.62573</v>
      </c>
      <c r="JO268">
        <v>1.49658</v>
      </c>
      <c r="JP268">
        <v>2.34375</v>
      </c>
      <c r="JQ268">
        <v>1.54907</v>
      </c>
      <c r="JR268">
        <v>2.3999</v>
      </c>
      <c r="JS268">
        <v>36.4578</v>
      </c>
      <c r="JT268">
        <v>24.1751</v>
      </c>
      <c r="JU268">
        <v>18</v>
      </c>
      <c r="JV268">
        <v>483.435</v>
      </c>
      <c r="JW268">
        <v>494.5</v>
      </c>
      <c r="JX268">
        <v>28.1313</v>
      </c>
      <c r="JY268">
        <v>28.7763</v>
      </c>
      <c r="JZ268">
        <v>30.0001</v>
      </c>
      <c r="KA268">
        <v>29.0251</v>
      </c>
      <c r="KB268">
        <v>29.033</v>
      </c>
      <c r="KC268">
        <v>44.4468</v>
      </c>
      <c r="KD268">
        <v>17.8975</v>
      </c>
      <c r="KE268">
        <v>97.39400000000001</v>
      </c>
      <c r="KF268">
        <v>28.1292</v>
      </c>
      <c r="KG268">
        <v>975.0170000000001</v>
      </c>
      <c r="KH268">
        <v>20.4737</v>
      </c>
      <c r="KI268">
        <v>101.942</v>
      </c>
      <c r="KJ268">
        <v>91.40989999999999</v>
      </c>
    </row>
    <row r="269" spans="1:296">
      <c r="A269">
        <v>251</v>
      </c>
      <c r="B269">
        <v>1759168222.1</v>
      </c>
      <c r="C269">
        <v>6849</v>
      </c>
      <c r="D269" t="s">
        <v>947</v>
      </c>
      <c r="E269" t="s">
        <v>948</v>
      </c>
      <c r="F269">
        <v>5</v>
      </c>
      <c r="G269" t="s">
        <v>832</v>
      </c>
      <c r="H269">
        <v>1759168214.332142</v>
      </c>
      <c r="I269">
        <f>(J269)/1000</f>
        <v>0</v>
      </c>
      <c r="J269">
        <f>IF(DO269, AM269, AG269)</f>
        <v>0</v>
      </c>
      <c r="K269">
        <f>IF(DO269, AH269, AF269)</f>
        <v>0</v>
      </c>
      <c r="L269">
        <f>DQ269 - IF(AT269&gt;1, K269*DK269*100.0/(AV269), 0)</f>
        <v>0</v>
      </c>
      <c r="M269">
        <f>((S269-I269/2)*L269-K269)/(S269+I269/2)</f>
        <v>0</v>
      </c>
      <c r="N269">
        <f>M269*(DX269+DY269)/1000.0</f>
        <v>0</v>
      </c>
      <c r="O269">
        <f>(DQ269 - IF(AT269&gt;1, K269*DK269*100.0/(AV269), 0))*(DX269+DY269)/1000.0</f>
        <v>0</v>
      </c>
      <c r="P269">
        <f>2.0/((1/R269-1/Q269)+SIGN(R269)*SQRT((1/R269-1/Q269)*(1/R269-1/Q269) + 4*DL269/((DL269+1)*(DL269+1))*(2*1/R269*1/Q269-1/Q269*1/Q269)))</f>
        <v>0</v>
      </c>
      <c r="Q269">
        <f>IF(LEFT(DM269,1)&lt;&gt;"0",IF(LEFT(DM269,1)="1",3.0,DN269),$D$5+$E$5*(EE269*DX269/($K$5*1000))+$F$5*(EE269*DX269/($K$5*1000))*MAX(MIN(DK269,$J$5),$I$5)*MAX(MIN(DK269,$J$5),$I$5)+$G$5*MAX(MIN(DK269,$J$5),$I$5)*(EE269*DX269/($K$5*1000))+$H$5*(EE269*DX269/($K$5*1000))*(EE269*DX269/($K$5*1000)))</f>
        <v>0</v>
      </c>
      <c r="R269">
        <f>I269*(1000-(1000*0.61365*exp(17.502*V269/(240.97+V269))/(DX269+DY269)+DS269)/2)/(1000*0.61365*exp(17.502*V269/(240.97+V269))/(DX269+DY269)-DS269)</f>
        <v>0</v>
      </c>
      <c r="S269">
        <f>1/((DL269+1)/(P269/1.6)+1/(Q269/1.37)) + DL269/((DL269+1)/(P269/1.6) + DL269/(Q269/1.37))</f>
        <v>0</v>
      </c>
      <c r="T269">
        <f>(DG269*DJ269)</f>
        <v>0</v>
      </c>
      <c r="U269">
        <f>(DZ269+(T269+2*0.95*5.67E-8*(((DZ269+$B$9)+273)^4-(DZ269+273)^4)-44100*I269)/(1.84*29.3*Q269+8*0.95*5.67E-8*(DZ269+273)^3))</f>
        <v>0</v>
      </c>
      <c r="V269">
        <f>($C$9*EA269+$D$9*EB269+$E$9*U269)</f>
        <v>0</v>
      </c>
      <c r="W269">
        <f>0.61365*exp(17.502*V269/(240.97+V269))</f>
        <v>0</v>
      </c>
      <c r="X269">
        <f>(Y269/Z269*100)</f>
        <v>0</v>
      </c>
      <c r="Y269">
        <f>DS269*(DX269+DY269)/1000</f>
        <v>0</v>
      </c>
      <c r="Z269">
        <f>0.61365*exp(17.502*DZ269/(240.97+DZ269))</f>
        <v>0</v>
      </c>
      <c r="AA269">
        <f>(W269-DS269*(DX269+DY269)/1000)</f>
        <v>0</v>
      </c>
      <c r="AB269">
        <f>(-I269*44100)</f>
        <v>0</v>
      </c>
      <c r="AC269">
        <f>2*29.3*Q269*0.92*(DZ269-V269)</f>
        <v>0</v>
      </c>
      <c r="AD269">
        <f>2*0.95*5.67E-8*(((DZ269+$B$9)+273)^4-(V269+273)^4)</f>
        <v>0</v>
      </c>
      <c r="AE269">
        <f>T269+AD269+AB269+AC269</f>
        <v>0</v>
      </c>
      <c r="AF269">
        <f>DW269*AT269*(DR269-DQ269*(1000-AT269*DT269)/(1000-AT269*DS269))/(100*DK269)</f>
        <v>0</v>
      </c>
      <c r="AG269">
        <f>1000*DW269*AT269*(DS269-DT269)/(100*DK269*(1000-AT269*DS269))</f>
        <v>0</v>
      </c>
      <c r="AH269">
        <f>(AI269 - AJ269 - DX269*1E3/(8.314*(DZ269+273.15)) * AL269/DW269 * AK269) * DW269/(100*DK269) * (1000 - DT269)/1000</f>
        <v>0</v>
      </c>
      <c r="AI269">
        <v>978.4980121438621</v>
      </c>
      <c r="AJ269">
        <v>939.9643030303029</v>
      </c>
      <c r="AK269">
        <v>3.414161148133049</v>
      </c>
      <c r="AL269">
        <v>65.06289702928272</v>
      </c>
      <c r="AM269">
        <f>(AO269 - AN269 + DX269*1E3/(8.314*(DZ269+273.15)) * AQ269/DW269 * AP269) * DW269/(100*DK269) * 1000/(1000 - AO269)</f>
        <v>0</v>
      </c>
      <c r="AN269">
        <v>20.41823316714203</v>
      </c>
      <c r="AO269">
        <v>22.52504606060606</v>
      </c>
      <c r="AP269">
        <v>4.118317394129504E-05</v>
      </c>
      <c r="AQ269">
        <v>104.9964601613878</v>
      </c>
      <c r="AR269">
        <v>0</v>
      </c>
      <c r="AS269">
        <v>0</v>
      </c>
      <c r="AT269">
        <f>IF(AR269*$H$15&gt;=AV269,1.0,(AV269/(AV269-AR269*$H$15)))</f>
        <v>0</v>
      </c>
      <c r="AU269">
        <f>(AT269-1)*100</f>
        <v>0</v>
      </c>
      <c r="AV269">
        <f>MAX(0,($B$15+$C$15*EE269)/(1+$D$15*EE269)*DX269/(DZ269+273)*$E$15)</f>
        <v>0</v>
      </c>
      <c r="AW269" t="s">
        <v>437</v>
      </c>
      <c r="AX269" t="s">
        <v>437</v>
      </c>
      <c r="AY269">
        <v>0</v>
      </c>
      <c r="AZ269">
        <v>0</v>
      </c>
      <c r="BA269">
        <f>1-AY269/AZ269</f>
        <v>0</v>
      </c>
      <c r="BB269">
        <v>0</v>
      </c>
      <c r="BC269" t="s">
        <v>437</v>
      </c>
      <c r="BD269" t="s">
        <v>437</v>
      </c>
      <c r="BE269">
        <v>0</v>
      </c>
      <c r="BF269">
        <v>0</v>
      </c>
      <c r="BG269">
        <f>1-BE269/BF269</f>
        <v>0</v>
      </c>
      <c r="BH269">
        <v>0.5</v>
      </c>
      <c r="BI269">
        <f>DH269</f>
        <v>0</v>
      </c>
      <c r="BJ269">
        <f>K269</f>
        <v>0</v>
      </c>
      <c r="BK269">
        <f>BG269*BH269*BI269</f>
        <v>0</v>
      </c>
      <c r="BL269">
        <f>(BJ269-BB269)/BI269</f>
        <v>0</v>
      </c>
      <c r="BM269">
        <f>(AZ269-BF269)/BF269</f>
        <v>0</v>
      </c>
      <c r="BN269">
        <f>AY269/(BA269+AY269/BF269)</f>
        <v>0</v>
      </c>
      <c r="BO269" t="s">
        <v>437</v>
      </c>
      <c r="BP269">
        <v>0</v>
      </c>
      <c r="BQ269">
        <f>IF(BP269&lt;&gt;0, BP269, BN269)</f>
        <v>0</v>
      </c>
      <c r="BR269">
        <f>1-BQ269/BF269</f>
        <v>0</v>
      </c>
      <c r="BS269">
        <f>(BF269-BE269)/(BF269-BQ269)</f>
        <v>0</v>
      </c>
      <c r="BT269">
        <f>(AZ269-BF269)/(AZ269-BQ269)</f>
        <v>0</v>
      </c>
      <c r="BU269">
        <f>(BF269-BE269)/(BF269-AY269)</f>
        <v>0</v>
      </c>
      <c r="BV269">
        <f>(AZ269-BF269)/(AZ269-AY269)</f>
        <v>0</v>
      </c>
      <c r="BW269">
        <f>(BS269*BQ269/BE269)</f>
        <v>0</v>
      </c>
      <c r="BX269">
        <f>(1-BW269)</f>
        <v>0</v>
      </c>
      <c r="DG269">
        <f>$B$13*EF269+$C$13*EG269+$F$13*ER269*(1-EU269)</f>
        <v>0</v>
      </c>
      <c r="DH269">
        <f>DG269*DI269</f>
        <v>0</v>
      </c>
      <c r="DI269">
        <f>($B$13*$D$11+$C$13*$D$11+$F$13*((FE269+EW269)/MAX(FE269+EW269+FF269, 0.1)*$I$11+FF269/MAX(FE269+EW269+FF269, 0.1)*$J$11))/($B$13+$C$13+$F$13)</f>
        <v>0</v>
      </c>
      <c r="DJ269">
        <f>($B$13*$K$11+$C$13*$K$11+$F$13*((FE269+EW269)/MAX(FE269+EW269+FF269, 0.1)*$P$11+FF269/MAX(FE269+EW269+FF269, 0.1)*$Q$11))/($B$13+$C$13+$F$13)</f>
        <v>0</v>
      </c>
      <c r="DK269">
        <v>5.79</v>
      </c>
      <c r="DL269">
        <v>0.5</v>
      </c>
      <c r="DM269" t="s">
        <v>438</v>
      </c>
      <c r="DN269">
        <v>2</v>
      </c>
      <c r="DO269" t="b">
        <v>1</v>
      </c>
      <c r="DP269">
        <v>1759168214.332142</v>
      </c>
      <c r="DQ269">
        <v>894.6506071428572</v>
      </c>
      <c r="DR269">
        <v>942.4460714285715</v>
      </c>
      <c r="DS269">
        <v>22.53339642857143</v>
      </c>
      <c r="DT269">
        <v>20.36009642857143</v>
      </c>
      <c r="DU269">
        <v>895.4540714285714</v>
      </c>
      <c r="DV269">
        <v>22.23637142857143</v>
      </c>
      <c r="DW269">
        <v>499.9952857142857</v>
      </c>
      <c r="DX269">
        <v>90.87300357142855</v>
      </c>
      <c r="DY269">
        <v>0.06881092142857143</v>
      </c>
      <c r="DZ269">
        <v>29.48665357142857</v>
      </c>
      <c r="EA269">
        <v>30.00876785714286</v>
      </c>
      <c r="EB269">
        <v>999.9000000000002</v>
      </c>
      <c r="EC269">
        <v>0</v>
      </c>
      <c r="ED269">
        <v>0</v>
      </c>
      <c r="EE269">
        <v>9994.733928571428</v>
      </c>
      <c r="EF269">
        <v>0</v>
      </c>
      <c r="EG269">
        <v>9.867937142857143</v>
      </c>
      <c r="EH269">
        <v>-47.79552857142857</v>
      </c>
      <c r="EI269">
        <v>915.2746785714287</v>
      </c>
      <c r="EJ269">
        <v>962.0338214285715</v>
      </c>
      <c r="EK269">
        <v>2.173301785714286</v>
      </c>
      <c r="EL269">
        <v>942.4460714285715</v>
      </c>
      <c r="EM269">
        <v>20.36009642857143</v>
      </c>
      <c r="EN269">
        <v>2.047678928571429</v>
      </c>
      <c r="EO269">
        <v>1.850185</v>
      </c>
      <c r="EP269">
        <v>17.81790357142857</v>
      </c>
      <c r="EQ269">
        <v>16.217325</v>
      </c>
      <c r="ER269">
        <v>2000.001428571429</v>
      </c>
      <c r="ES269">
        <v>0.9799976428571429</v>
      </c>
      <c r="ET269">
        <v>0.02000205714285715</v>
      </c>
      <c r="EU269">
        <v>0</v>
      </c>
      <c r="EV269">
        <v>814.0479999999999</v>
      </c>
      <c r="EW269">
        <v>5.00078</v>
      </c>
      <c r="EX269">
        <v>15860.48928571429</v>
      </c>
      <c r="EY269">
        <v>16379.63928571428</v>
      </c>
      <c r="EZ269">
        <v>39.34342857142857</v>
      </c>
      <c r="FA269">
        <v>40.00660714285714</v>
      </c>
      <c r="FB269">
        <v>39.17824999999999</v>
      </c>
      <c r="FC269">
        <v>39.79442857142857</v>
      </c>
      <c r="FD269">
        <v>40.18721428571428</v>
      </c>
      <c r="FE269">
        <v>1955.091428571428</v>
      </c>
      <c r="FF269">
        <v>39.9</v>
      </c>
      <c r="FG269">
        <v>0</v>
      </c>
      <c r="FH269">
        <v>1759168214</v>
      </c>
      <c r="FI269">
        <v>0</v>
      </c>
      <c r="FJ269">
        <v>814.0622307692308</v>
      </c>
      <c r="FK269">
        <v>-2.524239317370816</v>
      </c>
      <c r="FL269">
        <v>-27.93846149404546</v>
      </c>
      <c r="FM269">
        <v>15860.33846153846</v>
      </c>
      <c r="FN269">
        <v>15</v>
      </c>
      <c r="FO269">
        <v>0</v>
      </c>
      <c r="FP269" t="s">
        <v>439</v>
      </c>
      <c r="FQ269">
        <v>1746989605.5</v>
      </c>
      <c r="FR269">
        <v>1746989593.5</v>
      </c>
      <c r="FS269">
        <v>0</v>
      </c>
      <c r="FT269">
        <v>-0.274</v>
      </c>
      <c r="FU269">
        <v>-0.002</v>
      </c>
      <c r="FV269">
        <v>2.549</v>
      </c>
      <c r="FW269">
        <v>0.129</v>
      </c>
      <c r="FX269">
        <v>420</v>
      </c>
      <c r="FY269">
        <v>17</v>
      </c>
      <c r="FZ269">
        <v>0.02</v>
      </c>
      <c r="GA269">
        <v>0.04</v>
      </c>
      <c r="GB269">
        <v>-47.57561219512196</v>
      </c>
      <c r="GC269">
        <v>-3.235482229965134</v>
      </c>
      <c r="GD269">
        <v>0.3330010218948079</v>
      </c>
      <c r="GE269">
        <v>0</v>
      </c>
      <c r="GF269">
        <v>814.1610588235294</v>
      </c>
      <c r="GG269">
        <v>-1.909243698501582</v>
      </c>
      <c r="GH269">
        <v>0.2880140867854423</v>
      </c>
      <c r="GI269">
        <v>0</v>
      </c>
      <c r="GJ269">
        <v>2.197803170731707</v>
      </c>
      <c r="GK269">
        <v>-0.426599372822301</v>
      </c>
      <c r="GL269">
        <v>0.04539687785756583</v>
      </c>
      <c r="GM269">
        <v>0</v>
      </c>
      <c r="GN269">
        <v>0</v>
      </c>
      <c r="GO269">
        <v>3</v>
      </c>
      <c r="GP269" t="s">
        <v>484</v>
      </c>
      <c r="GQ269">
        <v>3.10202</v>
      </c>
      <c r="GR269">
        <v>2.72695</v>
      </c>
      <c r="GS269">
        <v>0.153042</v>
      </c>
      <c r="GT269">
        <v>0.158106</v>
      </c>
      <c r="GU269">
        <v>0.103533</v>
      </c>
      <c r="GV269">
        <v>0.0979614</v>
      </c>
      <c r="GW269">
        <v>22138.3</v>
      </c>
      <c r="GX269">
        <v>19985</v>
      </c>
      <c r="GY269">
        <v>26701.8</v>
      </c>
      <c r="GZ269">
        <v>23959.3</v>
      </c>
      <c r="HA269">
        <v>38305.9</v>
      </c>
      <c r="HB269">
        <v>31952.9</v>
      </c>
      <c r="HC269">
        <v>46623.5</v>
      </c>
      <c r="HD269">
        <v>37901.9</v>
      </c>
      <c r="HE269">
        <v>1.87235</v>
      </c>
      <c r="HF269">
        <v>1.86635</v>
      </c>
      <c r="HG269">
        <v>0.140645</v>
      </c>
      <c r="HH269">
        <v>0</v>
      </c>
      <c r="HI269">
        <v>27.7177</v>
      </c>
      <c r="HJ269">
        <v>999.9</v>
      </c>
      <c r="HK269">
        <v>46.8</v>
      </c>
      <c r="HL269">
        <v>31.7</v>
      </c>
      <c r="HM269">
        <v>24.1739</v>
      </c>
      <c r="HN269">
        <v>60.9459</v>
      </c>
      <c r="HO269">
        <v>22.2636</v>
      </c>
      <c r="HP269">
        <v>1</v>
      </c>
      <c r="HQ269">
        <v>0.115102</v>
      </c>
      <c r="HR269">
        <v>-0.265425</v>
      </c>
      <c r="HS269">
        <v>20.2797</v>
      </c>
      <c r="HT269">
        <v>5.21115</v>
      </c>
      <c r="HU269">
        <v>11.98</v>
      </c>
      <c r="HV269">
        <v>4.96295</v>
      </c>
      <c r="HW269">
        <v>3.2745</v>
      </c>
      <c r="HX269">
        <v>9999</v>
      </c>
      <c r="HY269">
        <v>9999</v>
      </c>
      <c r="HZ269">
        <v>9999</v>
      </c>
      <c r="IA269">
        <v>42.3</v>
      </c>
      <c r="IB269">
        <v>1.86401</v>
      </c>
      <c r="IC269">
        <v>1.86019</v>
      </c>
      <c r="ID269">
        <v>1.85847</v>
      </c>
      <c r="IE269">
        <v>1.85979</v>
      </c>
      <c r="IF269">
        <v>1.8599</v>
      </c>
      <c r="IG269">
        <v>1.85841</v>
      </c>
      <c r="IH269">
        <v>1.85745</v>
      </c>
      <c r="II269">
        <v>1.85242</v>
      </c>
      <c r="IJ269">
        <v>0</v>
      </c>
      <c r="IK269">
        <v>0</v>
      </c>
      <c r="IL269">
        <v>0</v>
      </c>
      <c r="IM269">
        <v>0</v>
      </c>
      <c r="IN269" t="s">
        <v>441</v>
      </c>
      <c r="IO269" t="s">
        <v>442</v>
      </c>
      <c r="IP269" t="s">
        <v>443</v>
      </c>
      <c r="IQ269" t="s">
        <v>443</v>
      </c>
      <c r="IR269" t="s">
        <v>443</v>
      </c>
      <c r="IS269" t="s">
        <v>443</v>
      </c>
      <c r="IT269">
        <v>0</v>
      </c>
      <c r="IU269">
        <v>100</v>
      </c>
      <c r="IV269">
        <v>100</v>
      </c>
      <c r="IW269">
        <v>-0.779</v>
      </c>
      <c r="IX269">
        <v>0.2969</v>
      </c>
      <c r="IY269">
        <v>-0.9039269621244732</v>
      </c>
      <c r="IZ269">
        <v>-0.001239420960351069</v>
      </c>
      <c r="JA269">
        <v>2.054680153414315E-06</v>
      </c>
      <c r="JB269">
        <v>-6.090169633737798E-10</v>
      </c>
      <c r="JC269">
        <v>0.01286883109493677</v>
      </c>
      <c r="JD269">
        <v>0.003674261220633967</v>
      </c>
      <c r="JE269">
        <v>0.0003746991724086452</v>
      </c>
      <c r="JF269">
        <v>1.563836292469968E-06</v>
      </c>
      <c r="JG269">
        <v>1</v>
      </c>
      <c r="JH269">
        <v>2003</v>
      </c>
      <c r="JI269">
        <v>1</v>
      </c>
      <c r="JJ269">
        <v>24</v>
      </c>
      <c r="JK269">
        <v>202976.9</v>
      </c>
      <c r="JL269">
        <v>202977.1</v>
      </c>
      <c r="JM269">
        <v>2.25098</v>
      </c>
      <c r="JN269">
        <v>2.62695</v>
      </c>
      <c r="JO269">
        <v>1.49658</v>
      </c>
      <c r="JP269">
        <v>2.34375</v>
      </c>
      <c r="JQ269">
        <v>1.54907</v>
      </c>
      <c r="JR269">
        <v>2.35107</v>
      </c>
      <c r="JS269">
        <v>36.4814</v>
      </c>
      <c r="JT269">
        <v>24.1751</v>
      </c>
      <c r="JU269">
        <v>18</v>
      </c>
      <c r="JV269">
        <v>483.522</v>
      </c>
      <c r="JW269">
        <v>494.655</v>
      </c>
      <c r="JX269">
        <v>28.1222</v>
      </c>
      <c r="JY269">
        <v>28.7763</v>
      </c>
      <c r="JZ269">
        <v>30.0001</v>
      </c>
      <c r="KA269">
        <v>29.0251</v>
      </c>
      <c r="KB269">
        <v>29.0317</v>
      </c>
      <c r="KC269">
        <v>45.1622</v>
      </c>
      <c r="KD269">
        <v>17.6221</v>
      </c>
      <c r="KE269">
        <v>97.39400000000001</v>
      </c>
      <c r="KF269">
        <v>28.108</v>
      </c>
      <c r="KG269">
        <v>988.386</v>
      </c>
      <c r="KH269">
        <v>20.5117</v>
      </c>
      <c r="KI269">
        <v>101.942</v>
      </c>
      <c r="KJ269">
        <v>91.4093</v>
      </c>
    </row>
    <row r="270" spans="1:296">
      <c r="A270">
        <v>252</v>
      </c>
      <c r="B270">
        <v>1759168226.6</v>
      </c>
      <c r="C270">
        <v>6853.5</v>
      </c>
      <c r="D270" t="s">
        <v>949</v>
      </c>
      <c r="E270" t="s">
        <v>950</v>
      </c>
      <c r="F270">
        <v>5</v>
      </c>
      <c r="G270" t="s">
        <v>832</v>
      </c>
      <c r="H270">
        <v>1759168218.778571</v>
      </c>
      <c r="I270">
        <f>(J270)/1000</f>
        <v>0</v>
      </c>
      <c r="J270">
        <f>IF(DO270, AM270, AG270)</f>
        <v>0</v>
      </c>
      <c r="K270">
        <f>IF(DO270, AH270, AF270)</f>
        <v>0</v>
      </c>
      <c r="L270">
        <f>DQ270 - IF(AT270&gt;1, K270*DK270*100.0/(AV270), 0)</f>
        <v>0</v>
      </c>
      <c r="M270">
        <f>((S270-I270/2)*L270-K270)/(S270+I270/2)</f>
        <v>0</v>
      </c>
      <c r="N270">
        <f>M270*(DX270+DY270)/1000.0</f>
        <v>0</v>
      </c>
      <c r="O270">
        <f>(DQ270 - IF(AT270&gt;1, K270*DK270*100.0/(AV270), 0))*(DX270+DY270)/1000.0</f>
        <v>0</v>
      </c>
      <c r="P270">
        <f>2.0/((1/R270-1/Q270)+SIGN(R270)*SQRT((1/R270-1/Q270)*(1/R270-1/Q270) + 4*DL270/((DL270+1)*(DL270+1))*(2*1/R270*1/Q270-1/Q270*1/Q270)))</f>
        <v>0</v>
      </c>
      <c r="Q270">
        <f>IF(LEFT(DM270,1)&lt;&gt;"0",IF(LEFT(DM270,1)="1",3.0,DN270),$D$5+$E$5*(EE270*DX270/($K$5*1000))+$F$5*(EE270*DX270/($K$5*1000))*MAX(MIN(DK270,$J$5),$I$5)*MAX(MIN(DK270,$J$5),$I$5)+$G$5*MAX(MIN(DK270,$J$5),$I$5)*(EE270*DX270/($K$5*1000))+$H$5*(EE270*DX270/($K$5*1000))*(EE270*DX270/($K$5*1000)))</f>
        <v>0</v>
      </c>
      <c r="R270">
        <f>I270*(1000-(1000*0.61365*exp(17.502*V270/(240.97+V270))/(DX270+DY270)+DS270)/2)/(1000*0.61365*exp(17.502*V270/(240.97+V270))/(DX270+DY270)-DS270)</f>
        <v>0</v>
      </c>
      <c r="S270">
        <f>1/((DL270+1)/(P270/1.6)+1/(Q270/1.37)) + DL270/((DL270+1)/(P270/1.6) + DL270/(Q270/1.37))</f>
        <v>0</v>
      </c>
      <c r="T270">
        <f>(DG270*DJ270)</f>
        <v>0</v>
      </c>
      <c r="U270">
        <f>(DZ270+(T270+2*0.95*5.67E-8*(((DZ270+$B$9)+273)^4-(DZ270+273)^4)-44100*I270)/(1.84*29.3*Q270+8*0.95*5.67E-8*(DZ270+273)^3))</f>
        <v>0</v>
      </c>
      <c r="V270">
        <f>($C$9*EA270+$D$9*EB270+$E$9*U270)</f>
        <v>0</v>
      </c>
      <c r="W270">
        <f>0.61365*exp(17.502*V270/(240.97+V270))</f>
        <v>0</v>
      </c>
      <c r="X270">
        <f>(Y270/Z270*100)</f>
        <v>0</v>
      </c>
      <c r="Y270">
        <f>DS270*(DX270+DY270)/1000</f>
        <v>0</v>
      </c>
      <c r="Z270">
        <f>0.61365*exp(17.502*DZ270/(240.97+DZ270))</f>
        <v>0</v>
      </c>
      <c r="AA270">
        <f>(W270-DS270*(DX270+DY270)/1000)</f>
        <v>0</v>
      </c>
      <c r="AB270">
        <f>(-I270*44100)</f>
        <v>0</v>
      </c>
      <c r="AC270">
        <f>2*29.3*Q270*0.92*(DZ270-V270)</f>
        <v>0</v>
      </c>
      <c r="AD270">
        <f>2*0.95*5.67E-8*(((DZ270+$B$9)+273)^4-(V270+273)^4)</f>
        <v>0</v>
      </c>
      <c r="AE270">
        <f>T270+AD270+AB270+AC270</f>
        <v>0</v>
      </c>
      <c r="AF270">
        <f>DW270*AT270*(DR270-DQ270*(1000-AT270*DT270)/(1000-AT270*DS270))/(100*DK270)</f>
        <v>0</v>
      </c>
      <c r="AG270">
        <f>1000*DW270*AT270*(DS270-DT270)/(100*DK270*(1000-AT270*DS270))</f>
        <v>0</v>
      </c>
      <c r="AH270">
        <f>(AI270 - AJ270 - DX270*1E3/(8.314*(DZ270+273.15)) * AL270/DW270 * AK270) * DW270/(100*DK270) * (1000 - DT270)/1000</f>
        <v>0</v>
      </c>
      <c r="AI270">
        <v>994.0041000922807</v>
      </c>
      <c r="AJ270">
        <v>955.3717696969693</v>
      </c>
      <c r="AK270">
        <v>3.421468455038855</v>
      </c>
      <c r="AL270">
        <v>65.06289702928272</v>
      </c>
      <c r="AM270">
        <f>(AO270 - AN270 + DX270*1E3/(8.314*(DZ270+273.15)) * AQ270/DW270 * AP270) * DW270/(100*DK270) * 1000/(1000 - AO270)</f>
        <v>0</v>
      </c>
      <c r="AN270">
        <v>20.42139423590324</v>
      </c>
      <c r="AO270">
        <v>22.52264969696969</v>
      </c>
      <c r="AP270">
        <v>-4.653474682063962E-05</v>
      </c>
      <c r="AQ270">
        <v>104.9964601613878</v>
      </c>
      <c r="AR270">
        <v>0</v>
      </c>
      <c r="AS270">
        <v>0</v>
      </c>
      <c r="AT270">
        <f>IF(AR270*$H$15&gt;=AV270,1.0,(AV270/(AV270-AR270*$H$15)))</f>
        <v>0</v>
      </c>
      <c r="AU270">
        <f>(AT270-1)*100</f>
        <v>0</v>
      </c>
      <c r="AV270">
        <f>MAX(0,($B$15+$C$15*EE270)/(1+$D$15*EE270)*DX270/(DZ270+273)*$E$15)</f>
        <v>0</v>
      </c>
      <c r="AW270" t="s">
        <v>437</v>
      </c>
      <c r="AX270" t="s">
        <v>437</v>
      </c>
      <c r="AY270">
        <v>0</v>
      </c>
      <c r="AZ270">
        <v>0</v>
      </c>
      <c r="BA270">
        <f>1-AY270/AZ270</f>
        <v>0</v>
      </c>
      <c r="BB270">
        <v>0</v>
      </c>
      <c r="BC270" t="s">
        <v>437</v>
      </c>
      <c r="BD270" t="s">
        <v>437</v>
      </c>
      <c r="BE270">
        <v>0</v>
      </c>
      <c r="BF270">
        <v>0</v>
      </c>
      <c r="BG270">
        <f>1-BE270/BF270</f>
        <v>0</v>
      </c>
      <c r="BH270">
        <v>0.5</v>
      </c>
      <c r="BI270">
        <f>DH270</f>
        <v>0</v>
      </c>
      <c r="BJ270">
        <f>K270</f>
        <v>0</v>
      </c>
      <c r="BK270">
        <f>BG270*BH270*BI270</f>
        <v>0</v>
      </c>
      <c r="BL270">
        <f>(BJ270-BB270)/BI270</f>
        <v>0</v>
      </c>
      <c r="BM270">
        <f>(AZ270-BF270)/BF270</f>
        <v>0</v>
      </c>
      <c r="BN270">
        <f>AY270/(BA270+AY270/BF270)</f>
        <v>0</v>
      </c>
      <c r="BO270" t="s">
        <v>437</v>
      </c>
      <c r="BP270">
        <v>0</v>
      </c>
      <c r="BQ270">
        <f>IF(BP270&lt;&gt;0, BP270, BN270)</f>
        <v>0</v>
      </c>
      <c r="BR270">
        <f>1-BQ270/BF270</f>
        <v>0</v>
      </c>
      <c r="BS270">
        <f>(BF270-BE270)/(BF270-BQ270)</f>
        <v>0</v>
      </c>
      <c r="BT270">
        <f>(AZ270-BF270)/(AZ270-BQ270)</f>
        <v>0</v>
      </c>
      <c r="BU270">
        <f>(BF270-BE270)/(BF270-AY270)</f>
        <v>0</v>
      </c>
      <c r="BV270">
        <f>(AZ270-BF270)/(AZ270-AY270)</f>
        <v>0</v>
      </c>
      <c r="BW270">
        <f>(BS270*BQ270/BE270)</f>
        <v>0</v>
      </c>
      <c r="BX270">
        <f>(1-BW270)</f>
        <v>0</v>
      </c>
      <c r="DG270">
        <f>$B$13*EF270+$C$13*EG270+$F$13*ER270*(1-EU270)</f>
        <v>0</v>
      </c>
      <c r="DH270">
        <f>DG270*DI270</f>
        <v>0</v>
      </c>
      <c r="DI270">
        <f>($B$13*$D$11+$C$13*$D$11+$F$13*((FE270+EW270)/MAX(FE270+EW270+FF270, 0.1)*$I$11+FF270/MAX(FE270+EW270+FF270, 0.1)*$J$11))/($B$13+$C$13+$F$13)</f>
        <v>0</v>
      </c>
      <c r="DJ270">
        <f>($B$13*$K$11+$C$13*$K$11+$F$13*((FE270+EW270)/MAX(FE270+EW270+FF270, 0.1)*$P$11+FF270/MAX(FE270+EW270+FF270, 0.1)*$Q$11))/($B$13+$C$13+$F$13)</f>
        <v>0</v>
      </c>
      <c r="DK270">
        <v>5.79</v>
      </c>
      <c r="DL270">
        <v>0.5</v>
      </c>
      <c r="DM270" t="s">
        <v>438</v>
      </c>
      <c r="DN270">
        <v>2</v>
      </c>
      <c r="DO270" t="b">
        <v>1</v>
      </c>
      <c r="DP270">
        <v>1759168218.778571</v>
      </c>
      <c r="DQ270">
        <v>909.4322857142857</v>
      </c>
      <c r="DR270">
        <v>957.3556428571429</v>
      </c>
      <c r="DS270">
        <v>22.52766071428571</v>
      </c>
      <c r="DT270">
        <v>20.38598928571428</v>
      </c>
      <c r="DU270">
        <v>910.2212857142856</v>
      </c>
      <c r="DV270">
        <v>22.23075714285715</v>
      </c>
      <c r="DW270">
        <v>499.9985</v>
      </c>
      <c r="DX270">
        <v>90.87341428571429</v>
      </c>
      <c r="DY270">
        <v>0.06888010357142857</v>
      </c>
      <c r="DZ270">
        <v>29.48637142857143</v>
      </c>
      <c r="EA270">
        <v>30.00992142857143</v>
      </c>
      <c r="EB270">
        <v>999.9000000000002</v>
      </c>
      <c r="EC270">
        <v>0</v>
      </c>
      <c r="ED270">
        <v>0</v>
      </c>
      <c r="EE270">
        <v>9995.244642857142</v>
      </c>
      <c r="EF270">
        <v>0</v>
      </c>
      <c r="EG270">
        <v>9.86604</v>
      </c>
      <c r="EH270">
        <v>-47.92336071428572</v>
      </c>
      <c r="EI270">
        <v>930.3917142857143</v>
      </c>
      <c r="EJ270">
        <v>977.2788571428572</v>
      </c>
      <c r="EK270">
        <v>2.141669642857143</v>
      </c>
      <c r="EL270">
        <v>957.3556428571429</v>
      </c>
      <c r="EM270">
        <v>20.38598928571428</v>
      </c>
      <c r="EN270">
        <v>2.047166428571428</v>
      </c>
      <c r="EO270">
        <v>1.852545714285714</v>
      </c>
      <c r="EP270">
        <v>17.81392857142857</v>
      </c>
      <c r="EQ270">
        <v>16.237325</v>
      </c>
      <c r="ER270">
        <v>2000.01</v>
      </c>
      <c r="ES270">
        <v>0.97999775</v>
      </c>
      <c r="ET270">
        <v>0.02000195</v>
      </c>
      <c r="EU270">
        <v>0</v>
      </c>
      <c r="EV270">
        <v>813.9197142857145</v>
      </c>
      <c r="EW270">
        <v>5.00078</v>
      </c>
      <c r="EX270">
        <v>15858.47857142857</v>
      </c>
      <c r="EY270">
        <v>16379.71428571429</v>
      </c>
      <c r="EZ270">
        <v>39.35010714285714</v>
      </c>
      <c r="FA270">
        <v>40.00439285714286</v>
      </c>
      <c r="FB270">
        <v>39.18496428571429</v>
      </c>
      <c r="FC270">
        <v>39.80549999999999</v>
      </c>
      <c r="FD270">
        <v>40.20053571428571</v>
      </c>
      <c r="FE270">
        <v>1955.1</v>
      </c>
      <c r="FF270">
        <v>39.9</v>
      </c>
      <c r="FG270">
        <v>0</v>
      </c>
      <c r="FH270">
        <v>1759168218.8</v>
      </c>
      <c r="FI270">
        <v>0</v>
      </c>
      <c r="FJ270">
        <v>813.8891923076924</v>
      </c>
      <c r="FK270">
        <v>-1.222940174365292</v>
      </c>
      <c r="FL270">
        <v>-30.22222222278757</v>
      </c>
      <c r="FM270">
        <v>15858.06153846154</v>
      </c>
      <c r="FN270">
        <v>15</v>
      </c>
      <c r="FO270">
        <v>0</v>
      </c>
      <c r="FP270" t="s">
        <v>439</v>
      </c>
      <c r="FQ270">
        <v>1746989605.5</v>
      </c>
      <c r="FR270">
        <v>1746989593.5</v>
      </c>
      <c r="FS270">
        <v>0</v>
      </c>
      <c r="FT270">
        <v>-0.274</v>
      </c>
      <c r="FU270">
        <v>-0.002</v>
      </c>
      <c r="FV270">
        <v>2.549</v>
      </c>
      <c r="FW270">
        <v>0.129</v>
      </c>
      <c r="FX270">
        <v>420</v>
      </c>
      <c r="FY270">
        <v>17</v>
      </c>
      <c r="FZ270">
        <v>0.02</v>
      </c>
      <c r="GA270">
        <v>0.04</v>
      </c>
      <c r="GB270">
        <v>-47.83759999999999</v>
      </c>
      <c r="GC270">
        <v>-1.783884427767156</v>
      </c>
      <c r="GD270">
        <v>0.1865065856746085</v>
      </c>
      <c r="GE270">
        <v>0</v>
      </c>
      <c r="GF270">
        <v>814.0272352941178</v>
      </c>
      <c r="GG270">
        <v>-1.928525594571675</v>
      </c>
      <c r="GH270">
        <v>0.2904288977300296</v>
      </c>
      <c r="GI270">
        <v>0</v>
      </c>
      <c r="GJ270">
        <v>2.159056</v>
      </c>
      <c r="GK270">
        <v>-0.4752956848030007</v>
      </c>
      <c r="GL270">
        <v>0.04825625518002819</v>
      </c>
      <c r="GM270">
        <v>0</v>
      </c>
      <c r="GN270">
        <v>0</v>
      </c>
      <c r="GO270">
        <v>3</v>
      </c>
      <c r="GP270" t="s">
        <v>484</v>
      </c>
      <c r="GQ270">
        <v>3.10233</v>
      </c>
      <c r="GR270">
        <v>2.72697</v>
      </c>
      <c r="GS270">
        <v>0.154655</v>
      </c>
      <c r="GT270">
        <v>0.159678</v>
      </c>
      <c r="GU270">
        <v>0.10352</v>
      </c>
      <c r="GV270">
        <v>0.09794070000000001</v>
      </c>
      <c r="GW270">
        <v>22096</v>
      </c>
      <c r="GX270">
        <v>19947.7</v>
      </c>
      <c r="GY270">
        <v>26701.7</v>
      </c>
      <c r="GZ270">
        <v>23959.3</v>
      </c>
      <c r="HA270">
        <v>38307</v>
      </c>
      <c r="HB270">
        <v>31953.6</v>
      </c>
      <c r="HC270">
        <v>46623.9</v>
      </c>
      <c r="HD270">
        <v>37901.7</v>
      </c>
      <c r="HE270">
        <v>1.87245</v>
      </c>
      <c r="HF270">
        <v>1.8658</v>
      </c>
      <c r="HG270">
        <v>0.140678</v>
      </c>
      <c r="HH270">
        <v>0</v>
      </c>
      <c r="HI270">
        <v>27.7179</v>
      </c>
      <c r="HJ270">
        <v>999.9</v>
      </c>
      <c r="HK270">
        <v>46.8</v>
      </c>
      <c r="HL270">
        <v>31.7</v>
      </c>
      <c r="HM270">
        <v>24.1769</v>
      </c>
      <c r="HN270">
        <v>61.0859</v>
      </c>
      <c r="HO270">
        <v>22.0232</v>
      </c>
      <c r="HP270">
        <v>1</v>
      </c>
      <c r="HQ270">
        <v>0.115196</v>
      </c>
      <c r="HR270">
        <v>-0.238657</v>
      </c>
      <c r="HS270">
        <v>20.2797</v>
      </c>
      <c r="HT270">
        <v>5.21085</v>
      </c>
      <c r="HU270">
        <v>11.98</v>
      </c>
      <c r="HV270">
        <v>4.963</v>
      </c>
      <c r="HW270">
        <v>3.27448</v>
      </c>
      <c r="HX270">
        <v>9999</v>
      </c>
      <c r="HY270">
        <v>9999</v>
      </c>
      <c r="HZ270">
        <v>9999</v>
      </c>
      <c r="IA270">
        <v>42.3</v>
      </c>
      <c r="IB270">
        <v>1.86401</v>
      </c>
      <c r="IC270">
        <v>1.86017</v>
      </c>
      <c r="ID270">
        <v>1.85848</v>
      </c>
      <c r="IE270">
        <v>1.8598</v>
      </c>
      <c r="IF270">
        <v>1.8599</v>
      </c>
      <c r="IG270">
        <v>1.85842</v>
      </c>
      <c r="IH270">
        <v>1.85745</v>
      </c>
      <c r="II270">
        <v>1.85242</v>
      </c>
      <c r="IJ270">
        <v>0</v>
      </c>
      <c r="IK270">
        <v>0</v>
      </c>
      <c r="IL270">
        <v>0</v>
      </c>
      <c r="IM270">
        <v>0</v>
      </c>
      <c r="IN270" t="s">
        <v>441</v>
      </c>
      <c r="IO270" t="s">
        <v>442</v>
      </c>
      <c r="IP270" t="s">
        <v>443</v>
      </c>
      <c r="IQ270" t="s">
        <v>443</v>
      </c>
      <c r="IR270" t="s">
        <v>443</v>
      </c>
      <c r="IS270" t="s">
        <v>443</v>
      </c>
      <c r="IT270">
        <v>0</v>
      </c>
      <c r="IU270">
        <v>100</v>
      </c>
      <c r="IV270">
        <v>100</v>
      </c>
      <c r="IW270">
        <v>-0.763</v>
      </c>
      <c r="IX270">
        <v>0.2967</v>
      </c>
      <c r="IY270">
        <v>-0.9039269621244732</v>
      </c>
      <c r="IZ270">
        <v>-0.001239420960351069</v>
      </c>
      <c r="JA270">
        <v>2.054680153414315E-06</v>
      </c>
      <c r="JB270">
        <v>-6.090169633737798E-10</v>
      </c>
      <c r="JC270">
        <v>0.01286883109493677</v>
      </c>
      <c r="JD270">
        <v>0.003674261220633967</v>
      </c>
      <c r="JE270">
        <v>0.0003746991724086452</v>
      </c>
      <c r="JF270">
        <v>1.563836292469968E-06</v>
      </c>
      <c r="JG270">
        <v>1</v>
      </c>
      <c r="JH270">
        <v>2003</v>
      </c>
      <c r="JI270">
        <v>1</v>
      </c>
      <c r="JJ270">
        <v>24</v>
      </c>
      <c r="JK270">
        <v>202977</v>
      </c>
      <c r="JL270">
        <v>202977.2</v>
      </c>
      <c r="JM270">
        <v>2.27783</v>
      </c>
      <c r="JN270">
        <v>2.61963</v>
      </c>
      <c r="JO270">
        <v>1.49658</v>
      </c>
      <c r="JP270">
        <v>2.34375</v>
      </c>
      <c r="JQ270">
        <v>1.54907</v>
      </c>
      <c r="JR270">
        <v>2.38525</v>
      </c>
      <c r="JS270">
        <v>36.4578</v>
      </c>
      <c r="JT270">
        <v>24.1751</v>
      </c>
      <c r="JU270">
        <v>18</v>
      </c>
      <c r="JV270">
        <v>483.564</v>
      </c>
      <c r="JW270">
        <v>494.281</v>
      </c>
      <c r="JX270">
        <v>28.1124</v>
      </c>
      <c r="JY270">
        <v>28.7757</v>
      </c>
      <c r="JZ270">
        <v>30.0002</v>
      </c>
      <c r="KA270">
        <v>29.0229</v>
      </c>
      <c r="KB270">
        <v>29.0306</v>
      </c>
      <c r="KC270">
        <v>45.7081</v>
      </c>
      <c r="KD270">
        <v>17.3201</v>
      </c>
      <c r="KE270">
        <v>97.39400000000001</v>
      </c>
      <c r="KF270">
        <v>28.108</v>
      </c>
      <c r="KG270">
        <v>1008.43</v>
      </c>
      <c r="KH270">
        <v>20.5518</v>
      </c>
      <c r="KI270">
        <v>101.942</v>
      </c>
      <c r="KJ270">
        <v>91.4089</v>
      </c>
    </row>
    <row r="271" spans="1:296">
      <c r="A271">
        <v>253</v>
      </c>
      <c r="B271">
        <v>1759168231.6</v>
      </c>
      <c r="C271">
        <v>6858.5</v>
      </c>
      <c r="D271" t="s">
        <v>951</v>
      </c>
      <c r="E271" t="s">
        <v>952</v>
      </c>
      <c r="F271">
        <v>5</v>
      </c>
      <c r="G271" t="s">
        <v>832</v>
      </c>
      <c r="H271">
        <v>1759168224.081481</v>
      </c>
      <c r="I271">
        <f>(J271)/1000</f>
        <v>0</v>
      </c>
      <c r="J271">
        <f>IF(DO271, AM271, AG271)</f>
        <v>0</v>
      </c>
      <c r="K271">
        <f>IF(DO271, AH271, AF271)</f>
        <v>0</v>
      </c>
      <c r="L271">
        <f>DQ271 - IF(AT271&gt;1, K271*DK271*100.0/(AV271), 0)</f>
        <v>0</v>
      </c>
      <c r="M271">
        <f>((S271-I271/2)*L271-K271)/(S271+I271/2)</f>
        <v>0</v>
      </c>
      <c r="N271">
        <f>M271*(DX271+DY271)/1000.0</f>
        <v>0</v>
      </c>
      <c r="O271">
        <f>(DQ271 - IF(AT271&gt;1, K271*DK271*100.0/(AV271), 0))*(DX271+DY271)/1000.0</f>
        <v>0</v>
      </c>
      <c r="P271">
        <f>2.0/((1/R271-1/Q271)+SIGN(R271)*SQRT((1/R271-1/Q271)*(1/R271-1/Q271) + 4*DL271/((DL271+1)*(DL271+1))*(2*1/R271*1/Q271-1/Q271*1/Q271)))</f>
        <v>0</v>
      </c>
      <c r="Q271">
        <f>IF(LEFT(DM271,1)&lt;&gt;"0",IF(LEFT(DM271,1)="1",3.0,DN271),$D$5+$E$5*(EE271*DX271/($K$5*1000))+$F$5*(EE271*DX271/($K$5*1000))*MAX(MIN(DK271,$J$5),$I$5)*MAX(MIN(DK271,$J$5),$I$5)+$G$5*MAX(MIN(DK271,$J$5),$I$5)*(EE271*DX271/($K$5*1000))+$H$5*(EE271*DX271/($K$5*1000))*(EE271*DX271/($K$5*1000)))</f>
        <v>0</v>
      </c>
      <c r="R271">
        <f>I271*(1000-(1000*0.61365*exp(17.502*V271/(240.97+V271))/(DX271+DY271)+DS271)/2)/(1000*0.61365*exp(17.502*V271/(240.97+V271))/(DX271+DY271)-DS271)</f>
        <v>0</v>
      </c>
      <c r="S271">
        <f>1/((DL271+1)/(P271/1.6)+1/(Q271/1.37)) + DL271/((DL271+1)/(P271/1.6) + DL271/(Q271/1.37))</f>
        <v>0</v>
      </c>
      <c r="T271">
        <f>(DG271*DJ271)</f>
        <v>0</v>
      </c>
      <c r="U271">
        <f>(DZ271+(T271+2*0.95*5.67E-8*(((DZ271+$B$9)+273)^4-(DZ271+273)^4)-44100*I271)/(1.84*29.3*Q271+8*0.95*5.67E-8*(DZ271+273)^3))</f>
        <v>0</v>
      </c>
      <c r="V271">
        <f>($C$9*EA271+$D$9*EB271+$E$9*U271)</f>
        <v>0</v>
      </c>
      <c r="W271">
        <f>0.61365*exp(17.502*V271/(240.97+V271))</f>
        <v>0</v>
      </c>
      <c r="X271">
        <f>(Y271/Z271*100)</f>
        <v>0</v>
      </c>
      <c r="Y271">
        <f>DS271*(DX271+DY271)/1000</f>
        <v>0</v>
      </c>
      <c r="Z271">
        <f>0.61365*exp(17.502*DZ271/(240.97+DZ271))</f>
        <v>0</v>
      </c>
      <c r="AA271">
        <f>(W271-DS271*(DX271+DY271)/1000)</f>
        <v>0</v>
      </c>
      <c r="AB271">
        <f>(-I271*44100)</f>
        <v>0</v>
      </c>
      <c r="AC271">
        <f>2*29.3*Q271*0.92*(DZ271-V271)</f>
        <v>0</v>
      </c>
      <c r="AD271">
        <f>2*0.95*5.67E-8*(((DZ271+$B$9)+273)^4-(V271+273)^4)</f>
        <v>0</v>
      </c>
      <c r="AE271">
        <f>T271+AD271+AB271+AC271</f>
        <v>0</v>
      </c>
      <c r="AF271">
        <f>DW271*AT271*(DR271-DQ271*(1000-AT271*DT271)/(1000-AT271*DS271))/(100*DK271)</f>
        <v>0</v>
      </c>
      <c r="AG271">
        <f>1000*DW271*AT271*(DS271-DT271)/(100*DK271*(1000-AT271*DS271))</f>
        <v>0</v>
      </c>
      <c r="AH271">
        <f>(AI271 - AJ271 - DX271*1E3/(8.314*(DZ271+273.15)) * AL271/DW271 * AK271) * DW271/(100*DK271) * (1000 - DT271)/1000</f>
        <v>0</v>
      </c>
      <c r="AI271">
        <v>1011.152357448966</v>
      </c>
      <c r="AJ271">
        <v>972.3674666666661</v>
      </c>
      <c r="AK271">
        <v>3.407037243379987</v>
      </c>
      <c r="AL271">
        <v>65.06289702928272</v>
      </c>
      <c r="AM271">
        <f>(AO271 - AN271 + DX271*1E3/(8.314*(DZ271+273.15)) * AQ271/DW271 * AP271) * DW271/(100*DK271) * 1000/(1000 - AO271)</f>
        <v>0</v>
      </c>
      <c r="AN271">
        <v>20.43338259679702</v>
      </c>
      <c r="AO271">
        <v>22.50029575757576</v>
      </c>
      <c r="AP271">
        <v>-0.003445931062246643</v>
      </c>
      <c r="AQ271">
        <v>104.9964601613878</v>
      </c>
      <c r="AR271">
        <v>0</v>
      </c>
      <c r="AS271">
        <v>0</v>
      </c>
      <c r="AT271">
        <f>IF(AR271*$H$15&gt;=AV271,1.0,(AV271/(AV271-AR271*$H$15)))</f>
        <v>0</v>
      </c>
      <c r="AU271">
        <f>(AT271-1)*100</f>
        <v>0</v>
      </c>
      <c r="AV271">
        <f>MAX(0,($B$15+$C$15*EE271)/(1+$D$15*EE271)*DX271/(DZ271+273)*$E$15)</f>
        <v>0</v>
      </c>
      <c r="AW271" t="s">
        <v>437</v>
      </c>
      <c r="AX271" t="s">
        <v>437</v>
      </c>
      <c r="AY271">
        <v>0</v>
      </c>
      <c r="AZ271">
        <v>0</v>
      </c>
      <c r="BA271">
        <f>1-AY271/AZ271</f>
        <v>0</v>
      </c>
      <c r="BB271">
        <v>0</v>
      </c>
      <c r="BC271" t="s">
        <v>437</v>
      </c>
      <c r="BD271" t="s">
        <v>437</v>
      </c>
      <c r="BE271">
        <v>0</v>
      </c>
      <c r="BF271">
        <v>0</v>
      </c>
      <c r="BG271">
        <f>1-BE271/BF271</f>
        <v>0</v>
      </c>
      <c r="BH271">
        <v>0.5</v>
      </c>
      <c r="BI271">
        <f>DH271</f>
        <v>0</v>
      </c>
      <c r="BJ271">
        <f>K271</f>
        <v>0</v>
      </c>
      <c r="BK271">
        <f>BG271*BH271*BI271</f>
        <v>0</v>
      </c>
      <c r="BL271">
        <f>(BJ271-BB271)/BI271</f>
        <v>0</v>
      </c>
      <c r="BM271">
        <f>(AZ271-BF271)/BF271</f>
        <v>0</v>
      </c>
      <c r="BN271">
        <f>AY271/(BA271+AY271/BF271)</f>
        <v>0</v>
      </c>
      <c r="BO271" t="s">
        <v>437</v>
      </c>
      <c r="BP271">
        <v>0</v>
      </c>
      <c r="BQ271">
        <f>IF(BP271&lt;&gt;0, BP271, BN271)</f>
        <v>0</v>
      </c>
      <c r="BR271">
        <f>1-BQ271/BF271</f>
        <v>0</v>
      </c>
      <c r="BS271">
        <f>(BF271-BE271)/(BF271-BQ271)</f>
        <v>0</v>
      </c>
      <c r="BT271">
        <f>(AZ271-BF271)/(AZ271-BQ271)</f>
        <v>0</v>
      </c>
      <c r="BU271">
        <f>(BF271-BE271)/(BF271-AY271)</f>
        <v>0</v>
      </c>
      <c r="BV271">
        <f>(AZ271-BF271)/(AZ271-AY271)</f>
        <v>0</v>
      </c>
      <c r="BW271">
        <f>(BS271*BQ271/BE271)</f>
        <v>0</v>
      </c>
      <c r="BX271">
        <f>(1-BW271)</f>
        <v>0</v>
      </c>
      <c r="DG271">
        <f>$B$13*EF271+$C$13*EG271+$F$13*ER271*(1-EU271)</f>
        <v>0</v>
      </c>
      <c r="DH271">
        <f>DG271*DI271</f>
        <v>0</v>
      </c>
      <c r="DI271">
        <f>($B$13*$D$11+$C$13*$D$11+$F$13*((FE271+EW271)/MAX(FE271+EW271+FF271, 0.1)*$I$11+FF271/MAX(FE271+EW271+FF271, 0.1)*$J$11))/($B$13+$C$13+$F$13)</f>
        <v>0</v>
      </c>
      <c r="DJ271">
        <f>($B$13*$K$11+$C$13*$K$11+$F$13*((FE271+EW271)/MAX(FE271+EW271+FF271, 0.1)*$P$11+FF271/MAX(FE271+EW271+FF271, 0.1)*$Q$11))/($B$13+$C$13+$F$13)</f>
        <v>0</v>
      </c>
      <c r="DK271">
        <v>5.79</v>
      </c>
      <c r="DL271">
        <v>0.5</v>
      </c>
      <c r="DM271" t="s">
        <v>438</v>
      </c>
      <c r="DN271">
        <v>2</v>
      </c>
      <c r="DO271" t="b">
        <v>1</v>
      </c>
      <c r="DP271">
        <v>1759168224.081481</v>
      </c>
      <c r="DQ271">
        <v>927.0759999999999</v>
      </c>
      <c r="DR271">
        <v>975.1358148148147</v>
      </c>
      <c r="DS271">
        <v>22.51896296296297</v>
      </c>
      <c r="DT271">
        <v>20.41759259259259</v>
      </c>
      <c r="DU271">
        <v>927.8475555555553</v>
      </c>
      <c r="DV271">
        <v>22.22224814814815</v>
      </c>
      <c r="DW271">
        <v>499.9802962962962</v>
      </c>
      <c r="DX271">
        <v>90.87404444444444</v>
      </c>
      <c r="DY271">
        <v>0.06899798518518517</v>
      </c>
      <c r="DZ271">
        <v>29.48626296296296</v>
      </c>
      <c r="EA271">
        <v>30.01217407407407</v>
      </c>
      <c r="EB271">
        <v>999.9000000000001</v>
      </c>
      <c r="EC271">
        <v>0</v>
      </c>
      <c r="ED271">
        <v>0</v>
      </c>
      <c r="EE271">
        <v>9999.279259259258</v>
      </c>
      <c r="EF271">
        <v>0</v>
      </c>
      <c r="EG271">
        <v>9.86604</v>
      </c>
      <c r="EH271">
        <v>-48.05989629629631</v>
      </c>
      <c r="EI271">
        <v>948.4335925925926</v>
      </c>
      <c r="EJ271">
        <v>995.4610370370372</v>
      </c>
      <c r="EK271">
        <v>2.101366666666667</v>
      </c>
      <c r="EL271">
        <v>975.1358148148147</v>
      </c>
      <c r="EM271">
        <v>20.41759259259259</v>
      </c>
      <c r="EN271">
        <v>2.04639037037037</v>
      </c>
      <c r="EO271">
        <v>1.85543</v>
      </c>
      <c r="EP271">
        <v>17.80791481481481</v>
      </c>
      <c r="EQ271">
        <v>16.26175185185186</v>
      </c>
      <c r="ER271">
        <v>1999.98962962963</v>
      </c>
      <c r="ES271">
        <v>0.9799975555555556</v>
      </c>
      <c r="ET271">
        <v>0.02000214444444445</v>
      </c>
      <c r="EU271">
        <v>0</v>
      </c>
      <c r="EV271">
        <v>813.7585185185184</v>
      </c>
      <c r="EW271">
        <v>5.00078</v>
      </c>
      <c r="EX271">
        <v>15855.37407407407</v>
      </c>
      <c r="EY271">
        <v>16379.54074074074</v>
      </c>
      <c r="EZ271">
        <v>39.35614814814815</v>
      </c>
      <c r="FA271">
        <v>39.99766666666666</v>
      </c>
      <c r="FB271">
        <v>39.21274074074073</v>
      </c>
      <c r="FC271">
        <v>39.803</v>
      </c>
      <c r="FD271">
        <v>40.22881481481481</v>
      </c>
      <c r="FE271">
        <v>1955.079629629629</v>
      </c>
      <c r="FF271">
        <v>39.9</v>
      </c>
      <c r="FG271">
        <v>0</v>
      </c>
      <c r="FH271">
        <v>1759168223.6</v>
      </c>
      <c r="FI271">
        <v>0</v>
      </c>
      <c r="FJ271">
        <v>813.7213461538461</v>
      </c>
      <c r="FK271">
        <v>-2.871897427119492</v>
      </c>
      <c r="FL271">
        <v>-33.81538456096422</v>
      </c>
      <c r="FM271">
        <v>15855.41153846154</v>
      </c>
      <c r="FN271">
        <v>15</v>
      </c>
      <c r="FO271">
        <v>0</v>
      </c>
      <c r="FP271" t="s">
        <v>439</v>
      </c>
      <c r="FQ271">
        <v>1746989605.5</v>
      </c>
      <c r="FR271">
        <v>1746989593.5</v>
      </c>
      <c r="FS271">
        <v>0</v>
      </c>
      <c r="FT271">
        <v>-0.274</v>
      </c>
      <c r="FU271">
        <v>-0.002</v>
      </c>
      <c r="FV271">
        <v>2.549</v>
      </c>
      <c r="FW271">
        <v>0.129</v>
      </c>
      <c r="FX271">
        <v>420</v>
      </c>
      <c r="FY271">
        <v>17</v>
      </c>
      <c r="FZ271">
        <v>0.02</v>
      </c>
      <c r="GA271">
        <v>0.04</v>
      </c>
      <c r="GB271">
        <v>-47.9641875</v>
      </c>
      <c r="GC271">
        <v>-1.544094934333836</v>
      </c>
      <c r="GD271">
        <v>0.1629411905987862</v>
      </c>
      <c r="GE271">
        <v>0</v>
      </c>
      <c r="GF271">
        <v>813.8403823529411</v>
      </c>
      <c r="GG271">
        <v>-1.953139798034982</v>
      </c>
      <c r="GH271">
        <v>0.2895761623584228</v>
      </c>
      <c r="GI271">
        <v>0</v>
      </c>
      <c r="GJ271">
        <v>2.13543025</v>
      </c>
      <c r="GK271">
        <v>-0.4221954596622924</v>
      </c>
      <c r="GL271">
        <v>0.04467131828631767</v>
      </c>
      <c r="GM271">
        <v>0</v>
      </c>
      <c r="GN271">
        <v>0</v>
      </c>
      <c r="GO271">
        <v>3</v>
      </c>
      <c r="GP271" t="s">
        <v>484</v>
      </c>
      <c r="GQ271">
        <v>3.10224</v>
      </c>
      <c r="GR271">
        <v>2.7276</v>
      </c>
      <c r="GS271">
        <v>0.15642</v>
      </c>
      <c r="GT271">
        <v>0.16142</v>
      </c>
      <c r="GU271">
        <v>0.103457</v>
      </c>
      <c r="GV271">
        <v>0.09819070000000001</v>
      </c>
      <c r="GW271">
        <v>22049.8</v>
      </c>
      <c r="GX271">
        <v>19906.2</v>
      </c>
      <c r="GY271">
        <v>26701.6</v>
      </c>
      <c r="GZ271">
        <v>23959.1</v>
      </c>
      <c r="HA271">
        <v>38309.9</v>
      </c>
      <c r="HB271">
        <v>31944.8</v>
      </c>
      <c r="HC271">
        <v>46623.8</v>
      </c>
      <c r="HD271">
        <v>37901.6</v>
      </c>
      <c r="HE271">
        <v>1.87215</v>
      </c>
      <c r="HF271">
        <v>1.86635</v>
      </c>
      <c r="HG271">
        <v>0.140555</v>
      </c>
      <c r="HH271">
        <v>0</v>
      </c>
      <c r="HI271">
        <v>27.72</v>
      </c>
      <c r="HJ271">
        <v>999.9</v>
      </c>
      <c r="HK271">
        <v>46.8</v>
      </c>
      <c r="HL271">
        <v>31.7</v>
      </c>
      <c r="HM271">
        <v>24.1776</v>
      </c>
      <c r="HN271">
        <v>61.0359</v>
      </c>
      <c r="HO271">
        <v>22.1034</v>
      </c>
      <c r="HP271">
        <v>1</v>
      </c>
      <c r="HQ271">
        <v>0.114802</v>
      </c>
      <c r="HR271">
        <v>-0.233222</v>
      </c>
      <c r="HS271">
        <v>20.2797</v>
      </c>
      <c r="HT271">
        <v>5.2122</v>
      </c>
      <c r="HU271">
        <v>11.9798</v>
      </c>
      <c r="HV271">
        <v>4.9629</v>
      </c>
      <c r="HW271">
        <v>3.27455</v>
      </c>
      <c r="HX271">
        <v>9999</v>
      </c>
      <c r="HY271">
        <v>9999</v>
      </c>
      <c r="HZ271">
        <v>9999</v>
      </c>
      <c r="IA271">
        <v>42.3</v>
      </c>
      <c r="IB271">
        <v>1.86401</v>
      </c>
      <c r="IC271">
        <v>1.86018</v>
      </c>
      <c r="ID271">
        <v>1.85846</v>
      </c>
      <c r="IE271">
        <v>1.8598</v>
      </c>
      <c r="IF271">
        <v>1.85989</v>
      </c>
      <c r="IG271">
        <v>1.85841</v>
      </c>
      <c r="IH271">
        <v>1.85746</v>
      </c>
      <c r="II271">
        <v>1.85242</v>
      </c>
      <c r="IJ271">
        <v>0</v>
      </c>
      <c r="IK271">
        <v>0</v>
      </c>
      <c r="IL271">
        <v>0</v>
      </c>
      <c r="IM271">
        <v>0</v>
      </c>
      <c r="IN271" t="s">
        <v>441</v>
      </c>
      <c r="IO271" t="s">
        <v>442</v>
      </c>
      <c r="IP271" t="s">
        <v>443</v>
      </c>
      <c r="IQ271" t="s">
        <v>443</v>
      </c>
      <c r="IR271" t="s">
        <v>443</v>
      </c>
      <c r="IS271" t="s">
        <v>443</v>
      </c>
      <c r="IT271">
        <v>0</v>
      </c>
      <c r="IU271">
        <v>100</v>
      </c>
      <c r="IV271">
        <v>100</v>
      </c>
      <c r="IW271">
        <v>-0.746</v>
      </c>
      <c r="IX271">
        <v>0.2964</v>
      </c>
      <c r="IY271">
        <v>-0.9039269621244732</v>
      </c>
      <c r="IZ271">
        <v>-0.001239420960351069</v>
      </c>
      <c r="JA271">
        <v>2.054680153414315E-06</v>
      </c>
      <c r="JB271">
        <v>-6.090169633737798E-10</v>
      </c>
      <c r="JC271">
        <v>0.01286883109493677</v>
      </c>
      <c r="JD271">
        <v>0.003674261220633967</v>
      </c>
      <c r="JE271">
        <v>0.0003746991724086452</v>
      </c>
      <c r="JF271">
        <v>1.563836292469968E-06</v>
      </c>
      <c r="JG271">
        <v>1</v>
      </c>
      <c r="JH271">
        <v>2003</v>
      </c>
      <c r="JI271">
        <v>1</v>
      </c>
      <c r="JJ271">
        <v>24</v>
      </c>
      <c r="JK271">
        <v>202977.1</v>
      </c>
      <c r="JL271">
        <v>202977.3</v>
      </c>
      <c r="JM271">
        <v>2.31079</v>
      </c>
      <c r="JN271">
        <v>2.61963</v>
      </c>
      <c r="JO271">
        <v>1.49658</v>
      </c>
      <c r="JP271">
        <v>2.34375</v>
      </c>
      <c r="JQ271">
        <v>1.54907</v>
      </c>
      <c r="JR271">
        <v>2.41943</v>
      </c>
      <c r="JS271">
        <v>36.4578</v>
      </c>
      <c r="JT271">
        <v>24.1751</v>
      </c>
      <c r="JU271">
        <v>18</v>
      </c>
      <c r="JV271">
        <v>483.387</v>
      </c>
      <c r="JW271">
        <v>494.644</v>
      </c>
      <c r="JX271">
        <v>28.1004</v>
      </c>
      <c r="JY271">
        <v>28.7745</v>
      </c>
      <c r="JZ271">
        <v>30</v>
      </c>
      <c r="KA271">
        <v>29.0227</v>
      </c>
      <c r="KB271">
        <v>29.0306</v>
      </c>
      <c r="KC271">
        <v>46.3783</v>
      </c>
      <c r="KD271">
        <v>17.3201</v>
      </c>
      <c r="KE271">
        <v>97.39400000000001</v>
      </c>
      <c r="KF271">
        <v>28.0981</v>
      </c>
      <c r="KG271">
        <v>1021.86</v>
      </c>
      <c r="KH271">
        <v>20.6056</v>
      </c>
      <c r="KI271">
        <v>101.942</v>
      </c>
      <c r="KJ271">
        <v>91.4085</v>
      </c>
    </row>
    <row r="272" spans="1:296">
      <c r="A272">
        <v>254</v>
      </c>
      <c r="B272">
        <v>1759168236.6</v>
      </c>
      <c r="C272">
        <v>6863.5</v>
      </c>
      <c r="D272" t="s">
        <v>953</v>
      </c>
      <c r="E272" t="s">
        <v>954</v>
      </c>
      <c r="F272">
        <v>5</v>
      </c>
      <c r="G272" t="s">
        <v>832</v>
      </c>
      <c r="H272">
        <v>1759168228.796428</v>
      </c>
      <c r="I272">
        <f>(J272)/1000</f>
        <v>0</v>
      </c>
      <c r="J272">
        <f>IF(DO272, AM272, AG272)</f>
        <v>0</v>
      </c>
      <c r="K272">
        <f>IF(DO272, AH272, AF272)</f>
        <v>0</v>
      </c>
      <c r="L272">
        <f>DQ272 - IF(AT272&gt;1, K272*DK272*100.0/(AV272), 0)</f>
        <v>0</v>
      </c>
      <c r="M272">
        <f>((S272-I272/2)*L272-K272)/(S272+I272/2)</f>
        <v>0</v>
      </c>
      <c r="N272">
        <f>M272*(DX272+DY272)/1000.0</f>
        <v>0</v>
      </c>
      <c r="O272">
        <f>(DQ272 - IF(AT272&gt;1, K272*DK272*100.0/(AV272), 0))*(DX272+DY272)/1000.0</f>
        <v>0</v>
      </c>
      <c r="P272">
        <f>2.0/((1/R272-1/Q272)+SIGN(R272)*SQRT((1/R272-1/Q272)*(1/R272-1/Q272) + 4*DL272/((DL272+1)*(DL272+1))*(2*1/R272*1/Q272-1/Q272*1/Q272)))</f>
        <v>0</v>
      </c>
      <c r="Q272">
        <f>IF(LEFT(DM272,1)&lt;&gt;"0",IF(LEFT(DM272,1)="1",3.0,DN272),$D$5+$E$5*(EE272*DX272/($K$5*1000))+$F$5*(EE272*DX272/($K$5*1000))*MAX(MIN(DK272,$J$5),$I$5)*MAX(MIN(DK272,$J$5),$I$5)+$G$5*MAX(MIN(DK272,$J$5),$I$5)*(EE272*DX272/($K$5*1000))+$H$5*(EE272*DX272/($K$5*1000))*(EE272*DX272/($K$5*1000)))</f>
        <v>0</v>
      </c>
      <c r="R272">
        <f>I272*(1000-(1000*0.61365*exp(17.502*V272/(240.97+V272))/(DX272+DY272)+DS272)/2)/(1000*0.61365*exp(17.502*V272/(240.97+V272))/(DX272+DY272)-DS272)</f>
        <v>0</v>
      </c>
      <c r="S272">
        <f>1/((DL272+1)/(P272/1.6)+1/(Q272/1.37)) + DL272/((DL272+1)/(P272/1.6) + DL272/(Q272/1.37))</f>
        <v>0</v>
      </c>
      <c r="T272">
        <f>(DG272*DJ272)</f>
        <v>0</v>
      </c>
      <c r="U272">
        <f>(DZ272+(T272+2*0.95*5.67E-8*(((DZ272+$B$9)+273)^4-(DZ272+273)^4)-44100*I272)/(1.84*29.3*Q272+8*0.95*5.67E-8*(DZ272+273)^3))</f>
        <v>0</v>
      </c>
      <c r="V272">
        <f>($C$9*EA272+$D$9*EB272+$E$9*U272)</f>
        <v>0</v>
      </c>
      <c r="W272">
        <f>0.61365*exp(17.502*V272/(240.97+V272))</f>
        <v>0</v>
      </c>
      <c r="X272">
        <f>(Y272/Z272*100)</f>
        <v>0</v>
      </c>
      <c r="Y272">
        <f>DS272*(DX272+DY272)/1000</f>
        <v>0</v>
      </c>
      <c r="Z272">
        <f>0.61365*exp(17.502*DZ272/(240.97+DZ272))</f>
        <v>0</v>
      </c>
      <c r="AA272">
        <f>(W272-DS272*(DX272+DY272)/1000)</f>
        <v>0</v>
      </c>
      <c r="AB272">
        <f>(-I272*44100)</f>
        <v>0</v>
      </c>
      <c r="AC272">
        <f>2*29.3*Q272*0.92*(DZ272-V272)</f>
        <v>0</v>
      </c>
      <c r="AD272">
        <f>2*0.95*5.67E-8*(((DZ272+$B$9)+273)^4-(V272+273)^4)</f>
        <v>0</v>
      </c>
      <c r="AE272">
        <f>T272+AD272+AB272+AC272</f>
        <v>0</v>
      </c>
      <c r="AF272">
        <f>DW272*AT272*(DR272-DQ272*(1000-AT272*DT272)/(1000-AT272*DS272))/(100*DK272)</f>
        <v>0</v>
      </c>
      <c r="AG272">
        <f>1000*DW272*AT272*(DS272-DT272)/(100*DK272*(1000-AT272*DS272))</f>
        <v>0</v>
      </c>
      <c r="AH272">
        <f>(AI272 - AJ272 - DX272*1E3/(8.314*(DZ272+273.15)) * AL272/DW272 * AK272) * DW272/(100*DK272) * (1000 - DT272)/1000</f>
        <v>0</v>
      </c>
      <c r="AI272">
        <v>1028.343783338698</v>
      </c>
      <c r="AJ272">
        <v>989.4705272727273</v>
      </c>
      <c r="AK272">
        <v>3.419114465615963</v>
      </c>
      <c r="AL272">
        <v>65.06289702928272</v>
      </c>
      <c r="AM272">
        <f>(AO272 - AN272 + DX272*1E3/(8.314*(DZ272+273.15)) * AQ272/DW272 * AP272) * DW272/(100*DK272) * 1000/(1000 - AO272)</f>
        <v>0</v>
      </c>
      <c r="AN272">
        <v>20.54145957843185</v>
      </c>
      <c r="AO272">
        <v>22.52005393939394</v>
      </c>
      <c r="AP272">
        <v>0.003995511537237802</v>
      </c>
      <c r="AQ272">
        <v>104.9964601613878</v>
      </c>
      <c r="AR272">
        <v>0</v>
      </c>
      <c r="AS272">
        <v>0</v>
      </c>
      <c r="AT272">
        <f>IF(AR272*$H$15&gt;=AV272,1.0,(AV272/(AV272-AR272*$H$15)))</f>
        <v>0</v>
      </c>
      <c r="AU272">
        <f>(AT272-1)*100</f>
        <v>0</v>
      </c>
      <c r="AV272">
        <f>MAX(0,($B$15+$C$15*EE272)/(1+$D$15*EE272)*DX272/(DZ272+273)*$E$15)</f>
        <v>0</v>
      </c>
      <c r="AW272" t="s">
        <v>437</v>
      </c>
      <c r="AX272" t="s">
        <v>437</v>
      </c>
      <c r="AY272">
        <v>0</v>
      </c>
      <c r="AZ272">
        <v>0</v>
      </c>
      <c r="BA272">
        <f>1-AY272/AZ272</f>
        <v>0</v>
      </c>
      <c r="BB272">
        <v>0</v>
      </c>
      <c r="BC272" t="s">
        <v>437</v>
      </c>
      <c r="BD272" t="s">
        <v>437</v>
      </c>
      <c r="BE272">
        <v>0</v>
      </c>
      <c r="BF272">
        <v>0</v>
      </c>
      <c r="BG272">
        <f>1-BE272/BF272</f>
        <v>0</v>
      </c>
      <c r="BH272">
        <v>0.5</v>
      </c>
      <c r="BI272">
        <f>DH272</f>
        <v>0</v>
      </c>
      <c r="BJ272">
        <f>K272</f>
        <v>0</v>
      </c>
      <c r="BK272">
        <f>BG272*BH272*BI272</f>
        <v>0</v>
      </c>
      <c r="BL272">
        <f>(BJ272-BB272)/BI272</f>
        <v>0</v>
      </c>
      <c r="BM272">
        <f>(AZ272-BF272)/BF272</f>
        <v>0</v>
      </c>
      <c r="BN272">
        <f>AY272/(BA272+AY272/BF272)</f>
        <v>0</v>
      </c>
      <c r="BO272" t="s">
        <v>437</v>
      </c>
      <c r="BP272">
        <v>0</v>
      </c>
      <c r="BQ272">
        <f>IF(BP272&lt;&gt;0, BP272, BN272)</f>
        <v>0</v>
      </c>
      <c r="BR272">
        <f>1-BQ272/BF272</f>
        <v>0</v>
      </c>
      <c r="BS272">
        <f>(BF272-BE272)/(BF272-BQ272)</f>
        <v>0</v>
      </c>
      <c r="BT272">
        <f>(AZ272-BF272)/(AZ272-BQ272)</f>
        <v>0</v>
      </c>
      <c r="BU272">
        <f>(BF272-BE272)/(BF272-AY272)</f>
        <v>0</v>
      </c>
      <c r="BV272">
        <f>(AZ272-BF272)/(AZ272-AY272)</f>
        <v>0</v>
      </c>
      <c r="BW272">
        <f>(BS272*BQ272/BE272)</f>
        <v>0</v>
      </c>
      <c r="BX272">
        <f>(1-BW272)</f>
        <v>0</v>
      </c>
      <c r="DG272">
        <f>$B$13*EF272+$C$13*EG272+$F$13*ER272*(1-EU272)</f>
        <v>0</v>
      </c>
      <c r="DH272">
        <f>DG272*DI272</f>
        <v>0</v>
      </c>
      <c r="DI272">
        <f>($B$13*$D$11+$C$13*$D$11+$F$13*((FE272+EW272)/MAX(FE272+EW272+FF272, 0.1)*$I$11+FF272/MAX(FE272+EW272+FF272, 0.1)*$J$11))/($B$13+$C$13+$F$13)</f>
        <v>0</v>
      </c>
      <c r="DJ272">
        <f>($B$13*$K$11+$C$13*$K$11+$F$13*((FE272+EW272)/MAX(FE272+EW272+FF272, 0.1)*$P$11+FF272/MAX(FE272+EW272+FF272, 0.1)*$Q$11))/($B$13+$C$13+$F$13)</f>
        <v>0</v>
      </c>
      <c r="DK272">
        <v>5.79</v>
      </c>
      <c r="DL272">
        <v>0.5</v>
      </c>
      <c r="DM272" t="s">
        <v>438</v>
      </c>
      <c r="DN272">
        <v>2</v>
      </c>
      <c r="DO272" t="b">
        <v>1</v>
      </c>
      <c r="DP272">
        <v>1759168228.796428</v>
      </c>
      <c r="DQ272">
        <v>942.8280357142856</v>
      </c>
      <c r="DR272">
        <v>990.9639642857144</v>
      </c>
      <c r="DS272">
        <v>22.51501071428572</v>
      </c>
      <c r="DT272">
        <v>20.45829285714286</v>
      </c>
      <c r="DU272">
        <v>943.5836785714284</v>
      </c>
      <c r="DV272">
        <v>22.21837500000001</v>
      </c>
      <c r="DW272">
        <v>499.9975</v>
      </c>
      <c r="DX272">
        <v>90.87367142857144</v>
      </c>
      <c r="DY272">
        <v>0.06907519285714285</v>
      </c>
      <c r="DZ272">
        <v>29.48502857142858</v>
      </c>
      <c r="EA272">
        <v>30.0106</v>
      </c>
      <c r="EB272">
        <v>999.9000000000002</v>
      </c>
      <c r="EC272">
        <v>0</v>
      </c>
      <c r="ED272">
        <v>0</v>
      </c>
      <c r="EE272">
        <v>10008.12</v>
      </c>
      <c r="EF272">
        <v>0</v>
      </c>
      <c r="EG272">
        <v>9.86604</v>
      </c>
      <c r="EH272">
        <v>-48.13644285714286</v>
      </c>
      <c r="EI272">
        <v>964.544607142857</v>
      </c>
      <c r="EJ272">
        <v>1011.661928571429</v>
      </c>
      <c r="EK272">
        <v>2.056712142857143</v>
      </c>
      <c r="EL272">
        <v>990.9639642857144</v>
      </c>
      <c r="EM272">
        <v>20.45829285714286</v>
      </c>
      <c r="EN272">
        <v>2.046021428571429</v>
      </c>
      <c r="EO272">
        <v>1.85912</v>
      </c>
      <c r="EP272">
        <v>17.80505357142857</v>
      </c>
      <c r="EQ272">
        <v>16.29288571428571</v>
      </c>
      <c r="ER272">
        <v>1999.978571428572</v>
      </c>
      <c r="ES272">
        <v>0.9799974285714287</v>
      </c>
      <c r="ET272">
        <v>0.02000227142857144</v>
      </c>
      <c r="EU272">
        <v>0</v>
      </c>
      <c r="EV272">
        <v>813.5413571428571</v>
      </c>
      <c r="EW272">
        <v>5.00078</v>
      </c>
      <c r="EX272">
        <v>15852.51071428571</v>
      </c>
      <c r="EY272">
        <v>16379.44642857142</v>
      </c>
      <c r="EZ272">
        <v>39.35232142857142</v>
      </c>
      <c r="FA272">
        <v>40.00217857142857</v>
      </c>
      <c r="FB272">
        <v>39.20742857142857</v>
      </c>
      <c r="FC272">
        <v>39.79446428571428</v>
      </c>
      <c r="FD272">
        <v>40.20057142857143</v>
      </c>
      <c r="FE272">
        <v>1955.068571428571</v>
      </c>
      <c r="FF272">
        <v>39.9</v>
      </c>
      <c r="FG272">
        <v>0</v>
      </c>
      <c r="FH272">
        <v>1759168229</v>
      </c>
      <c r="FI272">
        <v>0</v>
      </c>
      <c r="FJ272">
        <v>813.4775199999999</v>
      </c>
      <c r="FK272">
        <v>-3.057999984848754</v>
      </c>
      <c r="FL272">
        <v>-38.48461521757561</v>
      </c>
      <c r="FM272">
        <v>15852.08</v>
      </c>
      <c r="FN272">
        <v>15</v>
      </c>
      <c r="FO272">
        <v>0</v>
      </c>
      <c r="FP272" t="s">
        <v>439</v>
      </c>
      <c r="FQ272">
        <v>1746989605.5</v>
      </c>
      <c r="FR272">
        <v>1746989593.5</v>
      </c>
      <c r="FS272">
        <v>0</v>
      </c>
      <c r="FT272">
        <v>-0.274</v>
      </c>
      <c r="FU272">
        <v>-0.002</v>
      </c>
      <c r="FV272">
        <v>2.549</v>
      </c>
      <c r="FW272">
        <v>0.129</v>
      </c>
      <c r="FX272">
        <v>420</v>
      </c>
      <c r="FY272">
        <v>17</v>
      </c>
      <c r="FZ272">
        <v>0.02</v>
      </c>
      <c r="GA272">
        <v>0.04</v>
      </c>
      <c r="GB272">
        <v>-48.087055</v>
      </c>
      <c r="GC272">
        <v>-1.129040150093817</v>
      </c>
      <c r="GD272">
        <v>0.1319065596359794</v>
      </c>
      <c r="GE272">
        <v>0</v>
      </c>
      <c r="GF272">
        <v>813.602705882353</v>
      </c>
      <c r="GG272">
        <v>-2.938915197784027</v>
      </c>
      <c r="GH272">
        <v>0.3664345322646163</v>
      </c>
      <c r="GI272">
        <v>0</v>
      </c>
      <c r="GJ272">
        <v>2.07323375</v>
      </c>
      <c r="GK272">
        <v>-0.5268059662288991</v>
      </c>
      <c r="GL272">
        <v>0.05676205980615485</v>
      </c>
      <c r="GM272">
        <v>0</v>
      </c>
      <c r="GN272">
        <v>0</v>
      </c>
      <c r="GO272">
        <v>3</v>
      </c>
      <c r="GP272" t="s">
        <v>484</v>
      </c>
      <c r="GQ272">
        <v>3.10222</v>
      </c>
      <c r="GR272">
        <v>2.72726</v>
      </c>
      <c r="GS272">
        <v>0.158181</v>
      </c>
      <c r="GT272">
        <v>0.163136</v>
      </c>
      <c r="GU272">
        <v>0.103522</v>
      </c>
      <c r="GV272">
        <v>0.0984</v>
      </c>
      <c r="GW272">
        <v>22003.8</v>
      </c>
      <c r="GX272">
        <v>19865.5</v>
      </c>
      <c r="GY272">
        <v>26701.6</v>
      </c>
      <c r="GZ272">
        <v>23959.1</v>
      </c>
      <c r="HA272">
        <v>38307.1</v>
      </c>
      <c r="HB272">
        <v>31937.4</v>
      </c>
      <c r="HC272">
        <v>46623.6</v>
      </c>
      <c r="HD272">
        <v>37901.6</v>
      </c>
      <c r="HE272">
        <v>1.87208</v>
      </c>
      <c r="HF272">
        <v>1.86668</v>
      </c>
      <c r="HG272">
        <v>0.140425</v>
      </c>
      <c r="HH272">
        <v>0</v>
      </c>
      <c r="HI272">
        <v>27.72</v>
      </c>
      <c r="HJ272">
        <v>999.9</v>
      </c>
      <c r="HK272">
        <v>46.8</v>
      </c>
      <c r="HL272">
        <v>31.7</v>
      </c>
      <c r="HM272">
        <v>24.1755</v>
      </c>
      <c r="HN272">
        <v>61.2259</v>
      </c>
      <c r="HO272">
        <v>22.1354</v>
      </c>
      <c r="HP272">
        <v>1</v>
      </c>
      <c r="HQ272">
        <v>0.11518</v>
      </c>
      <c r="HR272">
        <v>-0.209434</v>
      </c>
      <c r="HS272">
        <v>20.2797</v>
      </c>
      <c r="HT272">
        <v>5.21115</v>
      </c>
      <c r="HU272">
        <v>11.98</v>
      </c>
      <c r="HV272">
        <v>4.9628</v>
      </c>
      <c r="HW272">
        <v>3.27445</v>
      </c>
      <c r="HX272">
        <v>9999</v>
      </c>
      <c r="HY272">
        <v>9999</v>
      </c>
      <c r="HZ272">
        <v>9999</v>
      </c>
      <c r="IA272">
        <v>42.3</v>
      </c>
      <c r="IB272">
        <v>1.86401</v>
      </c>
      <c r="IC272">
        <v>1.86019</v>
      </c>
      <c r="ID272">
        <v>1.85846</v>
      </c>
      <c r="IE272">
        <v>1.85977</v>
      </c>
      <c r="IF272">
        <v>1.85989</v>
      </c>
      <c r="IG272">
        <v>1.8584</v>
      </c>
      <c r="IH272">
        <v>1.85745</v>
      </c>
      <c r="II272">
        <v>1.85242</v>
      </c>
      <c r="IJ272">
        <v>0</v>
      </c>
      <c r="IK272">
        <v>0</v>
      </c>
      <c r="IL272">
        <v>0</v>
      </c>
      <c r="IM272">
        <v>0</v>
      </c>
      <c r="IN272" t="s">
        <v>441</v>
      </c>
      <c r="IO272" t="s">
        <v>442</v>
      </c>
      <c r="IP272" t="s">
        <v>443</v>
      </c>
      <c r="IQ272" t="s">
        <v>443</v>
      </c>
      <c r="IR272" t="s">
        <v>443</v>
      </c>
      <c r="IS272" t="s">
        <v>443</v>
      </c>
      <c r="IT272">
        <v>0</v>
      </c>
      <c r="IU272">
        <v>100</v>
      </c>
      <c r="IV272">
        <v>100</v>
      </c>
      <c r="IW272">
        <v>-0.729</v>
      </c>
      <c r="IX272">
        <v>0.2968</v>
      </c>
      <c r="IY272">
        <v>-0.9039269621244732</v>
      </c>
      <c r="IZ272">
        <v>-0.001239420960351069</v>
      </c>
      <c r="JA272">
        <v>2.054680153414315E-06</v>
      </c>
      <c r="JB272">
        <v>-6.090169633737798E-10</v>
      </c>
      <c r="JC272">
        <v>0.01286883109493677</v>
      </c>
      <c r="JD272">
        <v>0.003674261220633967</v>
      </c>
      <c r="JE272">
        <v>0.0003746991724086452</v>
      </c>
      <c r="JF272">
        <v>1.563836292469968E-06</v>
      </c>
      <c r="JG272">
        <v>1</v>
      </c>
      <c r="JH272">
        <v>2003</v>
      </c>
      <c r="JI272">
        <v>1</v>
      </c>
      <c r="JJ272">
        <v>24</v>
      </c>
      <c r="JK272">
        <v>202977.2</v>
      </c>
      <c r="JL272">
        <v>202977.4</v>
      </c>
      <c r="JM272">
        <v>2.34131</v>
      </c>
      <c r="JN272">
        <v>2.61841</v>
      </c>
      <c r="JO272">
        <v>1.49658</v>
      </c>
      <c r="JP272">
        <v>2.34375</v>
      </c>
      <c r="JQ272">
        <v>1.54907</v>
      </c>
      <c r="JR272">
        <v>2.47437</v>
      </c>
      <c r="JS272">
        <v>36.4578</v>
      </c>
      <c r="JT272">
        <v>24.1751</v>
      </c>
      <c r="JU272">
        <v>18</v>
      </c>
      <c r="JV272">
        <v>483.343</v>
      </c>
      <c r="JW272">
        <v>494.839</v>
      </c>
      <c r="JX272">
        <v>28.0881</v>
      </c>
      <c r="JY272">
        <v>28.7739</v>
      </c>
      <c r="JZ272">
        <v>30.0001</v>
      </c>
      <c r="KA272">
        <v>29.0227</v>
      </c>
      <c r="KB272">
        <v>29.0281</v>
      </c>
      <c r="KC272">
        <v>46.9714</v>
      </c>
      <c r="KD272">
        <v>17.046</v>
      </c>
      <c r="KE272">
        <v>97.39400000000001</v>
      </c>
      <c r="KF272">
        <v>28.0843</v>
      </c>
      <c r="KG272">
        <v>1041.9</v>
      </c>
      <c r="KH272">
        <v>20.6299</v>
      </c>
      <c r="KI272">
        <v>101.941</v>
      </c>
      <c r="KJ272">
        <v>91.4084</v>
      </c>
    </row>
    <row r="273" spans="1:296">
      <c r="A273">
        <v>255</v>
      </c>
      <c r="B273">
        <v>1759168241.6</v>
      </c>
      <c r="C273">
        <v>6868.5</v>
      </c>
      <c r="D273" t="s">
        <v>955</v>
      </c>
      <c r="E273" t="s">
        <v>956</v>
      </c>
      <c r="F273">
        <v>5</v>
      </c>
      <c r="G273" t="s">
        <v>832</v>
      </c>
      <c r="H273">
        <v>1759168234.1</v>
      </c>
      <c r="I273">
        <f>(J273)/1000</f>
        <v>0</v>
      </c>
      <c r="J273">
        <f>IF(DO273, AM273, AG273)</f>
        <v>0</v>
      </c>
      <c r="K273">
        <f>IF(DO273, AH273, AF273)</f>
        <v>0</v>
      </c>
      <c r="L273">
        <f>DQ273 - IF(AT273&gt;1, K273*DK273*100.0/(AV273), 0)</f>
        <v>0</v>
      </c>
      <c r="M273">
        <f>((S273-I273/2)*L273-K273)/(S273+I273/2)</f>
        <v>0</v>
      </c>
      <c r="N273">
        <f>M273*(DX273+DY273)/1000.0</f>
        <v>0</v>
      </c>
      <c r="O273">
        <f>(DQ273 - IF(AT273&gt;1, K273*DK273*100.0/(AV273), 0))*(DX273+DY273)/1000.0</f>
        <v>0</v>
      </c>
      <c r="P273">
        <f>2.0/((1/R273-1/Q273)+SIGN(R273)*SQRT((1/R273-1/Q273)*(1/R273-1/Q273) + 4*DL273/((DL273+1)*(DL273+1))*(2*1/R273*1/Q273-1/Q273*1/Q273)))</f>
        <v>0</v>
      </c>
      <c r="Q273">
        <f>IF(LEFT(DM273,1)&lt;&gt;"0",IF(LEFT(DM273,1)="1",3.0,DN273),$D$5+$E$5*(EE273*DX273/($K$5*1000))+$F$5*(EE273*DX273/($K$5*1000))*MAX(MIN(DK273,$J$5),$I$5)*MAX(MIN(DK273,$J$5),$I$5)+$G$5*MAX(MIN(DK273,$J$5),$I$5)*(EE273*DX273/($K$5*1000))+$H$5*(EE273*DX273/($K$5*1000))*(EE273*DX273/($K$5*1000)))</f>
        <v>0</v>
      </c>
      <c r="R273">
        <f>I273*(1000-(1000*0.61365*exp(17.502*V273/(240.97+V273))/(DX273+DY273)+DS273)/2)/(1000*0.61365*exp(17.502*V273/(240.97+V273))/(DX273+DY273)-DS273)</f>
        <v>0</v>
      </c>
      <c r="S273">
        <f>1/((DL273+1)/(P273/1.6)+1/(Q273/1.37)) + DL273/((DL273+1)/(P273/1.6) + DL273/(Q273/1.37))</f>
        <v>0</v>
      </c>
      <c r="T273">
        <f>(DG273*DJ273)</f>
        <v>0</v>
      </c>
      <c r="U273">
        <f>(DZ273+(T273+2*0.95*5.67E-8*(((DZ273+$B$9)+273)^4-(DZ273+273)^4)-44100*I273)/(1.84*29.3*Q273+8*0.95*5.67E-8*(DZ273+273)^3))</f>
        <v>0</v>
      </c>
      <c r="V273">
        <f>($C$9*EA273+$D$9*EB273+$E$9*U273)</f>
        <v>0</v>
      </c>
      <c r="W273">
        <f>0.61365*exp(17.502*V273/(240.97+V273))</f>
        <v>0</v>
      </c>
      <c r="X273">
        <f>(Y273/Z273*100)</f>
        <v>0</v>
      </c>
      <c r="Y273">
        <f>DS273*(DX273+DY273)/1000</f>
        <v>0</v>
      </c>
      <c r="Z273">
        <f>0.61365*exp(17.502*DZ273/(240.97+DZ273))</f>
        <v>0</v>
      </c>
      <c r="AA273">
        <f>(W273-DS273*(DX273+DY273)/1000)</f>
        <v>0</v>
      </c>
      <c r="AB273">
        <f>(-I273*44100)</f>
        <v>0</v>
      </c>
      <c r="AC273">
        <f>2*29.3*Q273*0.92*(DZ273-V273)</f>
        <v>0</v>
      </c>
      <c r="AD273">
        <f>2*0.95*5.67E-8*(((DZ273+$B$9)+273)^4-(V273+273)^4)</f>
        <v>0</v>
      </c>
      <c r="AE273">
        <f>T273+AD273+AB273+AC273</f>
        <v>0</v>
      </c>
      <c r="AF273">
        <f>DW273*AT273*(DR273-DQ273*(1000-AT273*DT273)/(1000-AT273*DS273))/(100*DK273)</f>
        <v>0</v>
      </c>
      <c r="AG273">
        <f>1000*DW273*AT273*(DS273-DT273)/(100*DK273*(1000-AT273*DS273))</f>
        <v>0</v>
      </c>
      <c r="AH273">
        <f>(AI273 - AJ273 - DX273*1E3/(8.314*(DZ273+273.15)) * AL273/DW273 * AK273) * DW273/(100*DK273) * (1000 - DT273)/1000</f>
        <v>0</v>
      </c>
      <c r="AI273">
        <v>1045.598043167838</v>
      </c>
      <c r="AJ273">
        <v>1006.539090909091</v>
      </c>
      <c r="AK273">
        <v>3.412597164024435</v>
      </c>
      <c r="AL273">
        <v>65.06289702928272</v>
      </c>
      <c r="AM273">
        <f>(AO273 - AN273 + DX273*1E3/(8.314*(DZ273+273.15)) * AQ273/DW273 * AP273) * DW273/(100*DK273) * 1000/(1000 - AO273)</f>
        <v>0</v>
      </c>
      <c r="AN273">
        <v>20.57697563796924</v>
      </c>
      <c r="AO273">
        <v>22.53533515151515</v>
      </c>
      <c r="AP273">
        <v>0.0006531032161856853</v>
      </c>
      <c r="AQ273">
        <v>104.9964601613878</v>
      </c>
      <c r="AR273">
        <v>0</v>
      </c>
      <c r="AS273">
        <v>0</v>
      </c>
      <c r="AT273">
        <f>IF(AR273*$H$15&gt;=AV273,1.0,(AV273/(AV273-AR273*$H$15)))</f>
        <v>0</v>
      </c>
      <c r="AU273">
        <f>(AT273-1)*100</f>
        <v>0</v>
      </c>
      <c r="AV273">
        <f>MAX(0,($B$15+$C$15*EE273)/(1+$D$15*EE273)*DX273/(DZ273+273)*$E$15)</f>
        <v>0</v>
      </c>
      <c r="AW273" t="s">
        <v>437</v>
      </c>
      <c r="AX273" t="s">
        <v>437</v>
      </c>
      <c r="AY273">
        <v>0</v>
      </c>
      <c r="AZ273">
        <v>0</v>
      </c>
      <c r="BA273">
        <f>1-AY273/AZ273</f>
        <v>0</v>
      </c>
      <c r="BB273">
        <v>0</v>
      </c>
      <c r="BC273" t="s">
        <v>437</v>
      </c>
      <c r="BD273" t="s">
        <v>437</v>
      </c>
      <c r="BE273">
        <v>0</v>
      </c>
      <c r="BF273">
        <v>0</v>
      </c>
      <c r="BG273">
        <f>1-BE273/BF273</f>
        <v>0</v>
      </c>
      <c r="BH273">
        <v>0.5</v>
      </c>
      <c r="BI273">
        <f>DH273</f>
        <v>0</v>
      </c>
      <c r="BJ273">
        <f>K273</f>
        <v>0</v>
      </c>
      <c r="BK273">
        <f>BG273*BH273*BI273</f>
        <v>0</v>
      </c>
      <c r="BL273">
        <f>(BJ273-BB273)/BI273</f>
        <v>0</v>
      </c>
      <c r="BM273">
        <f>(AZ273-BF273)/BF273</f>
        <v>0</v>
      </c>
      <c r="BN273">
        <f>AY273/(BA273+AY273/BF273)</f>
        <v>0</v>
      </c>
      <c r="BO273" t="s">
        <v>437</v>
      </c>
      <c r="BP273">
        <v>0</v>
      </c>
      <c r="BQ273">
        <f>IF(BP273&lt;&gt;0, BP273, BN273)</f>
        <v>0</v>
      </c>
      <c r="BR273">
        <f>1-BQ273/BF273</f>
        <v>0</v>
      </c>
      <c r="BS273">
        <f>(BF273-BE273)/(BF273-BQ273)</f>
        <v>0</v>
      </c>
      <c r="BT273">
        <f>(AZ273-BF273)/(AZ273-BQ273)</f>
        <v>0</v>
      </c>
      <c r="BU273">
        <f>(BF273-BE273)/(BF273-AY273)</f>
        <v>0</v>
      </c>
      <c r="BV273">
        <f>(AZ273-BF273)/(AZ273-AY273)</f>
        <v>0</v>
      </c>
      <c r="BW273">
        <f>(BS273*BQ273/BE273)</f>
        <v>0</v>
      </c>
      <c r="BX273">
        <f>(1-BW273)</f>
        <v>0</v>
      </c>
      <c r="DG273">
        <f>$B$13*EF273+$C$13*EG273+$F$13*ER273*(1-EU273)</f>
        <v>0</v>
      </c>
      <c r="DH273">
        <f>DG273*DI273</f>
        <v>0</v>
      </c>
      <c r="DI273">
        <f>($B$13*$D$11+$C$13*$D$11+$F$13*((FE273+EW273)/MAX(FE273+EW273+FF273, 0.1)*$I$11+FF273/MAX(FE273+EW273+FF273, 0.1)*$J$11))/($B$13+$C$13+$F$13)</f>
        <v>0</v>
      </c>
      <c r="DJ273">
        <f>($B$13*$K$11+$C$13*$K$11+$F$13*((FE273+EW273)/MAX(FE273+EW273+FF273, 0.1)*$P$11+FF273/MAX(FE273+EW273+FF273, 0.1)*$Q$11))/($B$13+$C$13+$F$13)</f>
        <v>0</v>
      </c>
      <c r="DK273">
        <v>5.79</v>
      </c>
      <c r="DL273">
        <v>0.5</v>
      </c>
      <c r="DM273" t="s">
        <v>438</v>
      </c>
      <c r="DN273">
        <v>2</v>
      </c>
      <c r="DO273" t="b">
        <v>1</v>
      </c>
      <c r="DP273">
        <v>1759168234.1</v>
      </c>
      <c r="DQ273">
        <v>960.5111481481481</v>
      </c>
      <c r="DR273">
        <v>1008.772814814815</v>
      </c>
      <c r="DS273">
        <v>22.51658518518518</v>
      </c>
      <c r="DT273">
        <v>20.50954074074074</v>
      </c>
      <c r="DU273">
        <v>961.248925925926</v>
      </c>
      <c r="DV273">
        <v>22.21992222222222</v>
      </c>
      <c r="DW273">
        <v>500.0001111111112</v>
      </c>
      <c r="DX273">
        <v>90.87339629629629</v>
      </c>
      <c r="DY273">
        <v>0.06909717407407406</v>
      </c>
      <c r="DZ273">
        <v>29.48382962962963</v>
      </c>
      <c r="EA273">
        <v>30.01222222222222</v>
      </c>
      <c r="EB273">
        <v>999.9000000000001</v>
      </c>
      <c r="EC273">
        <v>0</v>
      </c>
      <c r="ED273">
        <v>0</v>
      </c>
      <c r="EE273">
        <v>10009.95185185185</v>
      </c>
      <c r="EF273">
        <v>0</v>
      </c>
      <c r="EG273">
        <v>9.861767037037039</v>
      </c>
      <c r="EH273">
        <v>-48.26191851851851</v>
      </c>
      <c r="EI273">
        <v>982.6372222222221</v>
      </c>
      <c r="EJ273">
        <v>1029.897037037037</v>
      </c>
      <c r="EK273">
        <v>2.007042592592593</v>
      </c>
      <c r="EL273">
        <v>1008.772814814815</v>
      </c>
      <c r="EM273">
        <v>20.50954074074074</v>
      </c>
      <c r="EN273">
        <v>2.046158518518518</v>
      </c>
      <c r="EO273">
        <v>1.863771851851852</v>
      </c>
      <c r="EP273">
        <v>17.80611481481481</v>
      </c>
      <c r="EQ273">
        <v>16.33209259259259</v>
      </c>
      <c r="ER273">
        <v>1999.977407407407</v>
      </c>
      <c r="ES273">
        <v>0.9799974444444445</v>
      </c>
      <c r="ET273">
        <v>0.02000225555555556</v>
      </c>
      <c r="EU273">
        <v>0</v>
      </c>
      <c r="EV273">
        <v>813.3278518518518</v>
      </c>
      <c r="EW273">
        <v>5.00078</v>
      </c>
      <c r="EX273">
        <v>15849.3037037037</v>
      </c>
      <c r="EY273">
        <v>16379.44444444445</v>
      </c>
      <c r="EZ273">
        <v>39.35611111111111</v>
      </c>
      <c r="FA273">
        <v>40.00918518518519</v>
      </c>
      <c r="FB273">
        <v>39.21277777777777</v>
      </c>
      <c r="FC273">
        <v>39.78922222222222</v>
      </c>
      <c r="FD273">
        <v>40.19188888888889</v>
      </c>
      <c r="FE273">
        <v>1955.067407407407</v>
      </c>
      <c r="FF273">
        <v>39.9</v>
      </c>
      <c r="FG273">
        <v>0</v>
      </c>
      <c r="FH273">
        <v>1759168233.8</v>
      </c>
      <c r="FI273">
        <v>0</v>
      </c>
      <c r="FJ273">
        <v>813.28576</v>
      </c>
      <c r="FK273">
        <v>-1.291076913971807</v>
      </c>
      <c r="FL273">
        <v>-36.61538465946087</v>
      </c>
      <c r="FM273">
        <v>15849.148</v>
      </c>
      <c r="FN273">
        <v>15</v>
      </c>
      <c r="FO273">
        <v>0</v>
      </c>
      <c r="FP273" t="s">
        <v>439</v>
      </c>
      <c r="FQ273">
        <v>1746989605.5</v>
      </c>
      <c r="FR273">
        <v>1746989593.5</v>
      </c>
      <c r="FS273">
        <v>0</v>
      </c>
      <c r="FT273">
        <v>-0.274</v>
      </c>
      <c r="FU273">
        <v>-0.002</v>
      </c>
      <c r="FV273">
        <v>2.549</v>
      </c>
      <c r="FW273">
        <v>0.129</v>
      </c>
      <c r="FX273">
        <v>420</v>
      </c>
      <c r="FY273">
        <v>17</v>
      </c>
      <c r="FZ273">
        <v>0.02</v>
      </c>
      <c r="GA273">
        <v>0.04</v>
      </c>
      <c r="GB273">
        <v>-48.1777975</v>
      </c>
      <c r="GC273">
        <v>-1.048913696059921</v>
      </c>
      <c r="GD273">
        <v>0.121797386030038</v>
      </c>
      <c r="GE273">
        <v>0</v>
      </c>
      <c r="GF273">
        <v>813.4700588235294</v>
      </c>
      <c r="GG273">
        <v>-2.258273488106206</v>
      </c>
      <c r="GH273">
        <v>0.3241839475265684</v>
      </c>
      <c r="GI273">
        <v>0</v>
      </c>
      <c r="GJ273">
        <v>2.0404705</v>
      </c>
      <c r="GK273">
        <v>-0.6111077673546003</v>
      </c>
      <c r="GL273">
        <v>0.06307925998099534</v>
      </c>
      <c r="GM273">
        <v>0</v>
      </c>
      <c r="GN273">
        <v>0</v>
      </c>
      <c r="GO273">
        <v>3</v>
      </c>
      <c r="GP273" t="s">
        <v>484</v>
      </c>
      <c r="GQ273">
        <v>3.10235</v>
      </c>
      <c r="GR273">
        <v>2.72679</v>
      </c>
      <c r="GS273">
        <v>0.159918</v>
      </c>
      <c r="GT273">
        <v>0.164859</v>
      </c>
      <c r="GU273">
        <v>0.103572</v>
      </c>
      <c r="GV273">
        <v>0.0985063</v>
      </c>
      <c r="GW273">
        <v>21958.6</v>
      </c>
      <c r="GX273">
        <v>19824.4</v>
      </c>
      <c r="GY273">
        <v>26701.8</v>
      </c>
      <c r="GZ273">
        <v>23958.9</v>
      </c>
      <c r="HA273">
        <v>38305.6</v>
      </c>
      <c r="HB273">
        <v>31933.7</v>
      </c>
      <c r="HC273">
        <v>46624.1</v>
      </c>
      <c r="HD273">
        <v>37901.4</v>
      </c>
      <c r="HE273">
        <v>1.87255</v>
      </c>
      <c r="HF273">
        <v>1.86625</v>
      </c>
      <c r="HG273">
        <v>0.140749</v>
      </c>
      <c r="HH273">
        <v>0</v>
      </c>
      <c r="HI273">
        <v>27.72</v>
      </c>
      <c r="HJ273">
        <v>999.9</v>
      </c>
      <c r="HK273">
        <v>46.8</v>
      </c>
      <c r="HL273">
        <v>31.7</v>
      </c>
      <c r="HM273">
        <v>24.1774</v>
      </c>
      <c r="HN273">
        <v>61.0859</v>
      </c>
      <c r="HO273">
        <v>22.2476</v>
      </c>
      <c r="HP273">
        <v>1</v>
      </c>
      <c r="HQ273">
        <v>0.11483</v>
      </c>
      <c r="HR273">
        <v>-0.221155</v>
      </c>
      <c r="HS273">
        <v>20.2797</v>
      </c>
      <c r="HT273">
        <v>5.21205</v>
      </c>
      <c r="HU273">
        <v>11.98</v>
      </c>
      <c r="HV273">
        <v>4.96295</v>
      </c>
      <c r="HW273">
        <v>3.27465</v>
      </c>
      <c r="HX273">
        <v>9999</v>
      </c>
      <c r="HY273">
        <v>9999</v>
      </c>
      <c r="HZ273">
        <v>9999</v>
      </c>
      <c r="IA273">
        <v>42.3</v>
      </c>
      <c r="IB273">
        <v>1.86401</v>
      </c>
      <c r="IC273">
        <v>1.86017</v>
      </c>
      <c r="ID273">
        <v>1.85845</v>
      </c>
      <c r="IE273">
        <v>1.85977</v>
      </c>
      <c r="IF273">
        <v>1.85989</v>
      </c>
      <c r="IG273">
        <v>1.85841</v>
      </c>
      <c r="IH273">
        <v>1.85745</v>
      </c>
      <c r="II273">
        <v>1.85242</v>
      </c>
      <c r="IJ273">
        <v>0</v>
      </c>
      <c r="IK273">
        <v>0</v>
      </c>
      <c r="IL273">
        <v>0</v>
      </c>
      <c r="IM273">
        <v>0</v>
      </c>
      <c r="IN273" t="s">
        <v>441</v>
      </c>
      <c r="IO273" t="s">
        <v>442</v>
      </c>
      <c r="IP273" t="s">
        <v>443</v>
      </c>
      <c r="IQ273" t="s">
        <v>443</v>
      </c>
      <c r="IR273" t="s">
        <v>443</v>
      </c>
      <c r="IS273" t="s">
        <v>443</v>
      </c>
      <c r="IT273">
        <v>0</v>
      </c>
      <c r="IU273">
        <v>100</v>
      </c>
      <c r="IV273">
        <v>100</v>
      </c>
      <c r="IW273">
        <v>-0.712</v>
      </c>
      <c r="IX273">
        <v>0.2971</v>
      </c>
      <c r="IY273">
        <v>-0.9039269621244732</v>
      </c>
      <c r="IZ273">
        <v>-0.001239420960351069</v>
      </c>
      <c r="JA273">
        <v>2.054680153414315E-06</v>
      </c>
      <c r="JB273">
        <v>-6.090169633737798E-10</v>
      </c>
      <c r="JC273">
        <v>0.01286883109493677</v>
      </c>
      <c r="JD273">
        <v>0.003674261220633967</v>
      </c>
      <c r="JE273">
        <v>0.0003746991724086452</v>
      </c>
      <c r="JF273">
        <v>1.563836292469968E-06</v>
      </c>
      <c r="JG273">
        <v>1</v>
      </c>
      <c r="JH273">
        <v>2003</v>
      </c>
      <c r="JI273">
        <v>1</v>
      </c>
      <c r="JJ273">
        <v>24</v>
      </c>
      <c r="JK273">
        <v>202977.3</v>
      </c>
      <c r="JL273">
        <v>202977.5</v>
      </c>
      <c r="JM273">
        <v>2.37305</v>
      </c>
      <c r="JN273">
        <v>2.61963</v>
      </c>
      <c r="JO273">
        <v>1.49658</v>
      </c>
      <c r="JP273">
        <v>2.34375</v>
      </c>
      <c r="JQ273">
        <v>1.54907</v>
      </c>
      <c r="JR273">
        <v>2.37061</v>
      </c>
      <c r="JS273">
        <v>36.4578</v>
      </c>
      <c r="JT273">
        <v>24.1751</v>
      </c>
      <c r="JU273">
        <v>18</v>
      </c>
      <c r="JV273">
        <v>483.608</v>
      </c>
      <c r="JW273">
        <v>494.557</v>
      </c>
      <c r="JX273">
        <v>28.0761</v>
      </c>
      <c r="JY273">
        <v>28.7739</v>
      </c>
      <c r="JZ273">
        <v>30</v>
      </c>
      <c r="KA273">
        <v>29.0209</v>
      </c>
      <c r="KB273">
        <v>29.0281</v>
      </c>
      <c r="KC273">
        <v>47.6315</v>
      </c>
      <c r="KD273">
        <v>17.046</v>
      </c>
      <c r="KE273">
        <v>97.771</v>
      </c>
      <c r="KF273">
        <v>28.0762</v>
      </c>
      <c r="KG273">
        <v>1055.26</v>
      </c>
      <c r="KH273">
        <v>20.6554</v>
      </c>
      <c r="KI273">
        <v>101.942</v>
      </c>
      <c r="KJ273">
        <v>91.40779999999999</v>
      </c>
    </row>
    <row r="274" spans="1:296">
      <c r="A274">
        <v>256</v>
      </c>
      <c r="B274">
        <v>1759168246.6</v>
      </c>
      <c r="C274">
        <v>6873.5</v>
      </c>
      <c r="D274" t="s">
        <v>957</v>
      </c>
      <c r="E274" t="s">
        <v>958</v>
      </c>
      <c r="F274">
        <v>5</v>
      </c>
      <c r="G274" t="s">
        <v>832</v>
      </c>
      <c r="H274">
        <v>1759168238.814285</v>
      </c>
      <c r="I274">
        <f>(J274)/1000</f>
        <v>0</v>
      </c>
      <c r="J274">
        <f>IF(DO274, AM274, AG274)</f>
        <v>0</v>
      </c>
      <c r="K274">
        <f>IF(DO274, AH274, AF274)</f>
        <v>0</v>
      </c>
      <c r="L274">
        <f>DQ274 - IF(AT274&gt;1, K274*DK274*100.0/(AV274), 0)</f>
        <v>0</v>
      </c>
      <c r="M274">
        <f>((S274-I274/2)*L274-K274)/(S274+I274/2)</f>
        <v>0</v>
      </c>
      <c r="N274">
        <f>M274*(DX274+DY274)/1000.0</f>
        <v>0</v>
      </c>
      <c r="O274">
        <f>(DQ274 - IF(AT274&gt;1, K274*DK274*100.0/(AV274), 0))*(DX274+DY274)/1000.0</f>
        <v>0</v>
      </c>
      <c r="P274">
        <f>2.0/((1/R274-1/Q274)+SIGN(R274)*SQRT((1/R274-1/Q274)*(1/R274-1/Q274) + 4*DL274/((DL274+1)*(DL274+1))*(2*1/R274*1/Q274-1/Q274*1/Q274)))</f>
        <v>0</v>
      </c>
      <c r="Q274">
        <f>IF(LEFT(DM274,1)&lt;&gt;"0",IF(LEFT(DM274,1)="1",3.0,DN274),$D$5+$E$5*(EE274*DX274/($K$5*1000))+$F$5*(EE274*DX274/($K$5*1000))*MAX(MIN(DK274,$J$5),$I$5)*MAX(MIN(DK274,$J$5),$I$5)+$G$5*MAX(MIN(DK274,$J$5),$I$5)*(EE274*DX274/($K$5*1000))+$H$5*(EE274*DX274/($K$5*1000))*(EE274*DX274/($K$5*1000)))</f>
        <v>0</v>
      </c>
      <c r="R274">
        <f>I274*(1000-(1000*0.61365*exp(17.502*V274/(240.97+V274))/(DX274+DY274)+DS274)/2)/(1000*0.61365*exp(17.502*V274/(240.97+V274))/(DX274+DY274)-DS274)</f>
        <v>0</v>
      </c>
      <c r="S274">
        <f>1/((DL274+1)/(P274/1.6)+1/(Q274/1.37)) + DL274/((DL274+1)/(P274/1.6) + DL274/(Q274/1.37))</f>
        <v>0</v>
      </c>
      <c r="T274">
        <f>(DG274*DJ274)</f>
        <v>0</v>
      </c>
      <c r="U274">
        <f>(DZ274+(T274+2*0.95*5.67E-8*(((DZ274+$B$9)+273)^4-(DZ274+273)^4)-44100*I274)/(1.84*29.3*Q274+8*0.95*5.67E-8*(DZ274+273)^3))</f>
        <v>0</v>
      </c>
      <c r="V274">
        <f>($C$9*EA274+$D$9*EB274+$E$9*U274)</f>
        <v>0</v>
      </c>
      <c r="W274">
        <f>0.61365*exp(17.502*V274/(240.97+V274))</f>
        <v>0</v>
      </c>
      <c r="X274">
        <f>(Y274/Z274*100)</f>
        <v>0</v>
      </c>
      <c r="Y274">
        <f>DS274*(DX274+DY274)/1000</f>
        <v>0</v>
      </c>
      <c r="Z274">
        <f>0.61365*exp(17.502*DZ274/(240.97+DZ274))</f>
        <v>0</v>
      </c>
      <c r="AA274">
        <f>(W274-DS274*(DX274+DY274)/1000)</f>
        <v>0</v>
      </c>
      <c r="AB274">
        <f>(-I274*44100)</f>
        <v>0</v>
      </c>
      <c r="AC274">
        <f>2*29.3*Q274*0.92*(DZ274-V274)</f>
        <v>0</v>
      </c>
      <c r="AD274">
        <f>2*0.95*5.67E-8*(((DZ274+$B$9)+273)^4-(V274+273)^4)</f>
        <v>0</v>
      </c>
      <c r="AE274">
        <f>T274+AD274+AB274+AC274</f>
        <v>0</v>
      </c>
      <c r="AF274">
        <f>DW274*AT274*(DR274-DQ274*(1000-AT274*DT274)/(1000-AT274*DS274))/(100*DK274)</f>
        <v>0</v>
      </c>
      <c r="AG274">
        <f>1000*DW274*AT274*(DS274-DT274)/(100*DK274*(1000-AT274*DS274))</f>
        <v>0</v>
      </c>
      <c r="AH274">
        <f>(AI274 - AJ274 - DX274*1E3/(8.314*(DZ274+273.15)) * AL274/DW274 * AK274) * DW274/(100*DK274) * (1000 - DT274)/1000</f>
        <v>0</v>
      </c>
      <c r="AI274">
        <v>1062.636240723829</v>
      </c>
      <c r="AJ274">
        <v>1023.659878787878</v>
      </c>
      <c r="AK274">
        <v>3.431753862436076</v>
      </c>
      <c r="AL274">
        <v>65.06289702928272</v>
      </c>
      <c r="AM274">
        <f>(AO274 - AN274 + DX274*1E3/(8.314*(DZ274+273.15)) * AQ274/DW274 * AP274) * DW274/(100*DK274) * 1000/(1000 - AO274)</f>
        <v>0</v>
      </c>
      <c r="AN274">
        <v>20.58427047348377</v>
      </c>
      <c r="AO274">
        <v>22.53782727272727</v>
      </c>
      <c r="AP274">
        <v>-0.0001211040980889742</v>
      </c>
      <c r="AQ274">
        <v>104.9964601613878</v>
      </c>
      <c r="AR274">
        <v>0</v>
      </c>
      <c r="AS274">
        <v>0</v>
      </c>
      <c r="AT274">
        <f>IF(AR274*$H$15&gt;=AV274,1.0,(AV274/(AV274-AR274*$H$15)))</f>
        <v>0</v>
      </c>
      <c r="AU274">
        <f>(AT274-1)*100</f>
        <v>0</v>
      </c>
      <c r="AV274">
        <f>MAX(0,($B$15+$C$15*EE274)/(1+$D$15*EE274)*DX274/(DZ274+273)*$E$15)</f>
        <v>0</v>
      </c>
      <c r="AW274" t="s">
        <v>437</v>
      </c>
      <c r="AX274" t="s">
        <v>437</v>
      </c>
      <c r="AY274">
        <v>0</v>
      </c>
      <c r="AZ274">
        <v>0</v>
      </c>
      <c r="BA274">
        <f>1-AY274/AZ274</f>
        <v>0</v>
      </c>
      <c r="BB274">
        <v>0</v>
      </c>
      <c r="BC274" t="s">
        <v>437</v>
      </c>
      <c r="BD274" t="s">
        <v>437</v>
      </c>
      <c r="BE274">
        <v>0</v>
      </c>
      <c r="BF274">
        <v>0</v>
      </c>
      <c r="BG274">
        <f>1-BE274/BF274</f>
        <v>0</v>
      </c>
      <c r="BH274">
        <v>0.5</v>
      </c>
      <c r="BI274">
        <f>DH274</f>
        <v>0</v>
      </c>
      <c r="BJ274">
        <f>K274</f>
        <v>0</v>
      </c>
      <c r="BK274">
        <f>BG274*BH274*BI274</f>
        <v>0</v>
      </c>
      <c r="BL274">
        <f>(BJ274-BB274)/BI274</f>
        <v>0</v>
      </c>
      <c r="BM274">
        <f>(AZ274-BF274)/BF274</f>
        <v>0</v>
      </c>
      <c r="BN274">
        <f>AY274/(BA274+AY274/BF274)</f>
        <v>0</v>
      </c>
      <c r="BO274" t="s">
        <v>437</v>
      </c>
      <c r="BP274">
        <v>0</v>
      </c>
      <c r="BQ274">
        <f>IF(BP274&lt;&gt;0, BP274, BN274)</f>
        <v>0</v>
      </c>
      <c r="BR274">
        <f>1-BQ274/BF274</f>
        <v>0</v>
      </c>
      <c r="BS274">
        <f>(BF274-BE274)/(BF274-BQ274)</f>
        <v>0</v>
      </c>
      <c r="BT274">
        <f>(AZ274-BF274)/(AZ274-BQ274)</f>
        <v>0</v>
      </c>
      <c r="BU274">
        <f>(BF274-BE274)/(BF274-AY274)</f>
        <v>0</v>
      </c>
      <c r="BV274">
        <f>(AZ274-BF274)/(AZ274-AY274)</f>
        <v>0</v>
      </c>
      <c r="BW274">
        <f>(BS274*BQ274/BE274)</f>
        <v>0</v>
      </c>
      <c r="BX274">
        <f>(1-BW274)</f>
        <v>0</v>
      </c>
      <c r="DG274">
        <f>$B$13*EF274+$C$13*EG274+$F$13*ER274*(1-EU274)</f>
        <v>0</v>
      </c>
      <c r="DH274">
        <f>DG274*DI274</f>
        <v>0</v>
      </c>
      <c r="DI274">
        <f>($B$13*$D$11+$C$13*$D$11+$F$13*((FE274+EW274)/MAX(FE274+EW274+FF274, 0.1)*$I$11+FF274/MAX(FE274+EW274+FF274, 0.1)*$J$11))/($B$13+$C$13+$F$13)</f>
        <v>0</v>
      </c>
      <c r="DJ274">
        <f>($B$13*$K$11+$C$13*$K$11+$F$13*((FE274+EW274)/MAX(FE274+EW274+FF274, 0.1)*$P$11+FF274/MAX(FE274+EW274+FF274, 0.1)*$Q$11))/($B$13+$C$13+$F$13)</f>
        <v>0</v>
      </c>
      <c r="DK274">
        <v>5.79</v>
      </c>
      <c r="DL274">
        <v>0.5</v>
      </c>
      <c r="DM274" t="s">
        <v>438</v>
      </c>
      <c r="DN274">
        <v>2</v>
      </c>
      <c r="DO274" t="b">
        <v>1</v>
      </c>
      <c r="DP274">
        <v>1759168238.814285</v>
      </c>
      <c r="DQ274">
        <v>976.25</v>
      </c>
      <c r="DR274">
        <v>1024.567</v>
      </c>
      <c r="DS274">
        <v>22.52545357142857</v>
      </c>
      <c r="DT274">
        <v>20.55845714285714</v>
      </c>
      <c r="DU274">
        <v>976.9717500000003</v>
      </c>
      <c r="DV274">
        <v>22.22859285714286</v>
      </c>
      <c r="DW274">
        <v>500.0041428571429</v>
      </c>
      <c r="DX274">
        <v>90.87335</v>
      </c>
      <c r="DY274">
        <v>0.06898011428571428</v>
      </c>
      <c r="DZ274">
        <v>29.48228928571428</v>
      </c>
      <c r="EA274">
        <v>30.00806428571428</v>
      </c>
      <c r="EB274">
        <v>999.9000000000002</v>
      </c>
      <c r="EC274">
        <v>0</v>
      </c>
      <c r="ED274">
        <v>0</v>
      </c>
      <c r="EE274">
        <v>10013.04107142857</v>
      </c>
      <c r="EF274">
        <v>0</v>
      </c>
      <c r="EG274">
        <v>9.867936428571429</v>
      </c>
      <c r="EH274">
        <v>-48.31682857142857</v>
      </c>
      <c r="EI274">
        <v>998.7480714285714</v>
      </c>
      <c r="EJ274">
        <v>1046.073928571428</v>
      </c>
      <c r="EK274">
        <v>1.966993928571428</v>
      </c>
      <c r="EL274">
        <v>1024.567</v>
      </c>
      <c r="EM274">
        <v>20.55845714285714</v>
      </c>
      <c r="EN274">
        <v>2.0469625</v>
      </c>
      <c r="EO274">
        <v>1.868215714285714</v>
      </c>
      <c r="EP274">
        <v>17.81235357142857</v>
      </c>
      <c r="EQ274">
        <v>16.36953928571429</v>
      </c>
      <c r="ER274">
        <v>1999.979285714286</v>
      </c>
      <c r="ES274">
        <v>0.9799975357142857</v>
      </c>
      <c r="ET274">
        <v>0.02000216785714286</v>
      </c>
      <c r="EU274">
        <v>0</v>
      </c>
      <c r="EV274">
        <v>813.1727142857142</v>
      </c>
      <c r="EW274">
        <v>5.00078</v>
      </c>
      <c r="EX274">
        <v>15846.47857142857</v>
      </c>
      <c r="EY274">
        <v>16379.46071428571</v>
      </c>
      <c r="EZ274">
        <v>39.36571428571428</v>
      </c>
      <c r="FA274">
        <v>40.01771428571428</v>
      </c>
      <c r="FB274">
        <v>39.20735714285714</v>
      </c>
      <c r="FC274">
        <v>39.81232142857142</v>
      </c>
      <c r="FD274">
        <v>40.15153571428571</v>
      </c>
      <c r="FE274">
        <v>1955.071071428572</v>
      </c>
      <c r="FF274">
        <v>39.9</v>
      </c>
      <c r="FG274">
        <v>0</v>
      </c>
      <c r="FH274">
        <v>1759168238.6</v>
      </c>
      <c r="FI274">
        <v>0</v>
      </c>
      <c r="FJ274">
        <v>813.17932</v>
      </c>
      <c r="FK274">
        <v>-0.9316153900724393</v>
      </c>
      <c r="FL274">
        <v>-36.26923085994858</v>
      </c>
      <c r="FM274">
        <v>15846.276</v>
      </c>
      <c r="FN274">
        <v>15</v>
      </c>
      <c r="FO274">
        <v>0</v>
      </c>
      <c r="FP274" t="s">
        <v>439</v>
      </c>
      <c r="FQ274">
        <v>1746989605.5</v>
      </c>
      <c r="FR274">
        <v>1746989593.5</v>
      </c>
      <c r="FS274">
        <v>0</v>
      </c>
      <c r="FT274">
        <v>-0.274</v>
      </c>
      <c r="FU274">
        <v>-0.002</v>
      </c>
      <c r="FV274">
        <v>2.549</v>
      </c>
      <c r="FW274">
        <v>0.129</v>
      </c>
      <c r="FX274">
        <v>420</v>
      </c>
      <c r="FY274">
        <v>17</v>
      </c>
      <c r="FZ274">
        <v>0.02</v>
      </c>
      <c r="GA274">
        <v>0.04</v>
      </c>
      <c r="GB274">
        <v>-48.2865325</v>
      </c>
      <c r="GC274">
        <v>-0.9033444652907329</v>
      </c>
      <c r="GD274">
        <v>0.1123016704851268</v>
      </c>
      <c r="GE274">
        <v>0</v>
      </c>
      <c r="GF274">
        <v>813.2569411764706</v>
      </c>
      <c r="GG274">
        <v>-1.396149727694787</v>
      </c>
      <c r="GH274">
        <v>0.2685599879506086</v>
      </c>
      <c r="GI274">
        <v>0</v>
      </c>
      <c r="GJ274">
        <v>1.9958095</v>
      </c>
      <c r="GK274">
        <v>-0.4884009005628572</v>
      </c>
      <c r="GL274">
        <v>0.05448830704609935</v>
      </c>
      <c r="GM274">
        <v>0</v>
      </c>
      <c r="GN274">
        <v>0</v>
      </c>
      <c r="GO274">
        <v>3</v>
      </c>
      <c r="GP274" t="s">
        <v>484</v>
      </c>
      <c r="GQ274">
        <v>3.10211</v>
      </c>
      <c r="GR274">
        <v>2.72747</v>
      </c>
      <c r="GS274">
        <v>0.16165</v>
      </c>
      <c r="GT274">
        <v>0.166537</v>
      </c>
      <c r="GU274">
        <v>0.103573</v>
      </c>
      <c r="GV274">
        <v>0.0985168</v>
      </c>
      <c r="GW274">
        <v>21913.3</v>
      </c>
      <c r="GX274">
        <v>19784.6</v>
      </c>
      <c r="GY274">
        <v>26701.8</v>
      </c>
      <c r="GZ274">
        <v>23958.9</v>
      </c>
      <c r="HA274">
        <v>38305.8</v>
      </c>
      <c r="HB274">
        <v>31933.3</v>
      </c>
      <c r="HC274">
        <v>46624.2</v>
      </c>
      <c r="HD274">
        <v>37901.2</v>
      </c>
      <c r="HE274">
        <v>1.87188</v>
      </c>
      <c r="HF274">
        <v>1.86703</v>
      </c>
      <c r="HG274">
        <v>0.13984</v>
      </c>
      <c r="HH274">
        <v>0</v>
      </c>
      <c r="HI274">
        <v>27.72</v>
      </c>
      <c r="HJ274">
        <v>999.9</v>
      </c>
      <c r="HK274">
        <v>46.8</v>
      </c>
      <c r="HL274">
        <v>31.7</v>
      </c>
      <c r="HM274">
        <v>24.1781</v>
      </c>
      <c r="HN274">
        <v>60.9459</v>
      </c>
      <c r="HO274">
        <v>22.0633</v>
      </c>
      <c r="HP274">
        <v>1</v>
      </c>
      <c r="HQ274">
        <v>0.115036</v>
      </c>
      <c r="HR274">
        <v>-0.1968</v>
      </c>
      <c r="HS274">
        <v>20.2797</v>
      </c>
      <c r="HT274">
        <v>5.2122</v>
      </c>
      <c r="HU274">
        <v>11.98</v>
      </c>
      <c r="HV274">
        <v>4.963</v>
      </c>
      <c r="HW274">
        <v>3.27465</v>
      </c>
      <c r="HX274">
        <v>9999</v>
      </c>
      <c r="HY274">
        <v>9999</v>
      </c>
      <c r="HZ274">
        <v>9999</v>
      </c>
      <c r="IA274">
        <v>42.3</v>
      </c>
      <c r="IB274">
        <v>1.86401</v>
      </c>
      <c r="IC274">
        <v>1.86015</v>
      </c>
      <c r="ID274">
        <v>1.85846</v>
      </c>
      <c r="IE274">
        <v>1.85979</v>
      </c>
      <c r="IF274">
        <v>1.8599</v>
      </c>
      <c r="IG274">
        <v>1.85842</v>
      </c>
      <c r="IH274">
        <v>1.85747</v>
      </c>
      <c r="II274">
        <v>1.85242</v>
      </c>
      <c r="IJ274">
        <v>0</v>
      </c>
      <c r="IK274">
        <v>0</v>
      </c>
      <c r="IL274">
        <v>0</v>
      </c>
      <c r="IM274">
        <v>0</v>
      </c>
      <c r="IN274" t="s">
        <v>441</v>
      </c>
      <c r="IO274" t="s">
        <v>442</v>
      </c>
      <c r="IP274" t="s">
        <v>443</v>
      </c>
      <c r="IQ274" t="s">
        <v>443</v>
      </c>
      <c r="IR274" t="s">
        <v>443</v>
      </c>
      <c r="IS274" t="s">
        <v>443</v>
      </c>
      <c r="IT274">
        <v>0</v>
      </c>
      <c r="IU274">
        <v>100</v>
      </c>
      <c r="IV274">
        <v>100</v>
      </c>
      <c r="IW274">
        <v>-0.7</v>
      </c>
      <c r="IX274">
        <v>0.2971</v>
      </c>
      <c r="IY274">
        <v>-0.9039269621244732</v>
      </c>
      <c r="IZ274">
        <v>-0.001239420960351069</v>
      </c>
      <c r="JA274">
        <v>2.054680153414315E-06</v>
      </c>
      <c r="JB274">
        <v>-6.090169633737798E-10</v>
      </c>
      <c r="JC274">
        <v>0.01286883109493677</v>
      </c>
      <c r="JD274">
        <v>0.003674261220633967</v>
      </c>
      <c r="JE274">
        <v>0.0003746991724086452</v>
      </c>
      <c r="JF274">
        <v>1.563836292469968E-06</v>
      </c>
      <c r="JG274">
        <v>1</v>
      </c>
      <c r="JH274">
        <v>2003</v>
      </c>
      <c r="JI274">
        <v>1</v>
      </c>
      <c r="JJ274">
        <v>24</v>
      </c>
      <c r="JK274">
        <v>202977.4</v>
      </c>
      <c r="JL274">
        <v>202977.6</v>
      </c>
      <c r="JM274">
        <v>2.40356</v>
      </c>
      <c r="JN274">
        <v>2.62085</v>
      </c>
      <c r="JO274">
        <v>1.49658</v>
      </c>
      <c r="JP274">
        <v>2.34375</v>
      </c>
      <c r="JQ274">
        <v>1.54907</v>
      </c>
      <c r="JR274">
        <v>2.41211</v>
      </c>
      <c r="JS274">
        <v>36.4578</v>
      </c>
      <c r="JT274">
        <v>24.1751</v>
      </c>
      <c r="JU274">
        <v>18</v>
      </c>
      <c r="JV274">
        <v>483.208</v>
      </c>
      <c r="JW274">
        <v>495.053</v>
      </c>
      <c r="JX274">
        <v>28.0648</v>
      </c>
      <c r="JY274">
        <v>28.7739</v>
      </c>
      <c r="JZ274">
        <v>30.0001</v>
      </c>
      <c r="KA274">
        <v>29.0202</v>
      </c>
      <c r="KB274">
        <v>29.0259</v>
      </c>
      <c r="KC274">
        <v>48.2221</v>
      </c>
      <c r="KD274">
        <v>16.7557</v>
      </c>
      <c r="KE274">
        <v>97.771</v>
      </c>
      <c r="KF274">
        <v>28.0617</v>
      </c>
      <c r="KG274">
        <v>1075.31</v>
      </c>
      <c r="KH274">
        <v>20.6906</v>
      </c>
      <c r="KI274">
        <v>101.942</v>
      </c>
      <c r="KJ274">
        <v>91.4076</v>
      </c>
    </row>
    <row r="275" spans="1:296">
      <c r="A275">
        <v>257</v>
      </c>
      <c r="B275">
        <v>1759168251.6</v>
      </c>
      <c r="C275">
        <v>6878.5</v>
      </c>
      <c r="D275" t="s">
        <v>959</v>
      </c>
      <c r="E275" t="s">
        <v>960</v>
      </c>
      <c r="F275">
        <v>5</v>
      </c>
      <c r="G275" t="s">
        <v>832</v>
      </c>
      <c r="H275">
        <v>1759168244.1</v>
      </c>
      <c r="I275">
        <f>(J275)/1000</f>
        <v>0</v>
      </c>
      <c r="J275">
        <f>IF(DO275, AM275, AG275)</f>
        <v>0</v>
      </c>
      <c r="K275">
        <f>IF(DO275, AH275, AF275)</f>
        <v>0</v>
      </c>
      <c r="L275">
        <f>DQ275 - IF(AT275&gt;1, K275*DK275*100.0/(AV275), 0)</f>
        <v>0</v>
      </c>
      <c r="M275">
        <f>((S275-I275/2)*L275-K275)/(S275+I275/2)</f>
        <v>0</v>
      </c>
      <c r="N275">
        <f>M275*(DX275+DY275)/1000.0</f>
        <v>0</v>
      </c>
      <c r="O275">
        <f>(DQ275 - IF(AT275&gt;1, K275*DK275*100.0/(AV275), 0))*(DX275+DY275)/1000.0</f>
        <v>0</v>
      </c>
      <c r="P275">
        <f>2.0/((1/R275-1/Q275)+SIGN(R275)*SQRT((1/R275-1/Q275)*(1/R275-1/Q275) + 4*DL275/((DL275+1)*(DL275+1))*(2*1/R275*1/Q275-1/Q275*1/Q275)))</f>
        <v>0</v>
      </c>
      <c r="Q275">
        <f>IF(LEFT(DM275,1)&lt;&gt;"0",IF(LEFT(DM275,1)="1",3.0,DN275),$D$5+$E$5*(EE275*DX275/($K$5*1000))+$F$5*(EE275*DX275/($K$5*1000))*MAX(MIN(DK275,$J$5),$I$5)*MAX(MIN(DK275,$J$5),$I$5)+$G$5*MAX(MIN(DK275,$J$5),$I$5)*(EE275*DX275/($K$5*1000))+$H$5*(EE275*DX275/($K$5*1000))*(EE275*DX275/($K$5*1000)))</f>
        <v>0</v>
      </c>
      <c r="R275">
        <f>I275*(1000-(1000*0.61365*exp(17.502*V275/(240.97+V275))/(DX275+DY275)+DS275)/2)/(1000*0.61365*exp(17.502*V275/(240.97+V275))/(DX275+DY275)-DS275)</f>
        <v>0</v>
      </c>
      <c r="S275">
        <f>1/((DL275+1)/(P275/1.6)+1/(Q275/1.37)) + DL275/((DL275+1)/(P275/1.6) + DL275/(Q275/1.37))</f>
        <v>0</v>
      </c>
      <c r="T275">
        <f>(DG275*DJ275)</f>
        <v>0</v>
      </c>
      <c r="U275">
        <f>(DZ275+(T275+2*0.95*5.67E-8*(((DZ275+$B$9)+273)^4-(DZ275+273)^4)-44100*I275)/(1.84*29.3*Q275+8*0.95*5.67E-8*(DZ275+273)^3))</f>
        <v>0</v>
      </c>
      <c r="V275">
        <f>($C$9*EA275+$D$9*EB275+$E$9*U275)</f>
        <v>0</v>
      </c>
      <c r="W275">
        <f>0.61365*exp(17.502*V275/(240.97+V275))</f>
        <v>0</v>
      </c>
      <c r="X275">
        <f>(Y275/Z275*100)</f>
        <v>0</v>
      </c>
      <c r="Y275">
        <f>DS275*(DX275+DY275)/1000</f>
        <v>0</v>
      </c>
      <c r="Z275">
        <f>0.61365*exp(17.502*DZ275/(240.97+DZ275))</f>
        <v>0</v>
      </c>
      <c r="AA275">
        <f>(W275-DS275*(DX275+DY275)/1000)</f>
        <v>0</v>
      </c>
      <c r="AB275">
        <f>(-I275*44100)</f>
        <v>0</v>
      </c>
      <c r="AC275">
        <f>2*29.3*Q275*0.92*(DZ275-V275)</f>
        <v>0</v>
      </c>
      <c r="AD275">
        <f>2*0.95*5.67E-8*(((DZ275+$B$9)+273)^4-(V275+273)^4)</f>
        <v>0</v>
      </c>
      <c r="AE275">
        <f>T275+AD275+AB275+AC275</f>
        <v>0</v>
      </c>
      <c r="AF275">
        <f>DW275*AT275*(DR275-DQ275*(1000-AT275*DT275)/(1000-AT275*DS275))/(100*DK275)</f>
        <v>0</v>
      </c>
      <c r="AG275">
        <f>1000*DW275*AT275*(DS275-DT275)/(100*DK275*(1000-AT275*DS275))</f>
        <v>0</v>
      </c>
      <c r="AH275">
        <f>(AI275 - AJ275 - DX275*1E3/(8.314*(DZ275+273.15)) * AL275/DW275 * AK275) * DW275/(100*DK275) * (1000 - DT275)/1000</f>
        <v>0</v>
      </c>
      <c r="AI275">
        <v>1079.878054376304</v>
      </c>
      <c r="AJ275">
        <v>1040.707636363637</v>
      </c>
      <c r="AK275">
        <v>3.405237248677532</v>
      </c>
      <c r="AL275">
        <v>65.06289702928272</v>
      </c>
      <c r="AM275">
        <f>(AO275 - AN275 + DX275*1E3/(8.314*(DZ275+273.15)) * AQ275/DW275 * AP275) * DW275/(100*DK275) * 1000/(1000 - AO275)</f>
        <v>0</v>
      </c>
      <c r="AN275">
        <v>20.60249128102454</v>
      </c>
      <c r="AO275">
        <v>22.52438303030303</v>
      </c>
      <c r="AP275">
        <v>-0.0002608679909588295</v>
      </c>
      <c r="AQ275">
        <v>104.9964601613878</v>
      </c>
      <c r="AR275">
        <v>0</v>
      </c>
      <c r="AS275">
        <v>0</v>
      </c>
      <c r="AT275">
        <f>IF(AR275*$H$15&gt;=AV275,1.0,(AV275/(AV275-AR275*$H$15)))</f>
        <v>0</v>
      </c>
      <c r="AU275">
        <f>(AT275-1)*100</f>
        <v>0</v>
      </c>
      <c r="AV275">
        <f>MAX(0,($B$15+$C$15*EE275)/(1+$D$15*EE275)*DX275/(DZ275+273)*$E$15)</f>
        <v>0</v>
      </c>
      <c r="AW275" t="s">
        <v>437</v>
      </c>
      <c r="AX275" t="s">
        <v>437</v>
      </c>
      <c r="AY275">
        <v>0</v>
      </c>
      <c r="AZ275">
        <v>0</v>
      </c>
      <c r="BA275">
        <f>1-AY275/AZ275</f>
        <v>0</v>
      </c>
      <c r="BB275">
        <v>0</v>
      </c>
      <c r="BC275" t="s">
        <v>437</v>
      </c>
      <c r="BD275" t="s">
        <v>437</v>
      </c>
      <c r="BE275">
        <v>0</v>
      </c>
      <c r="BF275">
        <v>0</v>
      </c>
      <c r="BG275">
        <f>1-BE275/BF275</f>
        <v>0</v>
      </c>
      <c r="BH275">
        <v>0.5</v>
      </c>
      <c r="BI275">
        <f>DH275</f>
        <v>0</v>
      </c>
      <c r="BJ275">
        <f>K275</f>
        <v>0</v>
      </c>
      <c r="BK275">
        <f>BG275*BH275*BI275</f>
        <v>0</v>
      </c>
      <c r="BL275">
        <f>(BJ275-BB275)/BI275</f>
        <v>0</v>
      </c>
      <c r="BM275">
        <f>(AZ275-BF275)/BF275</f>
        <v>0</v>
      </c>
      <c r="BN275">
        <f>AY275/(BA275+AY275/BF275)</f>
        <v>0</v>
      </c>
      <c r="BO275" t="s">
        <v>437</v>
      </c>
      <c r="BP275">
        <v>0</v>
      </c>
      <c r="BQ275">
        <f>IF(BP275&lt;&gt;0, BP275, BN275)</f>
        <v>0</v>
      </c>
      <c r="BR275">
        <f>1-BQ275/BF275</f>
        <v>0</v>
      </c>
      <c r="BS275">
        <f>(BF275-BE275)/(BF275-BQ275)</f>
        <v>0</v>
      </c>
      <c r="BT275">
        <f>(AZ275-BF275)/(AZ275-BQ275)</f>
        <v>0</v>
      </c>
      <c r="BU275">
        <f>(BF275-BE275)/(BF275-AY275)</f>
        <v>0</v>
      </c>
      <c r="BV275">
        <f>(AZ275-BF275)/(AZ275-AY275)</f>
        <v>0</v>
      </c>
      <c r="BW275">
        <f>(BS275*BQ275/BE275)</f>
        <v>0</v>
      </c>
      <c r="BX275">
        <f>(1-BW275)</f>
        <v>0</v>
      </c>
      <c r="DG275">
        <f>$B$13*EF275+$C$13*EG275+$F$13*ER275*(1-EU275)</f>
        <v>0</v>
      </c>
      <c r="DH275">
        <f>DG275*DI275</f>
        <v>0</v>
      </c>
      <c r="DI275">
        <f>($B$13*$D$11+$C$13*$D$11+$F$13*((FE275+EW275)/MAX(FE275+EW275+FF275, 0.1)*$I$11+FF275/MAX(FE275+EW275+FF275, 0.1)*$J$11))/($B$13+$C$13+$F$13)</f>
        <v>0</v>
      </c>
      <c r="DJ275">
        <f>($B$13*$K$11+$C$13*$K$11+$F$13*((FE275+EW275)/MAX(FE275+EW275+FF275, 0.1)*$P$11+FF275/MAX(FE275+EW275+FF275, 0.1)*$Q$11))/($B$13+$C$13+$F$13)</f>
        <v>0</v>
      </c>
      <c r="DK275">
        <v>5.79</v>
      </c>
      <c r="DL275">
        <v>0.5</v>
      </c>
      <c r="DM275" t="s">
        <v>438</v>
      </c>
      <c r="DN275">
        <v>2</v>
      </c>
      <c r="DO275" t="b">
        <v>1</v>
      </c>
      <c r="DP275">
        <v>1759168244.1</v>
      </c>
      <c r="DQ275">
        <v>993.8947407407408</v>
      </c>
      <c r="DR275">
        <v>1042.34037037037</v>
      </c>
      <c r="DS275">
        <v>22.53271111111111</v>
      </c>
      <c r="DT275">
        <v>20.58380740740741</v>
      </c>
      <c r="DU275">
        <v>994.5985185185184</v>
      </c>
      <c r="DV275">
        <v>22.23568518518518</v>
      </c>
      <c r="DW275">
        <v>499.9964444444445</v>
      </c>
      <c r="DX275">
        <v>90.87310370370369</v>
      </c>
      <c r="DY275">
        <v>0.06903880000000001</v>
      </c>
      <c r="DZ275">
        <v>29.48066296296296</v>
      </c>
      <c r="EA275">
        <v>30.00629629629629</v>
      </c>
      <c r="EB275">
        <v>999.9000000000001</v>
      </c>
      <c r="EC275">
        <v>0</v>
      </c>
      <c r="ED275">
        <v>0</v>
      </c>
      <c r="EE275">
        <v>10010.87962962963</v>
      </c>
      <c r="EF275">
        <v>0</v>
      </c>
      <c r="EG275">
        <v>9.873066666666668</v>
      </c>
      <c r="EH275">
        <v>-48.44479629629629</v>
      </c>
      <c r="EI275">
        <v>1016.80762962963</v>
      </c>
      <c r="EJ275">
        <v>1064.247777777778</v>
      </c>
      <c r="EK275">
        <v>1.948906296296296</v>
      </c>
      <c r="EL275">
        <v>1042.34037037037</v>
      </c>
      <c r="EM275">
        <v>20.58380740740741</v>
      </c>
      <c r="EN275">
        <v>2.047616666666666</v>
      </c>
      <c r="EO275">
        <v>1.870514444444445</v>
      </c>
      <c r="EP275">
        <v>17.81742962962963</v>
      </c>
      <c r="EQ275">
        <v>16.38885185185185</v>
      </c>
      <c r="ER275">
        <v>1999.98</v>
      </c>
      <c r="ES275">
        <v>0.9799976666666667</v>
      </c>
      <c r="ET275">
        <v>0.02000203703703704</v>
      </c>
      <c r="EU275">
        <v>0</v>
      </c>
      <c r="EV275">
        <v>813.0601851851853</v>
      </c>
      <c r="EW275">
        <v>5.00078</v>
      </c>
      <c r="EX275">
        <v>15843.47777777778</v>
      </c>
      <c r="EY275">
        <v>16379.46296296296</v>
      </c>
      <c r="EZ275">
        <v>39.3908888888889</v>
      </c>
      <c r="FA275">
        <v>40.03459259259259</v>
      </c>
      <c r="FB275">
        <v>39.21274074074073</v>
      </c>
      <c r="FC275">
        <v>39.8377037037037</v>
      </c>
      <c r="FD275">
        <v>40.12003703703703</v>
      </c>
      <c r="FE275">
        <v>1955.075185185185</v>
      </c>
      <c r="FF275">
        <v>39.9</v>
      </c>
      <c r="FG275">
        <v>0</v>
      </c>
      <c r="FH275">
        <v>1759168244</v>
      </c>
      <c r="FI275">
        <v>0</v>
      </c>
      <c r="FJ275">
        <v>813.0596923076924</v>
      </c>
      <c r="FK275">
        <v>-2.133196580855548</v>
      </c>
      <c r="FL275">
        <v>-32.71452994565788</v>
      </c>
      <c r="FM275">
        <v>15843.46538461538</v>
      </c>
      <c r="FN275">
        <v>15</v>
      </c>
      <c r="FO275">
        <v>0</v>
      </c>
      <c r="FP275" t="s">
        <v>439</v>
      </c>
      <c r="FQ275">
        <v>1746989605.5</v>
      </c>
      <c r="FR275">
        <v>1746989593.5</v>
      </c>
      <c r="FS275">
        <v>0</v>
      </c>
      <c r="FT275">
        <v>-0.274</v>
      </c>
      <c r="FU275">
        <v>-0.002</v>
      </c>
      <c r="FV275">
        <v>2.549</v>
      </c>
      <c r="FW275">
        <v>0.129</v>
      </c>
      <c r="FX275">
        <v>420</v>
      </c>
      <c r="FY275">
        <v>17</v>
      </c>
      <c r="FZ275">
        <v>0.02</v>
      </c>
      <c r="GA275">
        <v>0.04</v>
      </c>
      <c r="GB275">
        <v>-48.3500425</v>
      </c>
      <c r="GC275">
        <v>-1.102852908067472</v>
      </c>
      <c r="GD275">
        <v>0.1310216354032804</v>
      </c>
      <c r="GE275">
        <v>0</v>
      </c>
      <c r="GF275">
        <v>813.1665294117648</v>
      </c>
      <c r="GG275">
        <v>-1.3115355241451</v>
      </c>
      <c r="GH275">
        <v>0.2730421466382661</v>
      </c>
      <c r="GI275">
        <v>0</v>
      </c>
      <c r="GJ275">
        <v>1.964644</v>
      </c>
      <c r="GK275">
        <v>-0.2124018011257114</v>
      </c>
      <c r="GL275">
        <v>0.02379376313238407</v>
      </c>
      <c r="GM275">
        <v>0</v>
      </c>
      <c r="GN275">
        <v>0</v>
      </c>
      <c r="GO275">
        <v>3</v>
      </c>
      <c r="GP275" t="s">
        <v>484</v>
      </c>
      <c r="GQ275">
        <v>3.10226</v>
      </c>
      <c r="GR275">
        <v>2.72758</v>
      </c>
      <c r="GS275">
        <v>0.163352</v>
      </c>
      <c r="GT275">
        <v>0.168242</v>
      </c>
      <c r="GU275">
        <v>0.103531</v>
      </c>
      <c r="GV275">
        <v>0.09866709999999999</v>
      </c>
      <c r="GW275">
        <v>21868.7</v>
      </c>
      <c r="GX275">
        <v>19744.2</v>
      </c>
      <c r="GY275">
        <v>26701.7</v>
      </c>
      <c r="GZ275">
        <v>23958.9</v>
      </c>
      <c r="HA275">
        <v>38307.5</v>
      </c>
      <c r="HB275">
        <v>31928.1</v>
      </c>
      <c r="HC275">
        <v>46623.8</v>
      </c>
      <c r="HD275">
        <v>37901.1</v>
      </c>
      <c r="HE275">
        <v>1.8722</v>
      </c>
      <c r="HF275">
        <v>1.86675</v>
      </c>
      <c r="HG275">
        <v>0.139892</v>
      </c>
      <c r="HH275">
        <v>0</v>
      </c>
      <c r="HI275">
        <v>27.7221</v>
      </c>
      <c r="HJ275">
        <v>999.9</v>
      </c>
      <c r="HK275">
        <v>46.8</v>
      </c>
      <c r="HL275">
        <v>31.7</v>
      </c>
      <c r="HM275">
        <v>24.1773</v>
      </c>
      <c r="HN275">
        <v>61.4659</v>
      </c>
      <c r="HO275">
        <v>22.0873</v>
      </c>
      <c r="HP275">
        <v>1</v>
      </c>
      <c r="HQ275">
        <v>0.115158</v>
      </c>
      <c r="HR275">
        <v>-0.232938</v>
      </c>
      <c r="HS275">
        <v>20.2796</v>
      </c>
      <c r="HT275">
        <v>5.21235</v>
      </c>
      <c r="HU275">
        <v>11.98</v>
      </c>
      <c r="HV275">
        <v>4.963</v>
      </c>
      <c r="HW275">
        <v>3.27455</v>
      </c>
      <c r="HX275">
        <v>9999</v>
      </c>
      <c r="HY275">
        <v>9999</v>
      </c>
      <c r="HZ275">
        <v>9999</v>
      </c>
      <c r="IA275">
        <v>42.3</v>
      </c>
      <c r="IB275">
        <v>1.86401</v>
      </c>
      <c r="IC275">
        <v>1.86016</v>
      </c>
      <c r="ID275">
        <v>1.85849</v>
      </c>
      <c r="IE275">
        <v>1.8598</v>
      </c>
      <c r="IF275">
        <v>1.85989</v>
      </c>
      <c r="IG275">
        <v>1.8584</v>
      </c>
      <c r="IH275">
        <v>1.85746</v>
      </c>
      <c r="II275">
        <v>1.85242</v>
      </c>
      <c r="IJ275">
        <v>0</v>
      </c>
      <c r="IK275">
        <v>0</v>
      </c>
      <c r="IL275">
        <v>0</v>
      </c>
      <c r="IM275">
        <v>0</v>
      </c>
      <c r="IN275" t="s">
        <v>441</v>
      </c>
      <c r="IO275" t="s">
        <v>442</v>
      </c>
      <c r="IP275" t="s">
        <v>443</v>
      </c>
      <c r="IQ275" t="s">
        <v>443</v>
      </c>
      <c r="IR275" t="s">
        <v>443</v>
      </c>
      <c r="IS275" t="s">
        <v>443</v>
      </c>
      <c r="IT275">
        <v>0</v>
      </c>
      <c r="IU275">
        <v>100</v>
      </c>
      <c r="IV275">
        <v>100</v>
      </c>
      <c r="IW275">
        <v>-0.68</v>
      </c>
      <c r="IX275">
        <v>0.2968</v>
      </c>
      <c r="IY275">
        <v>-0.9039269621244732</v>
      </c>
      <c r="IZ275">
        <v>-0.001239420960351069</v>
      </c>
      <c r="JA275">
        <v>2.054680153414315E-06</v>
      </c>
      <c r="JB275">
        <v>-6.090169633737798E-10</v>
      </c>
      <c r="JC275">
        <v>0.01286883109493677</v>
      </c>
      <c r="JD275">
        <v>0.003674261220633967</v>
      </c>
      <c r="JE275">
        <v>0.0003746991724086452</v>
      </c>
      <c r="JF275">
        <v>1.563836292469968E-06</v>
      </c>
      <c r="JG275">
        <v>1</v>
      </c>
      <c r="JH275">
        <v>2003</v>
      </c>
      <c r="JI275">
        <v>1</v>
      </c>
      <c r="JJ275">
        <v>24</v>
      </c>
      <c r="JK275">
        <v>202977.4</v>
      </c>
      <c r="JL275">
        <v>202977.6</v>
      </c>
      <c r="JM275">
        <v>2.4353</v>
      </c>
      <c r="JN275">
        <v>2.61353</v>
      </c>
      <c r="JO275">
        <v>1.49658</v>
      </c>
      <c r="JP275">
        <v>2.34375</v>
      </c>
      <c r="JQ275">
        <v>1.54907</v>
      </c>
      <c r="JR275">
        <v>2.46216</v>
      </c>
      <c r="JS275">
        <v>36.4578</v>
      </c>
      <c r="JT275">
        <v>24.1838</v>
      </c>
      <c r="JU275">
        <v>18</v>
      </c>
      <c r="JV275">
        <v>483.397</v>
      </c>
      <c r="JW275">
        <v>494.868</v>
      </c>
      <c r="JX275">
        <v>28.058</v>
      </c>
      <c r="JY275">
        <v>28.7739</v>
      </c>
      <c r="JZ275">
        <v>30.0001</v>
      </c>
      <c r="KA275">
        <v>29.0202</v>
      </c>
      <c r="KB275">
        <v>29.0256</v>
      </c>
      <c r="KC275">
        <v>48.8713</v>
      </c>
      <c r="KD275">
        <v>16.7557</v>
      </c>
      <c r="KE275">
        <v>97.771</v>
      </c>
      <c r="KF275">
        <v>28.0612</v>
      </c>
      <c r="KG275">
        <v>1088.68</v>
      </c>
      <c r="KH275">
        <v>20.7346</v>
      </c>
      <c r="KI275">
        <v>101.942</v>
      </c>
      <c r="KJ275">
        <v>91.4076</v>
      </c>
    </row>
    <row r="276" spans="1:296">
      <c r="A276">
        <v>258</v>
      </c>
      <c r="B276">
        <v>1759168256.6</v>
      </c>
      <c r="C276">
        <v>6883.5</v>
      </c>
      <c r="D276" t="s">
        <v>961</v>
      </c>
      <c r="E276" t="s">
        <v>962</v>
      </c>
      <c r="F276">
        <v>5</v>
      </c>
      <c r="G276" t="s">
        <v>832</v>
      </c>
      <c r="H276">
        <v>1759168248.814285</v>
      </c>
      <c r="I276">
        <f>(J276)/1000</f>
        <v>0</v>
      </c>
      <c r="J276">
        <f>IF(DO276, AM276, AG276)</f>
        <v>0</v>
      </c>
      <c r="K276">
        <f>IF(DO276, AH276, AF276)</f>
        <v>0</v>
      </c>
      <c r="L276">
        <f>DQ276 - IF(AT276&gt;1, K276*DK276*100.0/(AV276), 0)</f>
        <v>0</v>
      </c>
      <c r="M276">
        <f>((S276-I276/2)*L276-K276)/(S276+I276/2)</f>
        <v>0</v>
      </c>
      <c r="N276">
        <f>M276*(DX276+DY276)/1000.0</f>
        <v>0</v>
      </c>
      <c r="O276">
        <f>(DQ276 - IF(AT276&gt;1, K276*DK276*100.0/(AV276), 0))*(DX276+DY276)/1000.0</f>
        <v>0</v>
      </c>
      <c r="P276">
        <f>2.0/((1/R276-1/Q276)+SIGN(R276)*SQRT((1/R276-1/Q276)*(1/R276-1/Q276) + 4*DL276/((DL276+1)*(DL276+1))*(2*1/R276*1/Q276-1/Q276*1/Q276)))</f>
        <v>0</v>
      </c>
      <c r="Q276">
        <f>IF(LEFT(DM276,1)&lt;&gt;"0",IF(LEFT(DM276,1)="1",3.0,DN276),$D$5+$E$5*(EE276*DX276/($K$5*1000))+$F$5*(EE276*DX276/($K$5*1000))*MAX(MIN(DK276,$J$5),$I$5)*MAX(MIN(DK276,$J$5),$I$5)+$G$5*MAX(MIN(DK276,$J$5),$I$5)*(EE276*DX276/($K$5*1000))+$H$5*(EE276*DX276/($K$5*1000))*(EE276*DX276/($K$5*1000)))</f>
        <v>0</v>
      </c>
      <c r="R276">
        <f>I276*(1000-(1000*0.61365*exp(17.502*V276/(240.97+V276))/(DX276+DY276)+DS276)/2)/(1000*0.61365*exp(17.502*V276/(240.97+V276))/(DX276+DY276)-DS276)</f>
        <v>0</v>
      </c>
      <c r="S276">
        <f>1/((DL276+1)/(P276/1.6)+1/(Q276/1.37)) + DL276/((DL276+1)/(P276/1.6) + DL276/(Q276/1.37))</f>
        <v>0</v>
      </c>
      <c r="T276">
        <f>(DG276*DJ276)</f>
        <v>0</v>
      </c>
      <c r="U276">
        <f>(DZ276+(T276+2*0.95*5.67E-8*(((DZ276+$B$9)+273)^4-(DZ276+273)^4)-44100*I276)/(1.84*29.3*Q276+8*0.95*5.67E-8*(DZ276+273)^3))</f>
        <v>0</v>
      </c>
      <c r="V276">
        <f>($C$9*EA276+$D$9*EB276+$E$9*U276)</f>
        <v>0</v>
      </c>
      <c r="W276">
        <f>0.61365*exp(17.502*V276/(240.97+V276))</f>
        <v>0</v>
      </c>
      <c r="X276">
        <f>(Y276/Z276*100)</f>
        <v>0</v>
      </c>
      <c r="Y276">
        <f>DS276*(DX276+DY276)/1000</f>
        <v>0</v>
      </c>
      <c r="Z276">
        <f>0.61365*exp(17.502*DZ276/(240.97+DZ276))</f>
        <v>0</v>
      </c>
      <c r="AA276">
        <f>(W276-DS276*(DX276+DY276)/1000)</f>
        <v>0</v>
      </c>
      <c r="AB276">
        <f>(-I276*44100)</f>
        <v>0</v>
      </c>
      <c r="AC276">
        <f>2*29.3*Q276*0.92*(DZ276-V276)</f>
        <v>0</v>
      </c>
      <c r="AD276">
        <f>2*0.95*5.67E-8*(((DZ276+$B$9)+273)^4-(V276+273)^4)</f>
        <v>0</v>
      </c>
      <c r="AE276">
        <f>T276+AD276+AB276+AC276</f>
        <v>0</v>
      </c>
      <c r="AF276">
        <f>DW276*AT276*(DR276-DQ276*(1000-AT276*DT276)/(1000-AT276*DS276))/(100*DK276)</f>
        <v>0</v>
      </c>
      <c r="AG276">
        <f>1000*DW276*AT276*(DS276-DT276)/(100*DK276*(1000-AT276*DS276))</f>
        <v>0</v>
      </c>
      <c r="AH276">
        <f>(AI276 - AJ276 - DX276*1E3/(8.314*(DZ276+273.15)) * AL276/DW276 * AK276) * DW276/(100*DK276) * (1000 - DT276)/1000</f>
        <v>0</v>
      </c>
      <c r="AI276">
        <v>1097.102231241979</v>
      </c>
      <c r="AJ276">
        <v>1057.846787878788</v>
      </c>
      <c r="AK276">
        <v>3.426924973546141</v>
      </c>
      <c r="AL276">
        <v>65.06289702928272</v>
      </c>
      <c r="AM276">
        <f>(AO276 - AN276 + DX276*1E3/(8.314*(DZ276+273.15)) * AQ276/DW276 * AP276) * DW276/(100*DK276) * 1000/(1000 - AO276)</f>
        <v>0</v>
      </c>
      <c r="AN276">
        <v>20.65824071304829</v>
      </c>
      <c r="AO276">
        <v>22.52785212121211</v>
      </c>
      <c r="AP276">
        <v>8.000226084527635E-05</v>
      </c>
      <c r="AQ276">
        <v>104.9964601613878</v>
      </c>
      <c r="AR276">
        <v>0</v>
      </c>
      <c r="AS276">
        <v>0</v>
      </c>
      <c r="AT276">
        <f>IF(AR276*$H$15&gt;=AV276,1.0,(AV276/(AV276-AR276*$H$15)))</f>
        <v>0</v>
      </c>
      <c r="AU276">
        <f>(AT276-1)*100</f>
        <v>0</v>
      </c>
      <c r="AV276">
        <f>MAX(0,($B$15+$C$15*EE276)/(1+$D$15*EE276)*DX276/(DZ276+273)*$E$15)</f>
        <v>0</v>
      </c>
      <c r="AW276" t="s">
        <v>437</v>
      </c>
      <c r="AX276" t="s">
        <v>437</v>
      </c>
      <c r="AY276">
        <v>0</v>
      </c>
      <c r="AZ276">
        <v>0</v>
      </c>
      <c r="BA276">
        <f>1-AY276/AZ276</f>
        <v>0</v>
      </c>
      <c r="BB276">
        <v>0</v>
      </c>
      <c r="BC276" t="s">
        <v>437</v>
      </c>
      <c r="BD276" t="s">
        <v>437</v>
      </c>
      <c r="BE276">
        <v>0</v>
      </c>
      <c r="BF276">
        <v>0</v>
      </c>
      <c r="BG276">
        <f>1-BE276/BF276</f>
        <v>0</v>
      </c>
      <c r="BH276">
        <v>0.5</v>
      </c>
      <c r="BI276">
        <f>DH276</f>
        <v>0</v>
      </c>
      <c r="BJ276">
        <f>K276</f>
        <v>0</v>
      </c>
      <c r="BK276">
        <f>BG276*BH276*BI276</f>
        <v>0</v>
      </c>
      <c r="BL276">
        <f>(BJ276-BB276)/BI276</f>
        <v>0</v>
      </c>
      <c r="BM276">
        <f>(AZ276-BF276)/BF276</f>
        <v>0</v>
      </c>
      <c r="BN276">
        <f>AY276/(BA276+AY276/BF276)</f>
        <v>0</v>
      </c>
      <c r="BO276" t="s">
        <v>437</v>
      </c>
      <c r="BP276">
        <v>0</v>
      </c>
      <c r="BQ276">
        <f>IF(BP276&lt;&gt;0, BP276, BN276)</f>
        <v>0</v>
      </c>
      <c r="BR276">
        <f>1-BQ276/BF276</f>
        <v>0</v>
      </c>
      <c r="BS276">
        <f>(BF276-BE276)/(BF276-BQ276)</f>
        <v>0</v>
      </c>
      <c r="BT276">
        <f>(AZ276-BF276)/(AZ276-BQ276)</f>
        <v>0</v>
      </c>
      <c r="BU276">
        <f>(BF276-BE276)/(BF276-AY276)</f>
        <v>0</v>
      </c>
      <c r="BV276">
        <f>(AZ276-BF276)/(AZ276-AY276)</f>
        <v>0</v>
      </c>
      <c r="BW276">
        <f>(BS276*BQ276/BE276)</f>
        <v>0</v>
      </c>
      <c r="BX276">
        <f>(1-BW276)</f>
        <v>0</v>
      </c>
      <c r="DG276">
        <f>$B$13*EF276+$C$13*EG276+$F$13*ER276*(1-EU276)</f>
        <v>0</v>
      </c>
      <c r="DH276">
        <f>DG276*DI276</f>
        <v>0</v>
      </c>
      <c r="DI276">
        <f>($B$13*$D$11+$C$13*$D$11+$F$13*((FE276+EW276)/MAX(FE276+EW276+FF276, 0.1)*$I$11+FF276/MAX(FE276+EW276+FF276, 0.1)*$J$11))/($B$13+$C$13+$F$13)</f>
        <v>0</v>
      </c>
      <c r="DJ276">
        <f>($B$13*$K$11+$C$13*$K$11+$F$13*((FE276+EW276)/MAX(FE276+EW276+FF276, 0.1)*$P$11+FF276/MAX(FE276+EW276+FF276, 0.1)*$Q$11))/($B$13+$C$13+$F$13)</f>
        <v>0</v>
      </c>
      <c r="DK276">
        <v>5.79</v>
      </c>
      <c r="DL276">
        <v>0.5</v>
      </c>
      <c r="DM276" t="s">
        <v>438</v>
      </c>
      <c r="DN276">
        <v>2</v>
      </c>
      <c r="DO276" t="b">
        <v>1</v>
      </c>
      <c r="DP276">
        <v>1759168248.814285</v>
      </c>
      <c r="DQ276">
        <v>1009.646428571428</v>
      </c>
      <c r="DR276">
        <v>1058.172142857143</v>
      </c>
      <c r="DS276">
        <v>22.53153928571428</v>
      </c>
      <c r="DT276">
        <v>20.6101</v>
      </c>
      <c r="DU276">
        <v>1010.3335</v>
      </c>
      <c r="DV276">
        <v>22.23453928571428</v>
      </c>
      <c r="DW276">
        <v>500.0181785714286</v>
      </c>
      <c r="DX276">
        <v>90.87336071428572</v>
      </c>
      <c r="DY276">
        <v>0.06900249642857144</v>
      </c>
      <c r="DZ276">
        <v>29.47874642857143</v>
      </c>
      <c r="EA276">
        <v>30.00248571428572</v>
      </c>
      <c r="EB276">
        <v>999.9000000000002</v>
      </c>
      <c r="EC276">
        <v>0</v>
      </c>
      <c r="ED276">
        <v>0</v>
      </c>
      <c r="EE276">
        <v>10017.63035714286</v>
      </c>
      <c r="EF276">
        <v>0</v>
      </c>
      <c r="EG276">
        <v>9.879212857142857</v>
      </c>
      <c r="EH276">
        <v>-48.52526071428571</v>
      </c>
      <c r="EI276">
        <v>1032.921071428571</v>
      </c>
      <c r="EJ276">
        <v>1080.441428571429</v>
      </c>
      <c r="EK276">
        <v>1.921445</v>
      </c>
      <c r="EL276">
        <v>1058.172142857143</v>
      </c>
      <c r="EM276">
        <v>20.6101</v>
      </c>
      <c r="EN276">
        <v>2.047516071428571</v>
      </c>
      <c r="EO276">
        <v>1.872909285714286</v>
      </c>
      <c r="EP276">
        <v>17.81665</v>
      </c>
      <c r="EQ276">
        <v>16.408925</v>
      </c>
      <c r="ER276">
        <v>1999.997857142858</v>
      </c>
      <c r="ES276">
        <v>0.9799979642857144</v>
      </c>
      <c r="ET276">
        <v>0.02000174642857143</v>
      </c>
      <c r="EU276">
        <v>0</v>
      </c>
      <c r="EV276">
        <v>812.8778214285713</v>
      </c>
      <c r="EW276">
        <v>5.00078</v>
      </c>
      <c r="EX276">
        <v>15841.13928571429</v>
      </c>
      <c r="EY276">
        <v>16379.60357142857</v>
      </c>
      <c r="EZ276">
        <v>39.3947857142857</v>
      </c>
      <c r="FA276">
        <v>40.03335714285714</v>
      </c>
      <c r="FB276">
        <v>39.20510714285714</v>
      </c>
      <c r="FC276">
        <v>39.86803571428571</v>
      </c>
      <c r="FD276">
        <v>40.0845</v>
      </c>
      <c r="FE276">
        <v>1955.096071428571</v>
      </c>
      <c r="FF276">
        <v>39.9</v>
      </c>
      <c r="FG276">
        <v>0</v>
      </c>
      <c r="FH276">
        <v>1759168248.8</v>
      </c>
      <c r="FI276">
        <v>0</v>
      </c>
      <c r="FJ276">
        <v>812.8688461538461</v>
      </c>
      <c r="FK276">
        <v>-2.452923081578614</v>
      </c>
      <c r="FL276">
        <v>-27.93846158878911</v>
      </c>
      <c r="FM276">
        <v>15841.03846153846</v>
      </c>
      <c r="FN276">
        <v>15</v>
      </c>
      <c r="FO276">
        <v>0</v>
      </c>
      <c r="FP276" t="s">
        <v>439</v>
      </c>
      <c r="FQ276">
        <v>1746989605.5</v>
      </c>
      <c r="FR276">
        <v>1746989593.5</v>
      </c>
      <c r="FS276">
        <v>0</v>
      </c>
      <c r="FT276">
        <v>-0.274</v>
      </c>
      <c r="FU276">
        <v>-0.002</v>
      </c>
      <c r="FV276">
        <v>2.549</v>
      </c>
      <c r="FW276">
        <v>0.129</v>
      </c>
      <c r="FX276">
        <v>420</v>
      </c>
      <c r="FY276">
        <v>17</v>
      </c>
      <c r="FZ276">
        <v>0.02</v>
      </c>
      <c r="GA276">
        <v>0.04</v>
      </c>
      <c r="GB276">
        <v>-48.48814</v>
      </c>
      <c r="GC276">
        <v>-1.179325328330028</v>
      </c>
      <c r="GD276">
        <v>0.1413954928560313</v>
      </c>
      <c r="GE276">
        <v>0</v>
      </c>
      <c r="GF276">
        <v>812.9832058823531</v>
      </c>
      <c r="GG276">
        <v>-2.068953402294187</v>
      </c>
      <c r="GH276">
        <v>0.2894875573280331</v>
      </c>
      <c r="GI276">
        <v>0</v>
      </c>
      <c r="GJ276">
        <v>1.931467</v>
      </c>
      <c r="GK276">
        <v>-0.3307465666041315</v>
      </c>
      <c r="GL276">
        <v>0.03501876298500563</v>
      </c>
      <c r="GM276">
        <v>0</v>
      </c>
      <c r="GN276">
        <v>0</v>
      </c>
      <c r="GO276">
        <v>3</v>
      </c>
      <c r="GP276" t="s">
        <v>484</v>
      </c>
      <c r="GQ276">
        <v>3.10236</v>
      </c>
      <c r="GR276">
        <v>2.72723</v>
      </c>
      <c r="GS276">
        <v>0.165052</v>
      </c>
      <c r="GT276">
        <v>0.169893</v>
      </c>
      <c r="GU276">
        <v>0.103542</v>
      </c>
      <c r="GV276">
        <v>0.0987837</v>
      </c>
      <c r="GW276">
        <v>21824.4</v>
      </c>
      <c r="GX276">
        <v>19704.8</v>
      </c>
      <c r="GY276">
        <v>26701.8</v>
      </c>
      <c r="GZ276">
        <v>23958.7</v>
      </c>
      <c r="HA276">
        <v>38307.2</v>
      </c>
      <c r="HB276">
        <v>31924</v>
      </c>
      <c r="HC276">
        <v>46623.7</v>
      </c>
      <c r="HD276">
        <v>37901</v>
      </c>
      <c r="HE276">
        <v>1.87248</v>
      </c>
      <c r="HF276">
        <v>1.86653</v>
      </c>
      <c r="HG276">
        <v>0.139609</v>
      </c>
      <c r="HH276">
        <v>0</v>
      </c>
      <c r="HI276">
        <v>27.7224</v>
      </c>
      <c r="HJ276">
        <v>999.9</v>
      </c>
      <c r="HK276">
        <v>46.8</v>
      </c>
      <c r="HL276">
        <v>31.7</v>
      </c>
      <c r="HM276">
        <v>24.1794</v>
      </c>
      <c r="HN276">
        <v>60.9659</v>
      </c>
      <c r="HO276">
        <v>22.1034</v>
      </c>
      <c r="HP276">
        <v>1</v>
      </c>
      <c r="HQ276">
        <v>0.114901</v>
      </c>
      <c r="HR276">
        <v>-0.234159</v>
      </c>
      <c r="HS276">
        <v>20.2797</v>
      </c>
      <c r="HT276">
        <v>5.21205</v>
      </c>
      <c r="HU276">
        <v>11.98</v>
      </c>
      <c r="HV276">
        <v>4.96285</v>
      </c>
      <c r="HW276">
        <v>3.27443</v>
      </c>
      <c r="HX276">
        <v>9999</v>
      </c>
      <c r="HY276">
        <v>9999</v>
      </c>
      <c r="HZ276">
        <v>9999</v>
      </c>
      <c r="IA276">
        <v>42.3</v>
      </c>
      <c r="IB276">
        <v>1.86401</v>
      </c>
      <c r="IC276">
        <v>1.86016</v>
      </c>
      <c r="ID276">
        <v>1.85846</v>
      </c>
      <c r="IE276">
        <v>1.85982</v>
      </c>
      <c r="IF276">
        <v>1.8599</v>
      </c>
      <c r="IG276">
        <v>1.85842</v>
      </c>
      <c r="IH276">
        <v>1.85746</v>
      </c>
      <c r="II276">
        <v>1.85242</v>
      </c>
      <c r="IJ276">
        <v>0</v>
      </c>
      <c r="IK276">
        <v>0</v>
      </c>
      <c r="IL276">
        <v>0</v>
      </c>
      <c r="IM276">
        <v>0</v>
      </c>
      <c r="IN276" t="s">
        <v>441</v>
      </c>
      <c r="IO276" t="s">
        <v>442</v>
      </c>
      <c r="IP276" t="s">
        <v>443</v>
      </c>
      <c r="IQ276" t="s">
        <v>443</v>
      </c>
      <c r="IR276" t="s">
        <v>443</v>
      </c>
      <c r="IS276" t="s">
        <v>443</v>
      </c>
      <c r="IT276">
        <v>0</v>
      </c>
      <c r="IU276">
        <v>100</v>
      </c>
      <c r="IV276">
        <v>100</v>
      </c>
      <c r="IW276">
        <v>-0.66</v>
      </c>
      <c r="IX276">
        <v>0.2969</v>
      </c>
      <c r="IY276">
        <v>-0.9039269621244732</v>
      </c>
      <c r="IZ276">
        <v>-0.001239420960351069</v>
      </c>
      <c r="JA276">
        <v>2.054680153414315E-06</v>
      </c>
      <c r="JB276">
        <v>-6.090169633737798E-10</v>
      </c>
      <c r="JC276">
        <v>0.01286883109493677</v>
      </c>
      <c r="JD276">
        <v>0.003674261220633967</v>
      </c>
      <c r="JE276">
        <v>0.0003746991724086452</v>
      </c>
      <c r="JF276">
        <v>1.563836292469968E-06</v>
      </c>
      <c r="JG276">
        <v>1</v>
      </c>
      <c r="JH276">
        <v>2003</v>
      </c>
      <c r="JI276">
        <v>1</v>
      </c>
      <c r="JJ276">
        <v>24</v>
      </c>
      <c r="JK276">
        <v>202977.5</v>
      </c>
      <c r="JL276">
        <v>202977.7</v>
      </c>
      <c r="JM276">
        <v>2.4646</v>
      </c>
      <c r="JN276">
        <v>2.61841</v>
      </c>
      <c r="JO276">
        <v>1.49658</v>
      </c>
      <c r="JP276">
        <v>2.34375</v>
      </c>
      <c r="JQ276">
        <v>1.54907</v>
      </c>
      <c r="JR276">
        <v>2.34985</v>
      </c>
      <c r="JS276">
        <v>36.4578</v>
      </c>
      <c r="JT276">
        <v>24.1751</v>
      </c>
      <c r="JU276">
        <v>18</v>
      </c>
      <c r="JV276">
        <v>483.546</v>
      </c>
      <c r="JW276">
        <v>494.717</v>
      </c>
      <c r="JX276">
        <v>28.0569</v>
      </c>
      <c r="JY276">
        <v>28.7739</v>
      </c>
      <c r="JZ276">
        <v>30.0001</v>
      </c>
      <c r="KA276">
        <v>29.0185</v>
      </c>
      <c r="KB276">
        <v>29.0253</v>
      </c>
      <c r="KC276">
        <v>49.4503</v>
      </c>
      <c r="KD276">
        <v>16.4828</v>
      </c>
      <c r="KE276">
        <v>98.1442</v>
      </c>
      <c r="KF276">
        <v>28.0583</v>
      </c>
      <c r="KG276">
        <v>1108.72</v>
      </c>
      <c r="KH276">
        <v>20.7697</v>
      </c>
      <c r="KI276">
        <v>101.942</v>
      </c>
      <c r="KJ276">
        <v>91.4071</v>
      </c>
    </row>
    <row r="277" spans="1:296">
      <c r="A277">
        <v>259</v>
      </c>
      <c r="B277">
        <v>1759168261.6</v>
      </c>
      <c r="C277">
        <v>6888.5</v>
      </c>
      <c r="D277" t="s">
        <v>963</v>
      </c>
      <c r="E277" t="s">
        <v>964</v>
      </c>
      <c r="F277">
        <v>5</v>
      </c>
      <c r="G277" t="s">
        <v>832</v>
      </c>
      <c r="H277">
        <v>1759168254.1</v>
      </c>
      <c r="I277">
        <f>(J277)/1000</f>
        <v>0</v>
      </c>
      <c r="J277">
        <f>IF(DO277, AM277, AG277)</f>
        <v>0</v>
      </c>
      <c r="K277">
        <f>IF(DO277, AH277, AF277)</f>
        <v>0</v>
      </c>
      <c r="L277">
        <f>DQ277 - IF(AT277&gt;1, K277*DK277*100.0/(AV277), 0)</f>
        <v>0</v>
      </c>
      <c r="M277">
        <f>((S277-I277/2)*L277-K277)/(S277+I277/2)</f>
        <v>0</v>
      </c>
      <c r="N277">
        <f>M277*(DX277+DY277)/1000.0</f>
        <v>0</v>
      </c>
      <c r="O277">
        <f>(DQ277 - IF(AT277&gt;1, K277*DK277*100.0/(AV277), 0))*(DX277+DY277)/1000.0</f>
        <v>0</v>
      </c>
      <c r="P277">
        <f>2.0/((1/R277-1/Q277)+SIGN(R277)*SQRT((1/R277-1/Q277)*(1/R277-1/Q277) + 4*DL277/((DL277+1)*(DL277+1))*(2*1/R277*1/Q277-1/Q277*1/Q277)))</f>
        <v>0</v>
      </c>
      <c r="Q277">
        <f>IF(LEFT(DM277,1)&lt;&gt;"0",IF(LEFT(DM277,1)="1",3.0,DN277),$D$5+$E$5*(EE277*DX277/($K$5*1000))+$F$5*(EE277*DX277/($K$5*1000))*MAX(MIN(DK277,$J$5),$I$5)*MAX(MIN(DK277,$J$5),$I$5)+$G$5*MAX(MIN(DK277,$J$5),$I$5)*(EE277*DX277/($K$5*1000))+$H$5*(EE277*DX277/($K$5*1000))*(EE277*DX277/($K$5*1000)))</f>
        <v>0</v>
      </c>
      <c r="R277">
        <f>I277*(1000-(1000*0.61365*exp(17.502*V277/(240.97+V277))/(DX277+DY277)+DS277)/2)/(1000*0.61365*exp(17.502*V277/(240.97+V277))/(DX277+DY277)-DS277)</f>
        <v>0</v>
      </c>
      <c r="S277">
        <f>1/((DL277+1)/(P277/1.6)+1/(Q277/1.37)) + DL277/((DL277+1)/(P277/1.6) + DL277/(Q277/1.37))</f>
        <v>0</v>
      </c>
      <c r="T277">
        <f>(DG277*DJ277)</f>
        <v>0</v>
      </c>
      <c r="U277">
        <f>(DZ277+(T277+2*0.95*5.67E-8*(((DZ277+$B$9)+273)^4-(DZ277+273)^4)-44100*I277)/(1.84*29.3*Q277+8*0.95*5.67E-8*(DZ277+273)^3))</f>
        <v>0</v>
      </c>
      <c r="V277">
        <f>($C$9*EA277+$D$9*EB277+$E$9*U277)</f>
        <v>0</v>
      </c>
      <c r="W277">
        <f>0.61365*exp(17.502*V277/(240.97+V277))</f>
        <v>0</v>
      </c>
      <c r="X277">
        <f>(Y277/Z277*100)</f>
        <v>0</v>
      </c>
      <c r="Y277">
        <f>DS277*(DX277+DY277)/1000</f>
        <v>0</v>
      </c>
      <c r="Z277">
        <f>0.61365*exp(17.502*DZ277/(240.97+DZ277))</f>
        <v>0</v>
      </c>
      <c r="AA277">
        <f>(W277-DS277*(DX277+DY277)/1000)</f>
        <v>0</v>
      </c>
      <c r="AB277">
        <f>(-I277*44100)</f>
        <v>0</v>
      </c>
      <c r="AC277">
        <f>2*29.3*Q277*0.92*(DZ277-V277)</f>
        <v>0</v>
      </c>
      <c r="AD277">
        <f>2*0.95*5.67E-8*(((DZ277+$B$9)+273)^4-(V277+273)^4)</f>
        <v>0</v>
      </c>
      <c r="AE277">
        <f>T277+AD277+AB277+AC277</f>
        <v>0</v>
      </c>
      <c r="AF277">
        <f>DW277*AT277*(DR277-DQ277*(1000-AT277*DT277)/(1000-AT277*DS277))/(100*DK277)</f>
        <v>0</v>
      </c>
      <c r="AG277">
        <f>1000*DW277*AT277*(DS277-DT277)/(100*DK277*(1000-AT277*DS277))</f>
        <v>0</v>
      </c>
      <c r="AH277">
        <f>(AI277 - AJ277 - DX277*1E3/(8.314*(DZ277+273.15)) * AL277/DW277 * AK277) * DW277/(100*DK277) * (1000 - DT277)/1000</f>
        <v>0</v>
      </c>
      <c r="AI277">
        <v>1114.337929804446</v>
      </c>
      <c r="AJ277">
        <v>1074.881575757576</v>
      </c>
      <c r="AK277">
        <v>3.411020740734774</v>
      </c>
      <c r="AL277">
        <v>65.06289702928272</v>
      </c>
      <c r="AM277">
        <f>(AO277 - AN277 + DX277*1E3/(8.314*(DZ277+273.15)) * AQ277/DW277 * AP277) * DW277/(100*DK277) * 1000/(1000 - AO277)</f>
        <v>0</v>
      </c>
      <c r="AN277">
        <v>20.69419121764813</v>
      </c>
      <c r="AO277">
        <v>22.53213393939393</v>
      </c>
      <c r="AP277">
        <v>9.447697215176249E-05</v>
      </c>
      <c r="AQ277">
        <v>104.9964601613878</v>
      </c>
      <c r="AR277">
        <v>0</v>
      </c>
      <c r="AS277">
        <v>0</v>
      </c>
      <c r="AT277">
        <f>IF(AR277*$H$15&gt;=AV277,1.0,(AV277/(AV277-AR277*$H$15)))</f>
        <v>0</v>
      </c>
      <c r="AU277">
        <f>(AT277-1)*100</f>
        <v>0</v>
      </c>
      <c r="AV277">
        <f>MAX(0,($B$15+$C$15*EE277)/(1+$D$15*EE277)*DX277/(DZ277+273)*$E$15)</f>
        <v>0</v>
      </c>
      <c r="AW277" t="s">
        <v>437</v>
      </c>
      <c r="AX277" t="s">
        <v>437</v>
      </c>
      <c r="AY277">
        <v>0</v>
      </c>
      <c r="AZ277">
        <v>0</v>
      </c>
      <c r="BA277">
        <f>1-AY277/AZ277</f>
        <v>0</v>
      </c>
      <c r="BB277">
        <v>0</v>
      </c>
      <c r="BC277" t="s">
        <v>437</v>
      </c>
      <c r="BD277" t="s">
        <v>437</v>
      </c>
      <c r="BE277">
        <v>0</v>
      </c>
      <c r="BF277">
        <v>0</v>
      </c>
      <c r="BG277">
        <f>1-BE277/BF277</f>
        <v>0</v>
      </c>
      <c r="BH277">
        <v>0.5</v>
      </c>
      <c r="BI277">
        <f>DH277</f>
        <v>0</v>
      </c>
      <c r="BJ277">
        <f>K277</f>
        <v>0</v>
      </c>
      <c r="BK277">
        <f>BG277*BH277*BI277</f>
        <v>0</v>
      </c>
      <c r="BL277">
        <f>(BJ277-BB277)/BI277</f>
        <v>0</v>
      </c>
      <c r="BM277">
        <f>(AZ277-BF277)/BF277</f>
        <v>0</v>
      </c>
      <c r="BN277">
        <f>AY277/(BA277+AY277/BF277)</f>
        <v>0</v>
      </c>
      <c r="BO277" t="s">
        <v>437</v>
      </c>
      <c r="BP277">
        <v>0</v>
      </c>
      <c r="BQ277">
        <f>IF(BP277&lt;&gt;0, BP277, BN277)</f>
        <v>0</v>
      </c>
      <c r="BR277">
        <f>1-BQ277/BF277</f>
        <v>0</v>
      </c>
      <c r="BS277">
        <f>(BF277-BE277)/(BF277-BQ277)</f>
        <v>0</v>
      </c>
      <c r="BT277">
        <f>(AZ277-BF277)/(AZ277-BQ277)</f>
        <v>0</v>
      </c>
      <c r="BU277">
        <f>(BF277-BE277)/(BF277-AY277)</f>
        <v>0</v>
      </c>
      <c r="BV277">
        <f>(AZ277-BF277)/(AZ277-AY277)</f>
        <v>0</v>
      </c>
      <c r="BW277">
        <f>(BS277*BQ277/BE277)</f>
        <v>0</v>
      </c>
      <c r="BX277">
        <f>(1-BW277)</f>
        <v>0</v>
      </c>
      <c r="DG277">
        <f>$B$13*EF277+$C$13*EG277+$F$13*ER277*(1-EU277)</f>
        <v>0</v>
      </c>
      <c r="DH277">
        <f>DG277*DI277</f>
        <v>0</v>
      </c>
      <c r="DI277">
        <f>($B$13*$D$11+$C$13*$D$11+$F$13*((FE277+EW277)/MAX(FE277+EW277+FF277, 0.1)*$I$11+FF277/MAX(FE277+EW277+FF277, 0.1)*$J$11))/($B$13+$C$13+$F$13)</f>
        <v>0</v>
      </c>
      <c r="DJ277">
        <f>($B$13*$K$11+$C$13*$K$11+$F$13*((FE277+EW277)/MAX(FE277+EW277+FF277, 0.1)*$P$11+FF277/MAX(FE277+EW277+FF277, 0.1)*$Q$11))/($B$13+$C$13+$F$13)</f>
        <v>0</v>
      </c>
      <c r="DK277">
        <v>5.79</v>
      </c>
      <c r="DL277">
        <v>0.5</v>
      </c>
      <c r="DM277" t="s">
        <v>438</v>
      </c>
      <c r="DN277">
        <v>2</v>
      </c>
      <c r="DO277" t="b">
        <v>1</v>
      </c>
      <c r="DP277">
        <v>1759168254.1</v>
      </c>
      <c r="DQ277">
        <v>1027.301851851852</v>
      </c>
      <c r="DR277">
        <v>1075.966666666667</v>
      </c>
      <c r="DS277">
        <v>22.52841851851852</v>
      </c>
      <c r="DT277">
        <v>20.64538888888889</v>
      </c>
      <c r="DU277">
        <v>1027.97037037037</v>
      </c>
      <c r="DV277">
        <v>22.2314962962963</v>
      </c>
      <c r="DW277">
        <v>500.0674074074074</v>
      </c>
      <c r="DX277">
        <v>90.87306666666667</v>
      </c>
      <c r="DY277">
        <v>0.06900050740740742</v>
      </c>
      <c r="DZ277">
        <v>29.47496666666667</v>
      </c>
      <c r="EA277">
        <v>30.00174074074074</v>
      </c>
      <c r="EB277">
        <v>999.9000000000001</v>
      </c>
      <c r="EC277">
        <v>0</v>
      </c>
      <c r="ED277">
        <v>0</v>
      </c>
      <c r="EE277">
        <v>10017.86777777778</v>
      </c>
      <c r="EF277">
        <v>0</v>
      </c>
      <c r="EG277">
        <v>9.883128888888889</v>
      </c>
      <c r="EH277">
        <v>-48.66405185185185</v>
      </c>
      <c r="EI277">
        <v>1050.979259259259</v>
      </c>
      <c r="EJ277">
        <v>1098.649259259259</v>
      </c>
      <c r="EK277">
        <v>1.883047407407408</v>
      </c>
      <c r="EL277">
        <v>1075.966666666667</v>
      </c>
      <c r="EM277">
        <v>20.64538888888889</v>
      </c>
      <c r="EN277">
        <v>2.047227407407408</v>
      </c>
      <c r="EO277">
        <v>1.87610962962963</v>
      </c>
      <c r="EP277">
        <v>17.8144037037037</v>
      </c>
      <c r="EQ277">
        <v>16.43572592592593</v>
      </c>
      <c r="ER277">
        <v>2000.010740740741</v>
      </c>
      <c r="ES277">
        <v>0.9799982222222224</v>
      </c>
      <c r="ET277">
        <v>0.0200014925925926</v>
      </c>
      <c r="EU277">
        <v>0</v>
      </c>
      <c r="EV277">
        <v>812.7790370370371</v>
      </c>
      <c r="EW277">
        <v>5.00078</v>
      </c>
      <c r="EX277">
        <v>15838.59259259259</v>
      </c>
      <c r="EY277">
        <v>16379.71111111111</v>
      </c>
      <c r="EZ277">
        <v>39.39559259259259</v>
      </c>
      <c r="FA277">
        <v>40.04381481481482</v>
      </c>
      <c r="FB277">
        <v>39.178</v>
      </c>
      <c r="FC277">
        <v>39.88166666666666</v>
      </c>
      <c r="FD277">
        <v>40.09003703703704</v>
      </c>
      <c r="FE277">
        <v>1955.110740740741</v>
      </c>
      <c r="FF277">
        <v>39.9</v>
      </c>
      <c r="FG277">
        <v>0</v>
      </c>
      <c r="FH277">
        <v>1759168253.6</v>
      </c>
      <c r="FI277">
        <v>0</v>
      </c>
      <c r="FJ277">
        <v>812.7443846153845</v>
      </c>
      <c r="FK277">
        <v>-1.689230781808562</v>
      </c>
      <c r="FL277">
        <v>-28.72820518094407</v>
      </c>
      <c r="FM277">
        <v>15838.65</v>
      </c>
      <c r="FN277">
        <v>15</v>
      </c>
      <c r="FO277">
        <v>0</v>
      </c>
      <c r="FP277" t="s">
        <v>439</v>
      </c>
      <c r="FQ277">
        <v>1746989605.5</v>
      </c>
      <c r="FR277">
        <v>1746989593.5</v>
      </c>
      <c r="FS277">
        <v>0</v>
      </c>
      <c r="FT277">
        <v>-0.274</v>
      </c>
      <c r="FU277">
        <v>-0.002</v>
      </c>
      <c r="FV277">
        <v>2.549</v>
      </c>
      <c r="FW277">
        <v>0.129</v>
      </c>
      <c r="FX277">
        <v>420</v>
      </c>
      <c r="FY277">
        <v>17</v>
      </c>
      <c r="FZ277">
        <v>0.02</v>
      </c>
      <c r="GA277">
        <v>0.04</v>
      </c>
      <c r="GB277">
        <v>-48.5720725</v>
      </c>
      <c r="GC277">
        <v>-1.379908818011173</v>
      </c>
      <c r="GD277">
        <v>0.1565471669936889</v>
      </c>
      <c r="GE277">
        <v>0</v>
      </c>
      <c r="GF277">
        <v>812.853205882353</v>
      </c>
      <c r="GG277">
        <v>-1.967899163011614</v>
      </c>
      <c r="GH277">
        <v>0.3048723724688833</v>
      </c>
      <c r="GI277">
        <v>0</v>
      </c>
      <c r="GJ277">
        <v>1.90879225</v>
      </c>
      <c r="GK277">
        <v>-0.434843639774861</v>
      </c>
      <c r="GL277">
        <v>0.04340660321238578</v>
      </c>
      <c r="GM277">
        <v>0</v>
      </c>
      <c r="GN277">
        <v>0</v>
      </c>
      <c r="GO277">
        <v>3</v>
      </c>
      <c r="GP277" t="s">
        <v>484</v>
      </c>
      <c r="GQ277">
        <v>3.10236</v>
      </c>
      <c r="GR277">
        <v>2.72659</v>
      </c>
      <c r="GS277">
        <v>0.166727</v>
      </c>
      <c r="GT277">
        <v>0.171544</v>
      </c>
      <c r="GU277">
        <v>0.103559</v>
      </c>
      <c r="GV277">
        <v>0.0989169</v>
      </c>
      <c r="GW277">
        <v>21780.7</v>
      </c>
      <c r="GX277">
        <v>19665.6</v>
      </c>
      <c r="GY277">
        <v>26701.9</v>
      </c>
      <c r="GZ277">
        <v>23958.7</v>
      </c>
      <c r="HA277">
        <v>38306.9</v>
      </c>
      <c r="HB277">
        <v>31919.3</v>
      </c>
      <c r="HC277">
        <v>46624</v>
      </c>
      <c r="HD277">
        <v>37900.9</v>
      </c>
      <c r="HE277">
        <v>1.87243</v>
      </c>
      <c r="HF277">
        <v>1.86663</v>
      </c>
      <c r="HG277">
        <v>0.139877</v>
      </c>
      <c r="HH277">
        <v>0</v>
      </c>
      <c r="HI277">
        <v>27.7224</v>
      </c>
      <c r="HJ277">
        <v>999.9</v>
      </c>
      <c r="HK277">
        <v>46.8</v>
      </c>
      <c r="HL277">
        <v>31.7</v>
      </c>
      <c r="HM277">
        <v>24.1771</v>
      </c>
      <c r="HN277">
        <v>61.2459</v>
      </c>
      <c r="HO277">
        <v>22.0393</v>
      </c>
      <c r="HP277">
        <v>1</v>
      </c>
      <c r="HQ277">
        <v>0.11514</v>
      </c>
      <c r="HR277">
        <v>-0.240321</v>
      </c>
      <c r="HS277">
        <v>20.2796</v>
      </c>
      <c r="HT277">
        <v>5.2116</v>
      </c>
      <c r="HU277">
        <v>11.98</v>
      </c>
      <c r="HV277">
        <v>4.9628</v>
      </c>
      <c r="HW277">
        <v>3.27443</v>
      </c>
      <c r="HX277">
        <v>9999</v>
      </c>
      <c r="HY277">
        <v>9999</v>
      </c>
      <c r="HZ277">
        <v>9999</v>
      </c>
      <c r="IA277">
        <v>42.3</v>
      </c>
      <c r="IB277">
        <v>1.86401</v>
      </c>
      <c r="IC277">
        <v>1.86017</v>
      </c>
      <c r="ID277">
        <v>1.85847</v>
      </c>
      <c r="IE277">
        <v>1.85978</v>
      </c>
      <c r="IF277">
        <v>1.85989</v>
      </c>
      <c r="IG277">
        <v>1.85841</v>
      </c>
      <c r="IH277">
        <v>1.85746</v>
      </c>
      <c r="II277">
        <v>1.85242</v>
      </c>
      <c r="IJ277">
        <v>0</v>
      </c>
      <c r="IK277">
        <v>0</v>
      </c>
      <c r="IL277">
        <v>0</v>
      </c>
      <c r="IM277">
        <v>0</v>
      </c>
      <c r="IN277" t="s">
        <v>441</v>
      </c>
      <c r="IO277" t="s">
        <v>442</v>
      </c>
      <c r="IP277" t="s">
        <v>443</v>
      </c>
      <c r="IQ277" t="s">
        <v>443</v>
      </c>
      <c r="IR277" t="s">
        <v>443</v>
      </c>
      <c r="IS277" t="s">
        <v>443</v>
      </c>
      <c r="IT277">
        <v>0</v>
      </c>
      <c r="IU277">
        <v>100</v>
      </c>
      <c r="IV277">
        <v>100</v>
      </c>
      <c r="IW277">
        <v>-0.64</v>
      </c>
      <c r="IX277">
        <v>0.297</v>
      </c>
      <c r="IY277">
        <v>-0.9039269621244732</v>
      </c>
      <c r="IZ277">
        <v>-0.001239420960351069</v>
      </c>
      <c r="JA277">
        <v>2.054680153414315E-06</v>
      </c>
      <c r="JB277">
        <v>-6.090169633737798E-10</v>
      </c>
      <c r="JC277">
        <v>0.01286883109493677</v>
      </c>
      <c r="JD277">
        <v>0.003674261220633967</v>
      </c>
      <c r="JE277">
        <v>0.0003746991724086452</v>
      </c>
      <c r="JF277">
        <v>1.563836292469968E-06</v>
      </c>
      <c r="JG277">
        <v>1</v>
      </c>
      <c r="JH277">
        <v>2003</v>
      </c>
      <c r="JI277">
        <v>1</v>
      </c>
      <c r="JJ277">
        <v>24</v>
      </c>
      <c r="JK277">
        <v>202977.6</v>
      </c>
      <c r="JL277">
        <v>202977.8</v>
      </c>
      <c r="JM277">
        <v>2.49756</v>
      </c>
      <c r="JN277">
        <v>2.61841</v>
      </c>
      <c r="JO277">
        <v>1.49658</v>
      </c>
      <c r="JP277">
        <v>2.34375</v>
      </c>
      <c r="JQ277">
        <v>1.54907</v>
      </c>
      <c r="JR277">
        <v>2.41455</v>
      </c>
      <c r="JS277">
        <v>36.4578</v>
      </c>
      <c r="JT277">
        <v>24.1751</v>
      </c>
      <c r="JU277">
        <v>18</v>
      </c>
      <c r="JV277">
        <v>483.51</v>
      </c>
      <c r="JW277">
        <v>494.764</v>
      </c>
      <c r="JX277">
        <v>28.0562</v>
      </c>
      <c r="JY277">
        <v>28.7739</v>
      </c>
      <c r="JZ277">
        <v>30.0001</v>
      </c>
      <c r="KA277">
        <v>29.0177</v>
      </c>
      <c r="KB277">
        <v>29.0232</v>
      </c>
      <c r="KC277">
        <v>50.102</v>
      </c>
      <c r="KD277">
        <v>16.4828</v>
      </c>
      <c r="KE277">
        <v>98.1442</v>
      </c>
      <c r="KF277">
        <v>28.0574</v>
      </c>
      <c r="KG277">
        <v>1122.1</v>
      </c>
      <c r="KH277">
        <v>20.7995</v>
      </c>
      <c r="KI277">
        <v>101.942</v>
      </c>
      <c r="KJ277">
        <v>91.40689999999999</v>
      </c>
    </row>
    <row r="278" spans="1:296">
      <c r="A278">
        <v>260</v>
      </c>
      <c r="B278">
        <v>1759168266.6</v>
      </c>
      <c r="C278">
        <v>6893.5</v>
      </c>
      <c r="D278" t="s">
        <v>965</v>
      </c>
      <c r="E278" t="s">
        <v>966</v>
      </c>
      <c r="F278">
        <v>5</v>
      </c>
      <c r="G278" t="s">
        <v>832</v>
      </c>
      <c r="H278">
        <v>1759168258.814285</v>
      </c>
      <c r="I278">
        <f>(J278)/1000</f>
        <v>0</v>
      </c>
      <c r="J278">
        <f>IF(DO278, AM278, AG278)</f>
        <v>0</v>
      </c>
      <c r="K278">
        <f>IF(DO278, AH278, AF278)</f>
        <v>0</v>
      </c>
      <c r="L278">
        <f>DQ278 - IF(AT278&gt;1, K278*DK278*100.0/(AV278), 0)</f>
        <v>0</v>
      </c>
      <c r="M278">
        <f>((S278-I278/2)*L278-K278)/(S278+I278/2)</f>
        <v>0</v>
      </c>
      <c r="N278">
        <f>M278*(DX278+DY278)/1000.0</f>
        <v>0</v>
      </c>
      <c r="O278">
        <f>(DQ278 - IF(AT278&gt;1, K278*DK278*100.0/(AV278), 0))*(DX278+DY278)/1000.0</f>
        <v>0</v>
      </c>
      <c r="P278">
        <f>2.0/((1/R278-1/Q278)+SIGN(R278)*SQRT((1/R278-1/Q278)*(1/R278-1/Q278) + 4*DL278/((DL278+1)*(DL278+1))*(2*1/R278*1/Q278-1/Q278*1/Q278)))</f>
        <v>0</v>
      </c>
      <c r="Q278">
        <f>IF(LEFT(DM278,1)&lt;&gt;"0",IF(LEFT(DM278,1)="1",3.0,DN278),$D$5+$E$5*(EE278*DX278/($K$5*1000))+$F$5*(EE278*DX278/($K$5*1000))*MAX(MIN(DK278,$J$5),$I$5)*MAX(MIN(DK278,$J$5),$I$5)+$G$5*MAX(MIN(DK278,$J$5),$I$5)*(EE278*DX278/($K$5*1000))+$H$5*(EE278*DX278/($K$5*1000))*(EE278*DX278/($K$5*1000)))</f>
        <v>0</v>
      </c>
      <c r="R278">
        <f>I278*(1000-(1000*0.61365*exp(17.502*V278/(240.97+V278))/(DX278+DY278)+DS278)/2)/(1000*0.61365*exp(17.502*V278/(240.97+V278))/(DX278+DY278)-DS278)</f>
        <v>0</v>
      </c>
      <c r="S278">
        <f>1/((DL278+1)/(P278/1.6)+1/(Q278/1.37)) + DL278/((DL278+1)/(P278/1.6) + DL278/(Q278/1.37))</f>
        <v>0</v>
      </c>
      <c r="T278">
        <f>(DG278*DJ278)</f>
        <v>0</v>
      </c>
      <c r="U278">
        <f>(DZ278+(T278+2*0.95*5.67E-8*(((DZ278+$B$9)+273)^4-(DZ278+273)^4)-44100*I278)/(1.84*29.3*Q278+8*0.95*5.67E-8*(DZ278+273)^3))</f>
        <v>0</v>
      </c>
      <c r="V278">
        <f>($C$9*EA278+$D$9*EB278+$E$9*U278)</f>
        <v>0</v>
      </c>
      <c r="W278">
        <f>0.61365*exp(17.502*V278/(240.97+V278))</f>
        <v>0</v>
      </c>
      <c r="X278">
        <f>(Y278/Z278*100)</f>
        <v>0</v>
      </c>
      <c r="Y278">
        <f>DS278*(DX278+DY278)/1000</f>
        <v>0</v>
      </c>
      <c r="Z278">
        <f>0.61365*exp(17.502*DZ278/(240.97+DZ278))</f>
        <v>0</v>
      </c>
      <c r="AA278">
        <f>(W278-DS278*(DX278+DY278)/1000)</f>
        <v>0</v>
      </c>
      <c r="AB278">
        <f>(-I278*44100)</f>
        <v>0</v>
      </c>
      <c r="AC278">
        <f>2*29.3*Q278*0.92*(DZ278-V278)</f>
        <v>0</v>
      </c>
      <c r="AD278">
        <f>2*0.95*5.67E-8*(((DZ278+$B$9)+273)^4-(V278+273)^4)</f>
        <v>0</v>
      </c>
      <c r="AE278">
        <f>T278+AD278+AB278+AC278</f>
        <v>0</v>
      </c>
      <c r="AF278">
        <f>DW278*AT278*(DR278-DQ278*(1000-AT278*DT278)/(1000-AT278*DS278))/(100*DK278)</f>
        <v>0</v>
      </c>
      <c r="AG278">
        <f>1000*DW278*AT278*(DS278-DT278)/(100*DK278*(1000-AT278*DS278))</f>
        <v>0</v>
      </c>
      <c r="AH278">
        <f>(AI278 - AJ278 - DX278*1E3/(8.314*(DZ278+273.15)) * AL278/DW278 * AK278) * DW278/(100*DK278) * (1000 - DT278)/1000</f>
        <v>0</v>
      </c>
      <c r="AI278">
        <v>1131.358360150187</v>
      </c>
      <c r="AJ278">
        <v>1091.849818181819</v>
      </c>
      <c r="AK278">
        <v>3.387813756612585</v>
      </c>
      <c r="AL278">
        <v>65.06289702928272</v>
      </c>
      <c r="AM278">
        <f>(AO278 - AN278 + DX278*1E3/(8.314*(DZ278+273.15)) * AQ278/DW278 * AP278) * DW278/(100*DK278) * 1000/(1000 - AO278)</f>
        <v>0</v>
      </c>
      <c r="AN278">
        <v>20.71281519399716</v>
      </c>
      <c r="AO278">
        <v>22.53541757575756</v>
      </c>
      <c r="AP278">
        <v>-4.359622364507753E-06</v>
      </c>
      <c r="AQ278">
        <v>104.9964601613878</v>
      </c>
      <c r="AR278">
        <v>0</v>
      </c>
      <c r="AS278">
        <v>0</v>
      </c>
      <c r="AT278">
        <f>IF(AR278*$H$15&gt;=AV278,1.0,(AV278/(AV278-AR278*$H$15)))</f>
        <v>0</v>
      </c>
      <c r="AU278">
        <f>(AT278-1)*100</f>
        <v>0</v>
      </c>
      <c r="AV278">
        <f>MAX(0,($B$15+$C$15*EE278)/(1+$D$15*EE278)*DX278/(DZ278+273)*$E$15)</f>
        <v>0</v>
      </c>
      <c r="AW278" t="s">
        <v>437</v>
      </c>
      <c r="AX278" t="s">
        <v>437</v>
      </c>
      <c r="AY278">
        <v>0</v>
      </c>
      <c r="AZ278">
        <v>0</v>
      </c>
      <c r="BA278">
        <f>1-AY278/AZ278</f>
        <v>0</v>
      </c>
      <c r="BB278">
        <v>0</v>
      </c>
      <c r="BC278" t="s">
        <v>437</v>
      </c>
      <c r="BD278" t="s">
        <v>437</v>
      </c>
      <c r="BE278">
        <v>0</v>
      </c>
      <c r="BF278">
        <v>0</v>
      </c>
      <c r="BG278">
        <f>1-BE278/BF278</f>
        <v>0</v>
      </c>
      <c r="BH278">
        <v>0.5</v>
      </c>
      <c r="BI278">
        <f>DH278</f>
        <v>0</v>
      </c>
      <c r="BJ278">
        <f>K278</f>
        <v>0</v>
      </c>
      <c r="BK278">
        <f>BG278*BH278*BI278</f>
        <v>0</v>
      </c>
      <c r="BL278">
        <f>(BJ278-BB278)/BI278</f>
        <v>0</v>
      </c>
      <c r="BM278">
        <f>(AZ278-BF278)/BF278</f>
        <v>0</v>
      </c>
      <c r="BN278">
        <f>AY278/(BA278+AY278/BF278)</f>
        <v>0</v>
      </c>
      <c r="BO278" t="s">
        <v>437</v>
      </c>
      <c r="BP278">
        <v>0</v>
      </c>
      <c r="BQ278">
        <f>IF(BP278&lt;&gt;0, BP278, BN278)</f>
        <v>0</v>
      </c>
      <c r="BR278">
        <f>1-BQ278/BF278</f>
        <v>0</v>
      </c>
      <c r="BS278">
        <f>(BF278-BE278)/(BF278-BQ278)</f>
        <v>0</v>
      </c>
      <c r="BT278">
        <f>(AZ278-BF278)/(AZ278-BQ278)</f>
        <v>0</v>
      </c>
      <c r="BU278">
        <f>(BF278-BE278)/(BF278-AY278)</f>
        <v>0</v>
      </c>
      <c r="BV278">
        <f>(AZ278-BF278)/(AZ278-AY278)</f>
        <v>0</v>
      </c>
      <c r="BW278">
        <f>(BS278*BQ278/BE278)</f>
        <v>0</v>
      </c>
      <c r="BX278">
        <f>(1-BW278)</f>
        <v>0</v>
      </c>
      <c r="DG278">
        <f>$B$13*EF278+$C$13*EG278+$F$13*ER278*(1-EU278)</f>
        <v>0</v>
      </c>
      <c r="DH278">
        <f>DG278*DI278</f>
        <v>0</v>
      </c>
      <c r="DI278">
        <f>($B$13*$D$11+$C$13*$D$11+$F$13*((FE278+EW278)/MAX(FE278+EW278+FF278, 0.1)*$I$11+FF278/MAX(FE278+EW278+FF278, 0.1)*$J$11))/($B$13+$C$13+$F$13)</f>
        <v>0</v>
      </c>
      <c r="DJ278">
        <f>($B$13*$K$11+$C$13*$K$11+$F$13*((FE278+EW278)/MAX(FE278+EW278+FF278, 0.1)*$P$11+FF278/MAX(FE278+EW278+FF278, 0.1)*$Q$11))/($B$13+$C$13+$F$13)</f>
        <v>0</v>
      </c>
      <c r="DK278">
        <v>5.79</v>
      </c>
      <c r="DL278">
        <v>0.5</v>
      </c>
      <c r="DM278" t="s">
        <v>438</v>
      </c>
      <c r="DN278">
        <v>2</v>
      </c>
      <c r="DO278" t="b">
        <v>1</v>
      </c>
      <c r="DP278">
        <v>1759168258.814285</v>
      </c>
      <c r="DQ278">
        <v>1043.019642857143</v>
      </c>
      <c r="DR278">
        <v>1091.7675</v>
      </c>
      <c r="DS278">
        <v>22.53018571428571</v>
      </c>
      <c r="DT278">
        <v>20.68089642857143</v>
      </c>
      <c r="DU278">
        <v>1043.671785714286</v>
      </c>
      <c r="DV278">
        <v>22.23323214285714</v>
      </c>
      <c r="DW278">
        <v>500.0452857142858</v>
      </c>
      <c r="DX278">
        <v>90.87297500000001</v>
      </c>
      <c r="DY278">
        <v>0.06885016785714286</v>
      </c>
      <c r="DZ278">
        <v>29.47205714285715</v>
      </c>
      <c r="EA278">
        <v>30.00307142857142</v>
      </c>
      <c r="EB278">
        <v>999.9000000000002</v>
      </c>
      <c r="EC278">
        <v>0</v>
      </c>
      <c r="ED278">
        <v>0</v>
      </c>
      <c r="EE278">
        <v>10007.10107142857</v>
      </c>
      <c r="EF278">
        <v>0</v>
      </c>
      <c r="EG278">
        <v>9.885065000000001</v>
      </c>
      <c r="EH278">
        <v>-48.74773214285714</v>
      </c>
      <c r="EI278">
        <v>1067.060714285714</v>
      </c>
      <c r="EJ278">
        <v>1114.822857142857</v>
      </c>
      <c r="EK278">
        <v>1.849309642857143</v>
      </c>
      <c r="EL278">
        <v>1091.7675</v>
      </c>
      <c r="EM278">
        <v>20.68089642857143</v>
      </c>
      <c r="EN278">
        <v>2.047386071428571</v>
      </c>
      <c r="EO278">
        <v>1.879333571428571</v>
      </c>
      <c r="EP278">
        <v>17.81563571428572</v>
      </c>
      <c r="EQ278">
        <v>16.462725</v>
      </c>
      <c r="ER278">
        <v>2000.038571428572</v>
      </c>
      <c r="ES278">
        <v>0.9799986071428572</v>
      </c>
      <c r="ET278">
        <v>0.02000111428571429</v>
      </c>
      <c r="EU278">
        <v>0</v>
      </c>
      <c r="EV278">
        <v>812.5970357142859</v>
      </c>
      <c r="EW278">
        <v>5.00078</v>
      </c>
      <c r="EX278">
        <v>15836.66785714286</v>
      </c>
      <c r="EY278">
        <v>16379.94642857143</v>
      </c>
      <c r="EZ278">
        <v>39.38817857142857</v>
      </c>
      <c r="FA278">
        <v>40.04</v>
      </c>
      <c r="FB278">
        <v>39.19396428571428</v>
      </c>
      <c r="FC278">
        <v>39.88817857142857</v>
      </c>
      <c r="FD278">
        <v>40.09807142857142</v>
      </c>
      <c r="FE278">
        <v>1955.138571428572</v>
      </c>
      <c r="FF278">
        <v>39.9</v>
      </c>
      <c r="FG278">
        <v>0</v>
      </c>
      <c r="FH278">
        <v>1759168259</v>
      </c>
      <c r="FI278">
        <v>0</v>
      </c>
      <c r="FJ278">
        <v>812.55504</v>
      </c>
      <c r="FK278">
        <v>-1.452538459548686</v>
      </c>
      <c r="FL278">
        <v>-26.09230770921555</v>
      </c>
      <c r="FM278">
        <v>15836.208</v>
      </c>
      <c r="FN278">
        <v>15</v>
      </c>
      <c r="FO278">
        <v>0</v>
      </c>
      <c r="FP278" t="s">
        <v>439</v>
      </c>
      <c r="FQ278">
        <v>1746989605.5</v>
      </c>
      <c r="FR278">
        <v>1746989593.5</v>
      </c>
      <c r="FS278">
        <v>0</v>
      </c>
      <c r="FT278">
        <v>-0.274</v>
      </c>
      <c r="FU278">
        <v>-0.002</v>
      </c>
      <c r="FV278">
        <v>2.549</v>
      </c>
      <c r="FW278">
        <v>0.129</v>
      </c>
      <c r="FX278">
        <v>420</v>
      </c>
      <c r="FY278">
        <v>17</v>
      </c>
      <c r="FZ278">
        <v>0.02</v>
      </c>
      <c r="GA278">
        <v>0.04</v>
      </c>
      <c r="GB278">
        <v>-48.694555</v>
      </c>
      <c r="GC278">
        <v>-1.178318949343251</v>
      </c>
      <c r="GD278">
        <v>0.1335127521063058</v>
      </c>
      <c r="GE278">
        <v>0</v>
      </c>
      <c r="GF278">
        <v>812.6564411764706</v>
      </c>
      <c r="GG278">
        <v>-1.940580596592804</v>
      </c>
      <c r="GH278">
        <v>0.3053013160774268</v>
      </c>
      <c r="GI278">
        <v>0</v>
      </c>
      <c r="GJ278">
        <v>1.8701305</v>
      </c>
      <c r="GK278">
        <v>-0.4277779362101301</v>
      </c>
      <c r="GL278">
        <v>0.04254700312301679</v>
      </c>
      <c r="GM278">
        <v>0</v>
      </c>
      <c r="GN278">
        <v>0</v>
      </c>
      <c r="GO278">
        <v>3</v>
      </c>
      <c r="GP278" t="s">
        <v>484</v>
      </c>
      <c r="GQ278">
        <v>3.10235</v>
      </c>
      <c r="GR278">
        <v>2.72696</v>
      </c>
      <c r="GS278">
        <v>0.168379</v>
      </c>
      <c r="GT278">
        <v>0.173172</v>
      </c>
      <c r="GU278">
        <v>0.103564</v>
      </c>
      <c r="GV278">
        <v>0.0990182</v>
      </c>
      <c r="GW278">
        <v>21737.5</v>
      </c>
      <c r="GX278">
        <v>19626.9</v>
      </c>
      <c r="GY278">
        <v>26701.8</v>
      </c>
      <c r="GZ278">
        <v>23958.6</v>
      </c>
      <c r="HA278">
        <v>38306.6</v>
      </c>
      <c r="HB278">
        <v>31915.8</v>
      </c>
      <c r="HC278">
        <v>46623.7</v>
      </c>
      <c r="HD278">
        <v>37900.8</v>
      </c>
      <c r="HE278">
        <v>1.87248</v>
      </c>
      <c r="HF278">
        <v>1.86685</v>
      </c>
      <c r="HG278">
        <v>0.139698</v>
      </c>
      <c r="HH278">
        <v>0</v>
      </c>
      <c r="HI278">
        <v>27.72</v>
      </c>
      <c r="HJ278">
        <v>999.9</v>
      </c>
      <c r="HK278">
        <v>46.8</v>
      </c>
      <c r="HL278">
        <v>31.7</v>
      </c>
      <c r="HM278">
        <v>24.1787</v>
      </c>
      <c r="HN278">
        <v>60.8359</v>
      </c>
      <c r="HO278">
        <v>21.9792</v>
      </c>
      <c r="HP278">
        <v>1</v>
      </c>
      <c r="HQ278">
        <v>0.114916</v>
      </c>
      <c r="HR278">
        <v>-0.236057</v>
      </c>
      <c r="HS278">
        <v>20.2797</v>
      </c>
      <c r="HT278">
        <v>5.21175</v>
      </c>
      <c r="HU278">
        <v>11.9798</v>
      </c>
      <c r="HV278">
        <v>4.96285</v>
      </c>
      <c r="HW278">
        <v>3.27445</v>
      </c>
      <c r="HX278">
        <v>9999</v>
      </c>
      <c r="HY278">
        <v>9999</v>
      </c>
      <c r="HZ278">
        <v>9999</v>
      </c>
      <c r="IA278">
        <v>42.3</v>
      </c>
      <c r="IB278">
        <v>1.86401</v>
      </c>
      <c r="IC278">
        <v>1.86017</v>
      </c>
      <c r="ID278">
        <v>1.85847</v>
      </c>
      <c r="IE278">
        <v>1.85982</v>
      </c>
      <c r="IF278">
        <v>1.85989</v>
      </c>
      <c r="IG278">
        <v>1.85842</v>
      </c>
      <c r="IH278">
        <v>1.85747</v>
      </c>
      <c r="II278">
        <v>1.85242</v>
      </c>
      <c r="IJ278">
        <v>0</v>
      </c>
      <c r="IK278">
        <v>0</v>
      </c>
      <c r="IL278">
        <v>0</v>
      </c>
      <c r="IM278">
        <v>0</v>
      </c>
      <c r="IN278" t="s">
        <v>441</v>
      </c>
      <c r="IO278" t="s">
        <v>442</v>
      </c>
      <c r="IP278" t="s">
        <v>443</v>
      </c>
      <c r="IQ278" t="s">
        <v>443</v>
      </c>
      <c r="IR278" t="s">
        <v>443</v>
      </c>
      <c r="IS278" t="s">
        <v>443</v>
      </c>
      <c r="IT278">
        <v>0</v>
      </c>
      <c r="IU278">
        <v>100</v>
      </c>
      <c r="IV278">
        <v>100</v>
      </c>
      <c r="IW278">
        <v>-0.62</v>
      </c>
      <c r="IX278">
        <v>0.297</v>
      </c>
      <c r="IY278">
        <v>-0.9039269621244732</v>
      </c>
      <c r="IZ278">
        <v>-0.001239420960351069</v>
      </c>
      <c r="JA278">
        <v>2.054680153414315E-06</v>
      </c>
      <c r="JB278">
        <v>-6.090169633737798E-10</v>
      </c>
      <c r="JC278">
        <v>0.01286883109493677</v>
      </c>
      <c r="JD278">
        <v>0.003674261220633967</v>
      </c>
      <c r="JE278">
        <v>0.0003746991724086452</v>
      </c>
      <c r="JF278">
        <v>1.563836292469968E-06</v>
      </c>
      <c r="JG278">
        <v>1</v>
      </c>
      <c r="JH278">
        <v>2003</v>
      </c>
      <c r="JI278">
        <v>1</v>
      </c>
      <c r="JJ278">
        <v>24</v>
      </c>
      <c r="JK278">
        <v>202977.7</v>
      </c>
      <c r="JL278">
        <v>202977.9</v>
      </c>
      <c r="JM278">
        <v>2.52563</v>
      </c>
      <c r="JN278">
        <v>2.60864</v>
      </c>
      <c r="JO278">
        <v>1.49658</v>
      </c>
      <c r="JP278">
        <v>2.34375</v>
      </c>
      <c r="JQ278">
        <v>1.54907</v>
      </c>
      <c r="JR278">
        <v>2.44507</v>
      </c>
      <c r="JS278">
        <v>36.4578</v>
      </c>
      <c r="JT278">
        <v>24.1838</v>
      </c>
      <c r="JU278">
        <v>18</v>
      </c>
      <c r="JV278">
        <v>483.539</v>
      </c>
      <c r="JW278">
        <v>494.913</v>
      </c>
      <c r="JX278">
        <v>28.0559</v>
      </c>
      <c r="JY278">
        <v>28.7744</v>
      </c>
      <c r="JZ278">
        <v>30.0001</v>
      </c>
      <c r="KA278">
        <v>29.0177</v>
      </c>
      <c r="KB278">
        <v>29.0232</v>
      </c>
      <c r="KC278">
        <v>50.6775</v>
      </c>
      <c r="KD278">
        <v>16.194</v>
      </c>
      <c r="KE278">
        <v>98.523</v>
      </c>
      <c r="KF278">
        <v>28.0558</v>
      </c>
      <c r="KG278">
        <v>1142.14</v>
      </c>
      <c r="KH278">
        <v>20.8353</v>
      </c>
      <c r="KI278">
        <v>101.942</v>
      </c>
      <c r="KJ278">
        <v>91.4067</v>
      </c>
    </row>
    <row r="279" spans="1:296">
      <c r="A279">
        <v>261</v>
      </c>
      <c r="B279">
        <v>1759168271.6</v>
      </c>
      <c r="C279">
        <v>6898.5</v>
      </c>
      <c r="D279" t="s">
        <v>967</v>
      </c>
      <c r="E279" t="s">
        <v>968</v>
      </c>
      <c r="F279">
        <v>5</v>
      </c>
      <c r="G279" t="s">
        <v>832</v>
      </c>
      <c r="H279">
        <v>1759168264.1</v>
      </c>
      <c r="I279">
        <f>(J279)/1000</f>
        <v>0</v>
      </c>
      <c r="J279">
        <f>IF(DO279, AM279, AG279)</f>
        <v>0</v>
      </c>
      <c r="K279">
        <f>IF(DO279, AH279, AF279)</f>
        <v>0</v>
      </c>
      <c r="L279">
        <f>DQ279 - IF(AT279&gt;1, K279*DK279*100.0/(AV279), 0)</f>
        <v>0</v>
      </c>
      <c r="M279">
        <f>((S279-I279/2)*L279-K279)/(S279+I279/2)</f>
        <v>0</v>
      </c>
      <c r="N279">
        <f>M279*(DX279+DY279)/1000.0</f>
        <v>0</v>
      </c>
      <c r="O279">
        <f>(DQ279 - IF(AT279&gt;1, K279*DK279*100.0/(AV279), 0))*(DX279+DY279)/1000.0</f>
        <v>0</v>
      </c>
      <c r="P279">
        <f>2.0/((1/R279-1/Q279)+SIGN(R279)*SQRT((1/R279-1/Q279)*(1/R279-1/Q279) + 4*DL279/((DL279+1)*(DL279+1))*(2*1/R279*1/Q279-1/Q279*1/Q279)))</f>
        <v>0</v>
      </c>
      <c r="Q279">
        <f>IF(LEFT(DM279,1)&lt;&gt;"0",IF(LEFT(DM279,1)="1",3.0,DN279),$D$5+$E$5*(EE279*DX279/($K$5*1000))+$F$5*(EE279*DX279/($K$5*1000))*MAX(MIN(DK279,$J$5),$I$5)*MAX(MIN(DK279,$J$5),$I$5)+$G$5*MAX(MIN(DK279,$J$5),$I$5)*(EE279*DX279/($K$5*1000))+$H$5*(EE279*DX279/($K$5*1000))*(EE279*DX279/($K$5*1000)))</f>
        <v>0</v>
      </c>
      <c r="R279">
        <f>I279*(1000-(1000*0.61365*exp(17.502*V279/(240.97+V279))/(DX279+DY279)+DS279)/2)/(1000*0.61365*exp(17.502*V279/(240.97+V279))/(DX279+DY279)-DS279)</f>
        <v>0</v>
      </c>
      <c r="S279">
        <f>1/((DL279+1)/(P279/1.6)+1/(Q279/1.37)) + DL279/((DL279+1)/(P279/1.6) + DL279/(Q279/1.37))</f>
        <v>0</v>
      </c>
      <c r="T279">
        <f>(DG279*DJ279)</f>
        <v>0</v>
      </c>
      <c r="U279">
        <f>(DZ279+(T279+2*0.95*5.67E-8*(((DZ279+$B$9)+273)^4-(DZ279+273)^4)-44100*I279)/(1.84*29.3*Q279+8*0.95*5.67E-8*(DZ279+273)^3))</f>
        <v>0</v>
      </c>
      <c r="V279">
        <f>($C$9*EA279+$D$9*EB279+$E$9*U279)</f>
        <v>0</v>
      </c>
      <c r="W279">
        <f>0.61365*exp(17.502*V279/(240.97+V279))</f>
        <v>0</v>
      </c>
      <c r="X279">
        <f>(Y279/Z279*100)</f>
        <v>0</v>
      </c>
      <c r="Y279">
        <f>DS279*(DX279+DY279)/1000</f>
        <v>0</v>
      </c>
      <c r="Z279">
        <f>0.61365*exp(17.502*DZ279/(240.97+DZ279))</f>
        <v>0</v>
      </c>
      <c r="AA279">
        <f>(W279-DS279*(DX279+DY279)/1000)</f>
        <v>0</v>
      </c>
      <c r="AB279">
        <f>(-I279*44100)</f>
        <v>0</v>
      </c>
      <c r="AC279">
        <f>2*29.3*Q279*0.92*(DZ279-V279)</f>
        <v>0</v>
      </c>
      <c r="AD279">
        <f>2*0.95*5.67E-8*(((DZ279+$B$9)+273)^4-(V279+273)^4)</f>
        <v>0</v>
      </c>
      <c r="AE279">
        <f>T279+AD279+AB279+AC279</f>
        <v>0</v>
      </c>
      <c r="AF279">
        <f>DW279*AT279*(DR279-DQ279*(1000-AT279*DT279)/(1000-AT279*DS279))/(100*DK279)</f>
        <v>0</v>
      </c>
      <c r="AG279">
        <f>1000*DW279*AT279*(DS279-DT279)/(100*DK279*(1000-AT279*DS279))</f>
        <v>0</v>
      </c>
      <c r="AH279">
        <f>(AI279 - AJ279 - DX279*1E3/(8.314*(DZ279+273.15)) * AL279/DW279 * AK279) * DW279/(100*DK279) * (1000 - DT279)/1000</f>
        <v>0</v>
      </c>
      <c r="AI279">
        <v>1148.546566355689</v>
      </c>
      <c r="AJ279">
        <v>1108.864181818181</v>
      </c>
      <c r="AK279">
        <v>3.411381375661133</v>
      </c>
      <c r="AL279">
        <v>65.06289702928272</v>
      </c>
      <c r="AM279">
        <f>(AO279 - AN279 + DX279*1E3/(8.314*(DZ279+273.15)) * AQ279/DW279 * AP279) * DW279/(100*DK279) * 1000/(1000 - AO279)</f>
        <v>0</v>
      </c>
      <c r="AN279">
        <v>20.77630731942137</v>
      </c>
      <c r="AO279">
        <v>22.54518181818182</v>
      </c>
      <c r="AP279">
        <v>0.0001639834316950943</v>
      </c>
      <c r="AQ279">
        <v>104.9964601613878</v>
      </c>
      <c r="AR279">
        <v>0</v>
      </c>
      <c r="AS279">
        <v>0</v>
      </c>
      <c r="AT279">
        <f>IF(AR279*$H$15&gt;=AV279,1.0,(AV279/(AV279-AR279*$H$15)))</f>
        <v>0</v>
      </c>
      <c r="AU279">
        <f>(AT279-1)*100</f>
        <v>0</v>
      </c>
      <c r="AV279">
        <f>MAX(0,($B$15+$C$15*EE279)/(1+$D$15*EE279)*DX279/(DZ279+273)*$E$15)</f>
        <v>0</v>
      </c>
      <c r="AW279" t="s">
        <v>437</v>
      </c>
      <c r="AX279" t="s">
        <v>437</v>
      </c>
      <c r="AY279">
        <v>0</v>
      </c>
      <c r="AZ279">
        <v>0</v>
      </c>
      <c r="BA279">
        <f>1-AY279/AZ279</f>
        <v>0</v>
      </c>
      <c r="BB279">
        <v>0</v>
      </c>
      <c r="BC279" t="s">
        <v>437</v>
      </c>
      <c r="BD279" t="s">
        <v>437</v>
      </c>
      <c r="BE279">
        <v>0</v>
      </c>
      <c r="BF279">
        <v>0</v>
      </c>
      <c r="BG279">
        <f>1-BE279/BF279</f>
        <v>0</v>
      </c>
      <c r="BH279">
        <v>0.5</v>
      </c>
      <c r="BI279">
        <f>DH279</f>
        <v>0</v>
      </c>
      <c r="BJ279">
        <f>K279</f>
        <v>0</v>
      </c>
      <c r="BK279">
        <f>BG279*BH279*BI279</f>
        <v>0</v>
      </c>
      <c r="BL279">
        <f>(BJ279-BB279)/BI279</f>
        <v>0</v>
      </c>
      <c r="BM279">
        <f>(AZ279-BF279)/BF279</f>
        <v>0</v>
      </c>
      <c r="BN279">
        <f>AY279/(BA279+AY279/BF279)</f>
        <v>0</v>
      </c>
      <c r="BO279" t="s">
        <v>437</v>
      </c>
      <c r="BP279">
        <v>0</v>
      </c>
      <c r="BQ279">
        <f>IF(BP279&lt;&gt;0, BP279, BN279)</f>
        <v>0</v>
      </c>
      <c r="BR279">
        <f>1-BQ279/BF279</f>
        <v>0</v>
      </c>
      <c r="BS279">
        <f>(BF279-BE279)/(BF279-BQ279)</f>
        <v>0</v>
      </c>
      <c r="BT279">
        <f>(AZ279-BF279)/(AZ279-BQ279)</f>
        <v>0</v>
      </c>
      <c r="BU279">
        <f>(BF279-BE279)/(BF279-AY279)</f>
        <v>0</v>
      </c>
      <c r="BV279">
        <f>(AZ279-BF279)/(AZ279-AY279)</f>
        <v>0</v>
      </c>
      <c r="BW279">
        <f>(BS279*BQ279/BE279)</f>
        <v>0</v>
      </c>
      <c r="BX279">
        <f>(1-BW279)</f>
        <v>0</v>
      </c>
      <c r="DG279">
        <f>$B$13*EF279+$C$13*EG279+$F$13*ER279*(1-EU279)</f>
        <v>0</v>
      </c>
      <c r="DH279">
        <f>DG279*DI279</f>
        <v>0</v>
      </c>
      <c r="DI279">
        <f>($B$13*$D$11+$C$13*$D$11+$F$13*((FE279+EW279)/MAX(FE279+EW279+FF279, 0.1)*$I$11+FF279/MAX(FE279+EW279+FF279, 0.1)*$J$11))/($B$13+$C$13+$F$13)</f>
        <v>0</v>
      </c>
      <c r="DJ279">
        <f>($B$13*$K$11+$C$13*$K$11+$F$13*((FE279+EW279)/MAX(FE279+EW279+FF279, 0.1)*$P$11+FF279/MAX(FE279+EW279+FF279, 0.1)*$Q$11))/($B$13+$C$13+$F$13)</f>
        <v>0</v>
      </c>
      <c r="DK279">
        <v>5.79</v>
      </c>
      <c r="DL279">
        <v>0.5</v>
      </c>
      <c r="DM279" t="s">
        <v>438</v>
      </c>
      <c r="DN279">
        <v>2</v>
      </c>
      <c r="DO279" t="b">
        <v>1</v>
      </c>
      <c r="DP279">
        <v>1759168264.1</v>
      </c>
      <c r="DQ279">
        <v>1060.601111111111</v>
      </c>
      <c r="DR279">
        <v>1109.462962962963</v>
      </c>
      <c r="DS279">
        <v>22.5348</v>
      </c>
      <c r="DT279">
        <v>20.72102962962963</v>
      </c>
      <c r="DU279">
        <v>1061.234814814815</v>
      </c>
      <c r="DV279">
        <v>22.23774444444444</v>
      </c>
      <c r="DW279">
        <v>500.0398518518519</v>
      </c>
      <c r="DX279">
        <v>90.8726259259259</v>
      </c>
      <c r="DY279">
        <v>0.06892894444444445</v>
      </c>
      <c r="DZ279">
        <v>29.46837407407407</v>
      </c>
      <c r="EA279">
        <v>30.00204074074075</v>
      </c>
      <c r="EB279">
        <v>999.9000000000001</v>
      </c>
      <c r="EC279">
        <v>0</v>
      </c>
      <c r="ED279">
        <v>0</v>
      </c>
      <c r="EE279">
        <v>9990.093333333334</v>
      </c>
      <c r="EF279">
        <v>0</v>
      </c>
      <c r="EG279">
        <v>9.892457037037037</v>
      </c>
      <c r="EH279">
        <v>-48.86106666666667</v>
      </c>
      <c r="EI279">
        <v>1085.052222222222</v>
      </c>
      <c r="EJ279">
        <v>1132.938518518519</v>
      </c>
      <c r="EK279">
        <v>1.813784074074074</v>
      </c>
      <c r="EL279">
        <v>1109.462962962963</v>
      </c>
      <c r="EM279">
        <v>20.72102962962963</v>
      </c>
      <c r="EN279">
        <v>2.047797037037037</v>
      </c>
      <c r="EO279">
        <v>1.882973333333333</v>
      </c>
      <c r="EP279">
        <v>17.81882592592592</v>
      </c>
      <c r="EQ279">
        <v>16.49313703703704</v>
      </c>
      <c r="ER279">
        <v>2000.022592592593</v>
      </c>
      <c r="ES279">
        <v>0.9799985555555557</v>
      </c>
      <c r="ET279">
        <v>0.02000115925925926</v>
      </c>
      <c r="EU279">
        <v>0</v>
      </c>
      <c r="EV279">
        <v>812.5141851851853</v>
      </c>
      <c r="EW279">
        <v>5.00078</v>
      </c>
      <c r="EX279">
        <v>15834.43333333334</v>
      </c>
      <c r="EY279">
        <v>16379.82222222222</v>
      </c>
      <c r="EZ279">
        <v>39.37703703703703</v>
      </c>
      <c r="FA279">
        <v>40.05540740740741</v>
      </c>
      <c r="FB279">
        <v>39.20581481481481</v>
      </c>
      <c r="FC279">
        <v>39.91881481481482</v>
      </c>
      <c r="FD279">
        <v>40.09244444444444</v>
      </c>
      <c r="FE279">
        <v>1955.122592592593</v>
      </c>
      <c r="FF279">
        <v>39.9</v>
      </c>
      <c r="FG279">
        <v>0</v>
      </c>
      <c r="FH279">
        <v>1759168263.8</v>
      </c>
      <c r="FI279">
        <v>0</v>
      </c>
      <c r="FJ279">
        <v>812.5202400000001</v>
      </c>
      <c r="FK279">
        <v>-0.7539230891926517</v>
      </c>
      <c r="FL279">
        <v>-24.02307693723061</v>
      </c>
      <c r="FM279">
        <v>15834.028</v>
      </c>
      <c r="FN279">
        <v>15</v>
      </c>
      <c r="FO279">
        <v>0</v>
      </c>
      <c r="FP279" t="s">
        <v>439</v>
      </c>
      <c r="FQ279">
        <v>1746989605.5</v>
      </c>
      <c r="FR279">
        <v>1746989593.5</v>
      </c>
      <c r="FS279">
        <v>0</v>
      </c>
      <c r="FT279">
        <v>-0.274</v>
      </c>
      <c r="FU279">
        <v>-0.002</v>
      </c>
      <c r="FV279">
        <v>2.549</v>
      </c>
      <c r="FW279">
        <v>0.129</v>
      </c>
      <c r="FX279">
        <v>420</v>
      </c>
      <c r="FY279">
        <v>17</v>
      </c>
      <c r="FZ279">
        <v>0.02</v>
      </c>
      <c r="GA279">
        <v>0.04</v>
      </c>
      <c r="GB279">
        <v>-48.7885225</v>
      </c>
      <c r="GC279">
        <v>-1.112770356472742</v>
      </c>
      <c r="GD279">
        <v>0.1227684171265152</v>
      </c>
      <c r="GE279">
        <v>0</v>
      </c>
      <c r="GF279">
        <v>812.5585882352941</v>
      </c>
      <c r="GG279">
        <v>-1.226218487284627</v>
      </c>
      <c r="GH279">
        <v>0.2567151222254579</v>
      </c>
      <c r="GI279">
        <v>0</v>
      </c>
      <c r="GJ279">
        <v>1.8377585</v>
      </c>
      <c r="GK279">
        <v>-0.388574859287056</v>
      </c>
      <c r="GL279">
        <v>0.03820923098872837</v>
      </c>
      <c r="GM279">
        <v>0</v>
      </c>
      <c r="GN279">
        <v>0</v>
      </c>
      <c r="GO279">
        <v>3</v>
      </c>
      <c r="GP279" t="s">
        <v>484</v>
      </c>
      <c r="GQ279">
        <v>3.10219</v>
      </c>
      <c r="GR279">
        <v>2.72725</v>
      </c>
      <c r="GS279">
        <v>0.170029</v>
      </c>
      <c r="GT279">
        <v>0.174781</v>
      </c>
      <c r="GU279">
        <v>0.103603</v>
      </c>
      <c r="GV279">
        <v>0.09917620000000001</v>
      </c>
      <c r="GW279">
        <v>21694.2</v>
      </c>
      <c r="GX279">
        <v>19588.8</v>
      </c>
      <c r="GY279">
        <v>26701.6</v>
      </c>
      <c r="GZ279">
        <v>23958.7</v>
      </c>
      <c r="HA279">
        <v>38304.9</v>
      </c>
      <c r="HB279">
        <v>31910.5</v>
      </c>
      <c r="HC279">
        <v>46623.4</v>
      </c>
      <c r="HD279">
        <v>37901</v>
      </c>
      <c r="HE279">
        <v>1.8719</v>
      </c>
      <c r="HF279">
        <v>1.86738</v>
      </c>
      <c r="HG279">
        <v>0.140414</v>
      </c>
      <c r="HH279">
        <v>0</v>
      </c>
      <c r="HI279">
        <v>27.7196</v>
      </c>
      <c r="HJ279">
        <v>999.9</v>
      </c>
      <c r="HK279">
        <v>46.8</v>
      </c>
      <c r="HL279">
        <v>31.7</v>
      </c>
      <c r="HM279">
        <v>24.1791</v>
      </c>
      <c r="HN279">
        <v>60.9959</v>
      </c>
      <c r="HO279">
        <v>22.2316</v>
      </c>
      <c r="HP279">
        <v>1</v>
      </c>
      <c r="HQ279">
        <v>0.11518</v>
      </c>
      <c r="HR279">
        <v>-0.220577</v>
      </c>
      <c r="HS279">
        <v>20.2797</v>
      </c>
      <c r="HT279">
        <v>5.21175</v>
      </c>
      <c r="HU279">
        <v>11.98</v>
      </c>
      <c r="HV279">
        <v>4.9628</v>
      </c>
      <c r="HW279">
        <v>3.2743</v>
      </c>
      <c r="HX279">
        <v>9999</v>
      </c>
      <c r="HY279">
        <v>9999</v>
      </c>
      <c r="HZ279">
        <v>9999</v>
      </c>
      <c r="IA279">
        <v>42.3</v>
      </c>
      <c r="IB279">
        <v>1.86401</v>
      </c>
      <c r="IC279">
        <v>1.86017</v>
      </c>
      <c r="ID279">
        <v>1.85844</v>
      </c>
      <c r="IE279">
        <v>1.85979</v>
      </c>
      <c r="IF279">
        <v>1.85989</v>
      </c>
      <c r="IG279">
        <v>1.85843</v>
      </c>
      <c r="IH279">
        <v>1.85746</v>
      </c>
      <c r="II279">
        <v>1.85242</v>
      </c>
      <c r="IJ279">
        <v>0</v>
      </c>
      <c r="IK279">
        <v>0</v>
      </c>
      <c r="IL279">
        <v>0</v>
      </c>
      <c r="IM279">
        <v>0</v>
      </c>
      <c r="IN279" t="s">
        <v>441</v>
      </c>
      <c r="IO279" t="s">
        <v>442</v>
      </c>
      <c r="IP279" t="s">
        <v>443</v>
      </c>
      <c r="IQ279" t="s">
        <v>443</v>
      </c>
      <c r="IR279" t="s">
        <v>443</v>
      </c>
      <c r="IS279" t="s">
        <v>443</v>
      </c>
      <c r="IT279">
        <v>0</v>
      </c>
      <c r="IU279">
        <v>100</v>
      </c>
      <c r="IV279">
        <v>100</v>
      </c>
      <c r="IW279">
        <v>-0.6</v>
      </c>
      <c r="IX279">
        <v>0.2973</v>
      </c>
      <c r="IY279">
        <v>-0.9039269621244732</v>
      </c>
      <c r="IZ279">
        <v>-0.001239420960351069</v>
      </c>
      <c r="JA279">
        <v>2.054680153414315E-06</v>
      </c>
      <c r="JB279">
        <v>-6.090169633737798E-10</v>
      </c>
      <c r="JC279">
        <v>0.01286883109493677</v>
      </c>
      <c r="JD279">
        <v>0.003674261220633967</v>
      </c>
      <c r="JE279">
        <v>0.0003746991724086452</v>
      </c>
      <c r="JF279">
        <v>1.563836292469968E-06</v>
      </c>
      <c r="JG279">
        <v>1</v>
      </c>
      <c r="JH279">
        <v>2003</v>
      </c>
      <c r="JI279">
        <v>1</v>
      </c>
      <c r="JJ279">
        <v>24</v>
      </c>
      <c r="JK279">
        <v>202977.8</v>
      </c>
      <c r="JL279">
        <v>202978</v>
      </c>
      <c r="JM279">
        <v>2.55737</v>
      </c>
      <c r="JN279">
        <v>2.62329</v>
      </c>
      <c r="JO279">
        <v>1.49658</v>
      </c>
      <c r="JP279">
        <v>2.34375</v>
      </c>
      <c r="JQ279">
        <v>1.54907</v>
      </c>
      <c r="JR279">
        <v>2.31934</v>
      </c>
      <c r="JS279">
        <v>36.4578</v>
      </c>
      <c r="JT279">
        <v>24.1751</v>
      </c>
      <c r="JU279">
        <v>18</v>
      </c>
      <c r="JV279">
        <v>483.204</v>
      </c>
      <c r="JW279">
        <v>495.261</v>
      </c>
      <c r="JX279">
        <v>28.0529</v>
      </c>
      <c r="JY279">
        <v>28.7763</v>
      </c>
      <c r="JZ279">
        <v>30</v>
      </c>
      <c r="KA279">
        <v>29.0177</v>
      </c>
      <c r="KB279">
        <v>29.0232</v>
      </c>
      <c r="KC279">
        <v>51.3305</v>
      </c>
      <c r="KD279">
        <v>16.194</v>
      </c>
      <c r="KE279">
        <v>98.523</v>
      </c>
      <c r="KF279">
        <v>28.0509</v>
      </c>
      <c r="KG279">
        <v>1155.53</v>
      </c>
      <c r="KH279">
        <v>20.8549</v>
      </c>
      <c r="KI279">
        <v>101.941</v>
      </c>
      <c r="KJ279">
        <v>91.407</v>
      </c>
    </row>
    <row r="280" spans="1:296">
      <c r="A280">
        <v>262</v>
      </c>
      <c r="B280">
        <v>1759168276.6</v>
      </c>
      <c r="C280">
        <v>6903.5</v>
      </c>
      <c r="D280" t="s">
        <v>969</v>
      </c>
      <c r="E280" t="s">
        <v>970</v>
      </c>
      <c r="F280">
        <v>5</v>
      </c>
      <c r="G280" t="s">
        <v>832</v>
      </c>
      <c r="H280">
        <v>1759168268.814285</v>
      </c>
      <c r="I280">
        <f>(J280)/1000</f>
        <v>0</v>
      </c>
      <c r="J280">
        <f>IF(DO280, AM280, AG280)</f>
        <v>0</v>
      </c>
      <c r="K280">
        <f>IF(DO280, AH280, AF280)</f>
        <v>0</v>
      </c>
      <c r="L280">
        <f>DQ280 - IF(AT280&gt;1, K280*DK280*100.0/(AV280), 0)</f>
        <v>0</v>
      </c>
      <c r="M280">
        <f>((S280-I280/2)*L280-K280)/(S280+I280/2)</f>
        <v>0</v>
      </c>
      <c r="N280">
        <f>M280*(DX280+DY280)/1000.0</f>
        <v>0</v>
      </c>
      <c r="O280">
        <f>(DQ280 - IF(AT280&gt;1, K280*DK280*100.0/(AV280), 0))*(DX280+DY280)/1000.0</f>
        <v>0</v>
      </c>
      <c r="P280">
        <f>2.0/((1/R280-1/Q280)+SIGN(R280)*SQRT((1/R280-1/Q280)*(1/R280-1/Q280) + 4*DL280/((DL280+1)*(DL280+1))*(2*1/R280*1/Q280-1/Q280*1/Q280)))</f>
        <v>0</v>
      </c>
      <c r="Q280">
        <f>IF(LEFT(DM280,1)&lt;&gt;"0",IF(LEFT(DM280,1)="1",3.0,DN280),$D$5+$E$5*(EE280*DX280/($K$5*1000))+$F$5*(EE280*DX280/($K$5*1000))*MAX(MIN(DK280,$J$5),$I$5)*MAX(MIN(DK280,$J$5),$I$5)+$G$5*MAX(MIN(DK280,$J$5),$I$5)*(EE280*DX280/($K$5*1000))+$H$5*(EE280*DX280/($K$5*1000))*(EE280*DX280/($K$5*1000)))</f>
        <v>0</v>
      </c>
      <c r="R280">
        <f>I280*(1000-(1000*0.61365*exp(17.502*V280/(240.97+V280))/(DX280+DY280)+DS280)/2)/(1000*0.61365*exp(17.502*V280/(240.97+V280))/(DX280+DY280)-DS280)</f>
        <v>0</v>
      </c>
      <c r="S280">
        <f>1/((DL280+1)/(P280/1.6)+1/(Q280/1.37)) + DL280/((DL280+1)/(P280/1.6) + DL280/(Q280/1.37))</f>
        <v>0</v>
      </c>
      <c r="T280">
        <f>(DG280*DJ280)</f>
        <v>0</v>
      </c>
      <c r="U280">
        <f>(DZ280+(T280+2*0.95*5.67E-8*(((DZ280+$B$9)+273)^4-(DZ280+273)^4)-44100*I280)/(1.84*29.3*Q280+8*0.95*5.67E-8*(DZ280+273)^3))</f>
        <v>0</v>
      </c>
      <c r="V280">
        <f>($C$9*EA280+$D$9*EB280+$E$9*U280)</f>
        <v>0</v>
      </c>
      <c r="W280">
        <f>0.61365*exp(17.502*V280/(240.97+V280))</f>
        <v>0</v>
      </c>
      <c r="X280">
        <f>(Y280/Z280*100)</f>
        <v>0</v>
      </c>
      <c r="Y280">
        <f>DS280*(DX280+DY280)/1000</f>
        <v>0</v>
      </c>
      <c r="Z280">
        <f>0.61365*exp(17.502*DZ280/(240.97+DZ280))</f>
        <v>0</v>
      </c>
      <c r="AA280">
        <f>(W280-DS280*(DX280+DY280)/1000)</f>
        <v>0</v>
      </c>
      <c r="AB280">
        <f>(-I280*44100)</f>
        <v>0</v>
      </c>
      <c r="AC280">
        <f>2*29.3*Q280*0.92*(DZ280-V280)</f>
        <v>0</v>
      </c>
      <c r="AD280">
        <f>2*0.95*5.67E-8*(((DZ280+$B$9)+273)^4-(V280+273)^4)</f>
        <v>0</v>
      </c>
      <c r="AE280">
        <f>T280+AD280+AB280+AC280</f>
        <v>0</v>
      </c>
      <c r="AF280">
        <f>DW280*AT280*(DR280-DQ280*(1000-AT280*DT280)/(1000-AT280*DS280))/(100*DK280)</f>
        <v>0</v>
      </c>
      <c r="AG280">
        <f>1000*DW280*AT280*(DS280-DT280)/(100*DK280*(1000-AT280*DS280))</f>
        <v>0</v>
      </c>
      <c r="AH280">
        <f>(AI280 - AJ280 - DX280*1E3/(8.314*(DZ280+273.15)) * AL280/DW280 * AK280) * DW280/(100*DK280) * (1000 - DT280)/1000</f>
        <v>0</v>
      </c>
      <c r="AI280">
        <v>1165.559947535803</v>
      </c>
      <c r="AJ280">
        <v>1125.822787878787</v>
      </c>
      <c r="AK280">
        <v>3.381855873016077</v>
      </c>
      <c r="AL280">
        <v>65.06289702928272</v>
      </c>
      <c r="AM280">
        <f>(AO280 - AN280 + DX280*1E3/(8.314*(DZ280+273.15)) * AQ280/DW280 * AP280) * DW280/(100*DK280) * 1000/(1000 - AO280)</f>
        <v>0</v>
      </c>
      <c r="AN280">
        <v>20.78341481948387</v>
      </c>
      <c r="AO280">
        <v>22.55384424242423</v>
      </c>
      <c r="AP280">
        <v>3.475702406553131E-05</v>
      </c>
      <c r="AQ280">
        <v>104.9964601613878</v>
      </c>
      <c r="AR280">
        <v>0</v>
      </c>
      <c r="AS280">
        <v>0</v>
      </c>
      <c r="AT280">
        <f>IF(AR280*$H$15&gt;=AV280,1.0,(AV280/(AV280-AR280*$H$15)))</f>
        <v>0</v>
      </c>
      <c r="AU280">
        <f>(AT280-1)*100</f>
        <v>0</v>
      </c>
      <c r="AV280">
        <f>MAX(0,($B$15+$C$15*EE280)/(1+$D$15*EE280)*DX280/(DZ280+273)*$E$15)</f>
        <v>0</v>
      </c>
      <c r="AW280" t="s">
        <v>437</v>
      </c>
      <c r="AX280" t="s">
        <v>437</v>
      </c>
      <c r="AY280">
        <v>0</v>
      </c>
      <c r="AZ280">
        <v>0</v>
      </c>
      <c r="BA280">
        <f>1-AY280/AZ280</f>
        <v>0</v>
      </c>
      <c r="BB280">
        <v>0</v>
      </c>
      <c r="BC280" t="s">
        <v>437</v>
      </c>
      <c r="BD280" t="s">
        <v>437</v>
      </c>
      <c r="BE280">
        <v>0</v>
      </c>
      <c r="BF280">
        <v>0</v>
      </c>
      <c r="BG280">
        <f>1-BE280/BF280</f>
        <v>0</v>
      </c>
      <c r="BH280">
        <v>0.5</v>
      </c>
      <c r="BI280">
        <f>DH280</f>
        <v>0</v>
      </c>
      <c r="BJ280">
        <f>K280</f>
        <v>0</v>
      </c>
      <c r="BK280">
        <f>BG280*BH280*BI280</f>
        <v>0</v>
      </c>
      <c r="BL280">
        <f>(BJ280-BB280)/BI280</f>
        <v>0</v>
      </c>
      <c r="BM280">
        <f>(AZ280-BF280)/BF280</f>
        <v>0</v>
      </c>
      <c r="BN280">
        <f>AY280/(BA280+AY280/BF280)</f>
        <v>0</v>
      </c>
      <c r="BO280" t="s">
        <v>437</v>
      </c>
      <c r="BP280">
        <v>0</v>
      </c>
      <c r="BQ280">
        <f>IF(BP280&lt;&gt;0, BP280, BN280)</f>
        <v>0</v>
      </c>
      <c r="BR280">
        <f>1-BQ280/BF280</f>
        <v>0</v>
      </c>
      <c r="BS280">
        <f>(BF280-BE280)/(BF280-BQ280)</f>
        <v>0</v>
      </c>
      <c r="BT280">
        <f>(AZ280-BF280)/(AZ280-BQ280)</f>
        <v>0</v>
      </c>
      <c r="BU280">
        <f>(BF280-BE280)/(BF280-AY280)</f>
        <v>0</v>
      </c>
      <c r="BV280">
        <f>(AZ280-BF280)/(AZ280-AY280)</f>
        <v>0</v>
      </c>
      <c r="BW280">
        <f>(BS280*BQ280/BE280)</f>
        <v>0</v>
      </c>
      <c r="BX280">
        <f>(1-BW280)</f>
        <v>0</v>
      </c>
      <c r="DG280">
        <f>$B$13*EF280+$C$13*EG280+$F$13*ER280*(1-EU280)</f>
        <v>0</v>
      </c>
      <c r="DH280">
        <f>DG280*DI280</f>
        <v>0</v>
      </c>
      <c r="DI280">
        <f>($B$13*$D$11+$C$13*$D$11+$F$13*((FE280+EW280)/MAX(FE280+EW280+FF280, 0.1)*$I$11+FF280/MAX(FE280+EW280+FF280, 0.1)*$J$11))/($B$13+$C$13+$F$13)</f>
        <v>0</v>
      </c>
      <c r="DJ280">
        <f>($B$13*$K$11+$C$13*$K$11+$F$13*((FE280+EW280)/MAX(FE280+EW280+FF280, 0.1)*$P$11+FF280/MAX(FE280+EW280+FF280, 0.1)*$Q$11))/($B$13+$C$13+$F$13)</f>
        <v>0</v>
      </c>
      <c r="DK280">
        <v>5.79</v>
      </c>
      <c r="DL280">
        <v>0.5</v>
      </c>
      <c r="DM280" t="s">
        <v>438</v>
      </c>
      <c r="DN280">
        <v>2</v>
      </c>
      <c r="DO280" t="b">
        <v>1</v>
      </c>
      <c r="DP280">
        <v>1759168268.814285</v>
      </c>
      <c r="DQ280">
        <v>1076.265714285714</v>
      </c>
      <c r="DR280">
        <v>1125.200357142857</v>
      </c>
      <c r="DS280">
        <v>22.54179642857143</v>
      </c>
      <c r="DT280">
        <v>20.75135714285714</v>
      </c>
      <c r="DU280">
        <v>1076.882857142857</v>
      </c>
      <c r="DV280">
        <v>22.24457857142857</v>
      </c>
      <c r="DW280">
        <v>499.9877142857143</v>
      </c>
      <c r="DX280">
        <v>90.87268214285713</v>
      </c>
      <c r="DY280">
        <v>0.06899063214285714</v>
      </c>
      <c r="DZ280">
        <v>29.46456428571429</v>
      </c>
      <c r="EA280">
        <v>30.00305714285714</v>
      </c>
      <c r="EB280">
        <v>999.9000000000002</v>
      </c>
      <c r="EC280">
        <v>0</v>
      </c>
      <c r="ED280">
        <v>0</v>
      </c>
      <c r="EE280">
        <v>9992.006785714286</v>
      </c>
      <c r="EF280">
        <v>0</v>
      </c>
      <c r="EG280">
        <v>9.890917857142856</v>
      </c>
      <c r="EH280">
        <v>-48.93401428571429</v>
      </c>
      <c r="EI280">
        <v>1101.086428571429</v>
      </c>
      <c r="EJ280">
        <v>1149.044642857143</v>
      </c>
      <c r="EK280">
        <v>1.790447857142857</v>
      </c>
      <c r="EL280">
        <v>1125.200357142857</v>
      </c>
      <c r="EM280">
        <v>20.75135714285714</v>
      </c>
      <c r="EN280">
        <v>2.048433214285714</v>
      </c>
      <c r="EO280">
        <v>1.885731071428571</v>
      </c>
      <c r="EP280">
        <v>17.82375714285714</v>
      </c>
      <c r="EQ280">
        <v>16.51614642857143</v>
      </c>
      <c r="ER280">
        <v>2000.034285714286</v>
      </c>
      <c r="ES280">
        <v>0.9799987142857144</v>
      </c>
      <c r="ET280">
        <v>0.02000099642857143</v>
      </c>
      <c r="EU280">
        <v>0</v>
      </c>
      <c r="EV280">
        <v>812.4424285714286</v>
      </c>
      <c r="EW280">
        <v>5.00078</v>
      </c>
      <c r="EX280">
        <v>15833.00714285714</v>
      </c>
      <c r="EY280">
        <v>16379.91428571429</v>
      </c>
      <c r="EZ280">
        <v>39.38367857142856</v>
      </c>
      <c r="FA280">
        <v>40.06021428571429</v>
      </c>
      <c r="FB280">
        <v>39.23860714285713</v>
      </c>
      <c r="FC280">
        <v>39.91271428571428</v>
      </c>
      <c r="FD280">
        <v>40.07792857142856</v>
      </c>
      <c r="FE280">
        <v>1955.134285714286</v>
      </c>
      <c r="FF280">
        <v>39.9</v>
      </c>
      <c r="FG280">
        <v>0</v>
      </c>
      <c r="FH280">
        <v>1759168269.2</v>
      </c>
      <c r="FI280">
        <v>0</v>
      </c>
      <c r="FJ280">
        <v>812.4347307692308</v>
      </c>
      <c r="FK280">
        <v>0.2097435886597521</v>
      </c>
      <c r="FL280">
        <v>-16.82735032431896</v>
      </c>
      <c r="FM280">
        <v>15832.53846153846</v>
      </c>
      <c r="FN280">
        <v>15</v>
      </c>
      <c r="FO280">
        <v>0</v>
      </c>
      <c r="FP280" t="s">
        <v>439</v>
      </c>
      <c r="FQ280">
        <v>1746989605.5</v>
      </c>
      <c r="FR280">
        <v>1746989593.5</v>
      </c>
      <c r="FS280">
        <v>0</v>
      </c>
      <c r="FT280">
        <v>-0.274</v>
      </c>
      <c r="FU280">
        <v>-0.002</v>
      </c>
      <c r="FV280">
        <v>2.549</v>
      </c>
      <c r="FW280">
        <v>0.129</v>
      </c>
      <c r="FX280">
        <v>420</v>
      </c>
      <c r="FY280">
        <v>17</v>
      </c>
      <c r="FZ280">
        <v>0.02</v>
      </c>
      <c r="GA280">
        <v>0.04</v>
      </c>
      <c r="GB280">
        <v>-48.87131463414634</v>
      </c>
      <c r="GC280">
        <v>-1.126197909407676</v>
      </c>
      <c r="GD280">
        <v>0.1282895326052976</v>
      </c>
      <c r="GE280">
        <v>0</v>
      </c>
      <c r="GF280">
        <v>812.4985000000003</v>
      </c>
      <c r="GG280">
        <v>-0.3260657043593322</v>
      </c>
      <c r="GH280">
        <v>0.2444770228587484</v>
      </c>
      <c r="GI280">
        <v>1</v>
      </c>
      <c r="GJ280">
        <v>1.807918780487805</v>
      </c>
      <c r="GK280">
        <v>-0.3455586062717788</v>
      </c>
      <c r="GL280">
        <v>0.03550335272351543</v>
      </c>
      <c r="GM280">
        <v>0</v>
      </c>
      <c r="GN280">
        <v>1</v>
      </c>
      <c r="GO280">
        <v>3</v>
      </c>
      <c r="GP280" t="s">
        <v>459</v>
      </c>
      <c r="GQ280">
        <v>3.10251</v>
      </c>
      <c r="GR280">
        <v>2.72728</v>
      </c>
      <c r="GS280">
        <v>0.17165</v>
      </c>
      <c r="GT280">
        <v>0.176395</v>
      </c>
      <c r="GU280">
        <v>0.103624</v>
      </c>
      <c r="GV280">
        <v>0.09919310000000001</v>
      </c>
      <c r="GW280">
        <v>21651.8</v>
      </c>
      <c r="GX280">
        <v>19550.3</v>
      </c>
      <c r="GY280">
        <v>26701.6</v>
      </c>
      <c r="GZ280">
        <v>23958.5</v>
      </c>
      <c r="HA280">
        <v>38304.5</v>
      </c>
      <c r="HB280">
        <v>31909.8</v>
      </c>
      <c r="HC280">
        <v>46623.7</v>
      </c>
      <c r="HD280">
        <v>37900.6</v>
      </c>
      <c r="HE280">
        <v>1.8725</v>
      </c>
      <c r="HF280">
        <v>1.8671</v>
      </c>
      <c r="HG280">
        <v>0.139914</v>
      </c>
      <c r="HH280">
        <v>0</v>
      </c>
      <c r="HI280">
        <v>27.7177</v>
      </c>
      <c r="HJ280">
        <v>999.9</v>
      </c>
      <c r="HK280">
        <v>46.8</v>
      </c>
      <c r="HL280">
        <v>31.7</v>
      </c>
      <c r="HM280">
        <v>24.179</v>
      </c>
      <c r="HN280">
        <v>60.7959</v>
      </c>
      <c r="HO280">
        <v>21.9271</v>
      </c>
      <c r="HP280">
        <v>1</v>
      </c>
      <c r="HQ280">
        <v>0.115147</v>
      </c>
      <c r="HR280">
        <v>-0.224997</v>
      </c>
      <c r="HS280">
        <v>20.2797</v>
      </c>
      <c r="HT280">
        <v>5.21235</v>
      </c>
      <c r="HU280">
        <v>11.98</v>
      </c>
      <c r="HV280">
        <v>4.9631</v>
      </c>
      <c r="HW280">
        <v>3.2744</v>
      </c>
      <c r="HX280">
        <v>9999</v>
      </c>
      <c r="HY280">
        <v>9999</v>
      </c>
      <c r="HZ280">
        <v>9999</v>
      </c>
      <c r="IA280">
        <v>42.3</v>
      </c>
      <c r="IB280">
        <v>1.86401</v>
      </c>
      <c r="IC280">
        <v>1.86017</v>
      </c>
      <c r="ID280">
        <v>1.85844</v>
      </c>
      <c r="IE280">
        <v>1.85982</v>
      </c>
      <c r="IF280">
        <v>1.85989</v>
      </c>
      <c r="IG280">
        <v>1.85842</v>
      </c>
      <c r="IH280">
        <v>1.85745</v>
      </c>
      <c r="II280">
        <v>1.85242</v>
      </c>
      <c r="IJ280">
        <v>0</v>
      </c>
      <c r="IK280">
        <v>0</v>
      </c>
      <c r="IL280">
        <v>0</v>
      </c>
      <c r="IM280">
        <v>0</v>
      </c>
      <c r="IN280" t="s">
        <v>441</v>
      </c>
      <c r="IO280" t="s">
        <v>442</v>
      </c>
      <c r="IP280" t="s">
        <v>443</v>
      </c>
      <c r="IQ280" t="s">
        <v>443</v>
      </c>
      <c r="IR280" t="s">
        <v>443</v>
      </c>
      <c r="IS280" t="s">
        <v>443</v>
      </c>
      <c r="IT280">
        <v>0</v>
      </c>
      <c r="IU280">
        <v>100</v>
      </c>
      <c r="IV280">
        <v>100</v>
      </c>
      <c r="IW280">
        <v>-0.59</v>
      </c>
      <c r="IX280">
        <v>0.2975</v>
      </c>
      <c r="IY280">
        <v>-0.9039269621244732</v>
      </c>
      <c r="IZ280">
        <v>-0.001239420960351069</v>
      </c>
      <c r="JA280">
        <v>2.054680153414315E-06</v>
      </c>
      <c r="JB280">
        <v>-6.090169633737798E-10</v>
      </c>
      <c r="JC280">
        <v>0.01286883109493677</v>
      </c>
      <c r="JD280">
        <v>0.003674261220633967</v>
      </c>
      <c r="JE280">
        <v>0.0003746991724086452</v>
      </c>
      <c r="JF280">
        <v>1.563836292469968E-06</v>
      </c>
      <c r="JG280">
        <v>1</v>
      </c>
      <c r="JH280">
        <v>2003</v>
      </c>
      <c r="JI280">
        <v>1</v>
      </c>
      <c r="JJ280">
        <v>24</v>
      </c>
      <c r="JK280">
        <v>202977.9</v>
      </c>
      <c r="JL280">
        <v>202978.1</v>
      </c>
      <c r="JM280">
        <v>2.58667</v>
      </c>
      <c r="JN280">
        <v>2.61108</v>
      </c>
      <c r="JO280">
        <v>1.49658</v>
      </c>
      <c r="JP280">
        <v>2.34375</v>
      </c>
      <c r="JQ280">
        <v>1.54907</v>
      </c>
      <c r="JR280">
        <v>2.47681</v>
      </c>
      <c r="JS280">
        <v>36.4578</v>
      </c>
      <c r="JT280">
        <v>24.1838</v>
      </c>
      <c r="JU280">
        <v>18</v>
      </c>
      <c r="JV280">
        <v>483.546</v>
      </c>
      <c r="JW280">
        <v>495.066</v>
      </c>
      <c r="JX280">
        <v>28.05</v>
      </c>
      <c r="JY280">
        <v>28.7763</v>
      </c>
      <c r="JZ280">
        <v>30.0002</v>
      </c>
      <c r="KA280">
        <v>29.0166</v>
      </c>
      <c r="KB280">
        <v>29.0215</v>
      </c>
      <c r="KC280">
        <v>51.9047</v>
      </c>
      <c r="KD280">
        <v>15.9039</v>
      </c>
      <c r="KE280">
        <v>98.523</v>
      </c>
      <c r="KF280">
        <v>28.05</v>
      </c>
      <c r="KG280">
        <v>1175.57</v>
      </c>
      <c r="KH280">
        <v>20.8782</v>
      </c>
      <c r="KI280">
        <v>101.941</v>
      </c>
      <c r="KJ280">
        <v>91.4062</v>
      </c>
    </row>
    <row r="281" spans="1:296">
      <c r="A281">
        <v>263</v>
      </c>
      <c r="B281">
        <v>1759168281.6</v>
      </c>
      <c r="C281">
        <v>6908.5</v>
      </c>
      <c r="D281" t="s">
        <v>971</v>
      </c>
      <c r="E281" t="s">
        <v>972</v>
      </c>
      <c r="F281">
        <v>5</v>
      </c>
      <c r="G281" t="s">
        <v>832</v>
      </c>
      <c r="H281">
        <v>1759168274.1</v>
      </c>
      <c r="I281">
        <f>(J281)/1000</f>
        <v>0</v>
      </c>
      <c r="J281">
        <f>IF(DO281, AM281, AG281)</f>
        <v>0</v>
      </c>
      <c r="K281">
        <f>IF(DO281, AH281, AF281)</f>
        <v>0</v>
      </c>
      <c r="L281">
        <f>DQ281 - IF(AT281&gt;1, K281*DK281*100.0/(AV281), 0)</f>
        <v>0</v>
      </c>
      <c r="M281">
        <f>((S281-I281/2)*L281-K281)/(S281+I281/2)</f>
        <v>0</v>
      </c>
      <c r="N281">
        <f>M281*(DX281+DY281)/1000.0</f>
        <v>0</v>
      </c>
      <c r="O281">
        <f>(DQ281 - IF(AT281&gt;1, K281*DK281*100.0/(AV281), 0))*(DX281+DY281)/1000.0</f>
        <v>0</v>
      </c>
      <c r="P281">
        <f>2.0/((1/R281-1/Q281)+SIGN(R281)*SQRT((1/R281-1/Q281)*(1/R281-1/Q281) + 4*DL281/((DL281+1)*(DL281+1))*(2*1/R281*1/Q281-1/Q281*1/Q281)))</f>
        <v>0</v>
      </c>
      <c r="Q281">
        <f>IF(LEFT(DM281,1)&lt;&gt;"0",IF(LEFT(DM281,1)="1",3.0,DN281),$D$5+$E$5*(EE281*DX281/($K$5*1000))+$F$5*(EE281*DX281/($K$5*1000))*MAX(MIN(DK281,$J$5),$I$5)*MAX(MIN(DK281,$J$5),$I$5)+$G$5*MAX(MIN(DK281,$J$5),$I$5)*(EE281*DX281/($K$5*1000))+$H$5*(EE281*DX281/($K$5*1000))*(EE281*DX281/($K$5*1000)))</f>
        <v>0</v>
      </c>
      <c r="R281">
        <f>I281*(1000-(1000*0.61365*exp(17.502*V281/(240.97+V281))/(DX281+DY281)+DS281)/2)/(1000*0.61365*exp(17.502*V281/(240.97+V281))/(DX281+DY281)-DS281)</f>
        <v>0</v>
      </c>
      <c r="S281">
        <f>1/((DL281+1)/(P281/1.6)+1/(Q281/1.37)) + DL281/((DL281+1)/(P281/1.6) + DL281/(Q281/1.37))</f>
        <v>0</v>
      </c>
      <c r="T281">
        <f>(DG281*DJ281)</f>
        <v>0</v>
      </c>
      <c r="U281">
        <f>(DZ281+(T281+2*0.95*5.67E-8*(((DZ281+$B$9)+273)^4-(DZ281+273)^4)-44100*I281)/(1.84*29.3*Q281+8*0.95*5.67E-8*(DZ281+273)^3))</f>
        <v>0</v>
      </c>
      <c r="V281">
        <f>($C$9*EA281+$D$9*EB281+$E$9*U281)</f>
        <v>0</v>
      </c>
      <c r="W281">
        <f>0.61365*exp(17.502*V281/(240.97+V281))</f>
        <v>0</v>
      </c>
      <c r="X281">
        <f>(Y281/Z281*100)</f>
        <v>0</v>
      </c>
      <c r="Y281">
        <f>DS281*(DX281+DY281)/1000</f>
        <v>0</v>
      </c>
      <c r="Z281">
        <f>0.61365*exp(17.502*DZ281/(240.97+DZ281))</f>
        <v>0</v>
      </c>
      <c r="AA281">
        <f>(W281-DS281*(DX281+DY281)/1000)</f>
        <v>0</v>
      </c>
      <c r="AB281">
        <f>(-I281*44100)</f>
        <v>0</v>
      </c>
      <c r="AC281">
        <f>2*29.3*Q281*0.92*(DZ281-V281)</f>
        <v>0</v>
      </c>
      <c r="AD281">
        <f>2*0.95*5.67E-8*(((DZ281+$B$9)+273)^4-(V281+273)^4)</f>
        <v>0</v>
      </c>
      <c r="AE281">
        <f>T281+AD281+AB281+AC281</f>
        <v>0</v>
      </c>
      <c r="AF281">
        <f>DW281*AT281*(DR281-DQ281*(1000-AT281*DT281)/(1000-AT281*DS281))/(100*DK281)</f>
        <v>0</v>
      </c>
      <c r="AG281">
        <f>1000*DW281*AT281*(DS281-DT281)/(100*DK281*(1000-AT281*DS281))</f>
        <v>0</v>
      </c>
      <c r="AH281">
        <f>(AI281 - AJ281 - DX281*1E3/(8.314*(DZ281+273.15)) * AL281/DW281 * AK281) * DW281/(100*DK281) * (1000 - DT281)/1000</f>
        <v>0</v>
      </c>
      <c r="AI281">
        <v>1182.716090555887</v>
      </c>
      <c r="AJ281">
        <v>1142.933696969697</v>
      </c>
      <c r="AK281">
        <v>3.439870529093199</v>
      </c>
      <c r="AL281">
        <v>65.06289702928272</v>
      </c>
      <c r="AM281">
        <f>(AO281 - AN281 + DX281*1E3/(8.314*(DZ281+273.15)) * AQ281/DW281 * AP281) * DW281/(100*DK281) * 1000/(1000 - AO281)</f>
        <v>0</v>
      </c>
      <c r="AN281">
        <v>20.80093355510932</v>
      </c>
      <c r="AO281">
        <v>22.54940909090909</v>
      </c>
      <c r="AP281">
        <v>-3.306919233201439E-05</v>
      </c>
      <c r="AQ281">
        <v>104.9964601613878</v>
      </c>
      <c r="AR281">
        <v>0</v>
      </c>
      <c r="AS281">
        <v>0</v>
      </c>
      <c r="AT281">
        <f>IF(AR281*$H$15&gt;=AV281,1.0,(AV281/(AV281-AR281*$H$15)))</f>
        <v>0</v>
      </c>
      <c r="AU281">
        <f>(AT281-1)*100</f>
        <v>0</v>
      </c>
      <c r="AV281">
        <f>MAX(0,($B$15+$C$15*EE281)/(1+$D$15*EE281)*DX281/(DZ281+273)*$E$15)</f>
        <v>0</v>
      </c>
      <c r="AW281" t="s">
        <v>437</v>
      </c>
      <c r="AX281" t="s">
        <v>437</v>
      </c>
      <c r="AY281">
        <v>0</v>
      </c>
      <c r="AZ281">
        <v>0</v>
      </c>
      <c r="BA281">
        <f>1-AY281/AZ281</f>
        <v>0</v>
      </c>
      <c r="BB281">
        <v>0</v>
      </c>
      <c r="BC281" t="s">
        <v>437</v>
      </c>
      <c r="BD281" t="s">
        <v>437</v>
      </c>
      <c r="BE281">
        <v>0</v>
      </c>
      <c r="BF281">
        <v>0</v>
      </c>
      <c r="BG281">
        <f>1-BE281/BF281</f>
        <v>0</v>
      </c>
      <c r="BH281">
        <v>0.5</v>
      </c>
      <c r="BI281">
        <f>DH281</f>
        <v>0</v>
      </c>
      <c r="BJ281">
        <f>K281</f>
        <v>0</v>
      </c>
      <c r="BK281">
        <f>BG281*BH281*BI281</f>
        <v>0</v>
      </c>
      <c r="BL281">
        <f>(BJ281-BB281)/BI281</f>
        <v>0</v>
      </c>
      <c r="BM281">
        <f>(AZ281-BF281)/BF281</f>
        <v>0</v>
      </c>
      <c r="BN281">
        <f>AY281/(BA281+AY281/BF281)</f>
        <v>0</v>
      </c>
      <c r="BO281" t="s">
        <v>437</v>
      </c>
      <c r="BP281">
        <v>0</v>
      </c>
      <c r="BQ281">
        <f>IF(BP281&lt;&gt;0, BP281, BN281)</f>
        <v>0</v>
      </c>
      <c r="BR281">
        <f>1-BQ281/BF281</f>
        <v>0</v>
      </c>
      <c r="BS281">
        <f>(BF281-BE281)/(BF281-BQ281)</f>
        <v>0</v>
      </c>
      <c r="BT281">
        <f>(AZ281-BF281)/(AZ281-BQ281)</f>
        <v>0</v>
      </c>
      <c r="BU281">
        <f>(BF281-BE281)/(BF281-AY281)</f>
        <v>0</v>
      </c>
      <c r="BV281">
        <f>(AZ281-BF281)/(AZ281-AY281)</f>
        <v>0</v>
      </c>
      <c r="BW281">
        <f>(BS281*BQ281/BE281)</f>
        <v>0</v>
      </c>
      <c r="BX281">
        <f>(1-BW281)</f>
        <v>0</v>
      </c>
      <c r="DG281">
        <f>$B$13*EF281+$C$13*EG281+$F$13*ER281*(1-EU281)</f>
        <v>0</v>
      </c>
      <c r="DH281">
        <f>DG281*DI281</f>
        <v>0</v>
      </c>
      <c r="DI281">
        <f>($B$13*$D$11+$C$13*$D$11+$F$13*((FE281+EW281)/MAX(FE281+EW281+FF281, 0.1)*$I$11+FF281/MAX(FE281+EW281+FF281, 0.1)*$J$11))/($B$13+$C$13+$F$13)</f>
        <v>0</v>
      </c>
      <c r="DJ281">
        <f>($B$13*$K$11+$C$13*$K$11+$F$13*((FE281+EW281)/MAX(FE281+EW281+FF281, 0.1)*$P$11+FF281/MAX(FE281+EW281+FF281, 0.1)*$Q$11))/($B$13+$C$13+$F$13)</f>
        <v>0</v>
      </c>
      <c r="DK281">
        <v>5.79</v>
      </c>
      <c r="DL281">
        <v>0.5</v>
      </c>
      <c r="DM281" t="s">
        <v>438</v>
      </c>
      <c r="DN281">
        <v>2</v>
      </c>
      <c r="DO281" t="b">
        <v>1</v>
      </c>
      <c r="DP281">
        <v>1759168274.1</v>
      </c>
      <c r="DQ281">
        <v>1093.815185185185</v>
      </c>
      <c r="DR281">
        <v>1142.90037037037</v>
      </c>
      <c r="DS281">
        <v>22.54737777777778</v>
      </c>
      <c r="DT281">
        <v>20.78161111111111</v>
      </c>
      <c r="DU281">
        <v>1094.411851851852</v>
      </c>
      <c r="DV281">
        <v>22.25003703703703</v>
      </c>
      <c r="DW281">
        <v>500.0177777777778</v>
      </c>
      <c r="DX281">
        <v>90.87279629629629</v>
      </c>
      <c r="DY281">
        <v>0.06916062962962963</v>
      </c>
      <c r="DZ281">
        <v>29.46131111111111</v>
      </c>
      <c r="EA281">
        <v>29.99783703703703</v>
      </c>
      <c r="EB281">
        <v>999.9000000000001</v>
      </c>
      <c r="EC281">
        <v>0</v>
      </c>
      <c r="ED281">
        <v>0</v>
      </c>
      <c r="EE281">
        <v>9985.022592592592</v>
      </c>
      <c r="EF281">
        <v>0</v>
      </c>
      <c r="EG281">
        <v>9.884138518518519</v>
      </c>
      <c r="EH281">
        <v>-49.08502592592593</v>
      </c>
      <c r="EI281">
        <v>1119.045555555556</v>
      </c>
      <c r="EJ281">
        <v>1167.155925925926</v>
      </c>
      <c r="EK281">
        <v>1.765771481481482</v>
      </c>
      <c r="EL281">
        <v>1142.90037037037</v>
      </c>
      <c r="EM281">
        <v>20.78161111111111</v>
      </c>
      <c r="EN281">
        <v>2.048942592592593</v>
      </c>
      <c r="EO281">
        <v>1.888482592592592</v>
      </c>
      <c r="EP281">
        <v>17.8277037037037</v>
      </c>
      <c r="EQ281">
        <v>16.53908518518519</v>
      </c>
      <c r="ER281">
        <v>2000.03</v>
      </c>
      <c r="ES281">
        <v>0.9799986666666668</v>
      </c>
      <c r="ET281">
        <v>0.02000104074074074</v>
      </c>
      <c r="EU281">
        <v>0</v>
      </c>
      <c r="EV281">
        <v>812.3862962962963</v>
      </c>
      <c r="EW281">
        <v>5.00078</v>
      </c>
      <c r="EX281">
        <v>15831.60740740741</v>
      </c>
      <c r="EY281">
        <v>16379.86666666666</v>
      </c>
      <c r="EZ281">
        <v>39.4094074074074</v>
      </c>
      <c r="FA281">
        <v>40.08092592592592</v>
      </c>
      <c r="FB281">
        <v>39.24981481481481</v>
      </c>
      <c r="FC281">
        <v>39.965</v>
      </c>
      <c r="FD281">
        <v>40.04377777777778</v>
      </c>
      <c r="FE281">
        <v>1955.13</v>
      </c>
      <c r="FF281">
        <v>39.9</v>
      </c>
      <c r="FG281">
        <v>0</v>
      </c>
      <c r="FH281">
        <v>1759168274</v>
      </c>
      <c r="FI281">
        <v>0</v>
      </c>
      <c r="FJ281">
        <v>812.3746538461539</v>
      </c>
      <c r="FK281">
        <v>-1.63921367303039</v>
      </c>
      <c r="FL281">
        <v>-12.77606823699958</v>
      </c>
      <c r="FM281">
        <v>15831.24230769231</v>
      </c>
      <c r="FN281">
        <v>15</v>
      </c>
      <c r="FO281">
        <v>0</v>
      </c>
      <c r="FP281" t="s">
        <v>439</v>
      </c>
      <c r="FQ281">
        <v>1746989605.5</v>
      </c>
      <c r="FR281">
        <v>1746989593.5</v>
      </c>
      <c r="FS281">
        <v>0</v>
      </c>
      <c r="FT281">
        <v>-0.274</v>
      </c>
      <c r="FU281">
        <v>-0.002</v>
      </c>
      <c r="FV281">
        <v>2.549</v>
      </c>
      <c r="FW281">
        <v>0.129</v>
      </c>
      <c r="FX281">
        <v>420</v>
      </c>
      <c r="FY281">
        <v>17</v>
      </c>
      <c r="FZ281">
        <v>0.02</v>
      </c>
      <c r="GA281">
        <v>0.04</v>
      </c>
      <c r="GB281">
        <v>-48.98864146341464</v>
      </c>
      <c r="GC281">
        <v>-1.568013240418123</v>
      </c>
      <c r="GD281">
        <v>0.1694561760392887</v>
      </c>
      <c r="GE281">
        <v>0</v>
      </c>
      <c r="GF281">
        <v>812.3983235294118</v>
      </c>
      <c r="GG281">
        <v>-0.8351566061462959</v>
      </c>
      <c r="GH281">
        <v>0.2561803960663575</v>
      </c>
      <c r="GI281">
        <v>1</v>
      </c>
      <c r="GJ281">
        <v>1.785058536585366</v>
      </c>
      <c r="GK281">
        <v>-0.2603619512195114</v>
      </c>
      <c r="GL281">
        <v>0.02830414953297921</v>
      </c>
      <c r="GM281">
        <v>0</v>
      </c>
      <c r="GN281">
        <v>1</v>
      </c>
      <c r="GO281">
        <v>3</v>
      </c>
      <c r="GP281" t="s">
        <v>459</v>
      </c>
      <c r="GQ281">
        <v>3.10192</v>
      </c>
      <c r="GR281">
        <v>2.72753</v>
      </c>
      <c r="GS281">
        <v>0.17328</v>
      </c>
      <c r="GT281">
        <v>0.178005</v>
      </c>
      <c r="GU281">
        <v>0.103612</v>
      </c>
      <c r="GV281">
        <v>0.09929109999999999</v>
      </c>
      <c r="GW281">
        <v>21609</v>
      </c>
      <c r="GX281">
        <v>19512.1</v>
      </c>
      <c r="GY281">
        <v>26701.3</v>
      </c>
      <c r="GZ281">
        <v>23958.4</v>
      </c>
      <c r="HA281">
        <v>38304.8</v>
      </c>
      <c r="HB281">
        <v>31906.2</v>
      </c>
      <c r="HC281">
        <v>46623.3</v>
      </c>
      <c r="HD281">
        <v>37900.4</v>
      </c>
      <c r="HE281">
        <v>1.8712</v>
      </c>
      <c r="HF281">
        <v>1.86803</v>
      </c>
      <c r="HG281">
        <v>0.139207</v>
      </c>
      <c r="HH281">
        <v>0</v>
      </c>
      <c r="HI281">
        <v>27.7153</v>
      </c>
      <c r="HJ281">
        <v>999.9</v>
      </c>
      <c r="HK281">
        <v>46.8</v>
      </c>
      <c r="HL281">
        <v>31.7</v>
      </c>
      <c r="HM281">
        <v>24.1793</v>
      </c>
      <c r="HN281">
        <v>60.9559</v>
      </c>
      <c r="HO281">
        <v>22.2636</v>
      </c>
      <c r="HP281">
        <v>1</v>
      </c>
      <c r="HQ281">
        <v>0.115003</v>
      </c>
      <c r="HR281">
        <v>-0.223448</v>
      </c>
      <c r="HS281">
        <v>20.2798</v>
      </c>
      <c r="HT281">
        <v>5.21295</v>
      </c>
      <c r="HU281">
        <v>11.98</v>
      </c>
      <c r="HV281">
        <v>4.96315</v>
      </c>
      <c r="HW281">
        <v>3.2745</v>
      </c>
      <c r="HX281">
        <v>9999</v>
      </c>
      <c r="HY281">
        <v>9999</v>
      </c>
      <c r="HZ281">
        <v>9999</v>
      </c>
      <c r="IA281">
        <v>42.3</v>
      </c>
      <c r="IB281">
        <v>1.86401</v>
      </c>
      <c r="IC281">
        <v>1.86017</v>
      </c>
      <c r="ID281">
        <v>1.85846</v>
      </c>
      <c r="IE281">
        <v>1.85978</v>
      </c>
      <c r="IF281">
        <v>1.8599</v>
      </c>
      <c r="IG281">
        <v>1.85844</v>
      </c>
      <c r="IH281">
        <v>1.85747</v>
      </c>
      <c r="II281">
        <v>1.85242</v>
      </c>
      <c r="IJ281">
        <v>0</v>
      </c>
      <c r="IK281">
        <v>0</v>
      </c>
      <c r="IL281">
        <v>0</v>
      </c>
      <c r="IM281">
        <v>0</v>
      </c>
      <c r="IN281" t="s">
        <v>441</v>
      </c>
      <c r="IO281" t="s">
        <v>442</v>
      </c>
      <c r="IP281" t="s">
        <v>443</v>
      </c>
      <c r="IQ281" t="s">
        <v>443</v>
      </c>
      <c r="IR281" t="s">
        <v>443</v>
      </c>
      <c r="IS281" t="s">
        <v>443</v>
      </c>
      <c r="IT281">
        <v>0</v>
      </c>
      <c r="IU281">
        <v>100</v>
      </c>
      <c r="IV281">
        <v>100</v>
      </c>
      <c r="IW281">
        <v>-0.57</v>
      </c>
      <c r="IX281">
        <v>0.2974</v>
      </c>
      <c r="IY281">
        <v>-0.9039269621244732</v>
      </c>
      <c r="IZ281">
        <v>-0.001239420960351069</v>
      </c>
      <c r="JA281">
        <v>2.054680153414315E-06</v>
      </c>
      <c r="JB281">
        <v>-6.090169633737798E-10</v>
      </c>
      <c r="JC281">
        <v>0.01286883109493677</v>
      </c>
      <c r="JD281">
        <v>0.003674261220633967</v>
      </c>
      <c r="JE281">
        <v>0.0003746991724086452</v>
      </c>
      <c r="JF281">
        <v>1.563836292469968E-06</v>
      </c>
      <c r="JG281">
        <v>1</v>
      </c>
      <c r="JH281">
        <v>2003</v>
      </c>
      <c r="JI281">
        <v>1</v>
      </c>
      <c r="JJ281">
        <v>24</v>
      </c>
      <c r="JK281">
        <v>202977.9</v>
      </c>
      <c r="JL281">
        <v>202978.1</v>
      </c>
      <c r="JM281">
        <v>2.61841</v>
      </c>
      <c r="JN281">
        <v>2.60864</v>
      </c>
      <c r="JO281">
        <v>1.49658</v>
      </c>
      <c r="JP281">
        <v>2.34375</v>
      </c>
      <c r="JQ281">
        <v>1.54907</v>
      </c>
      <c r="JR281">
        <v>2.4231</v>
      </c>
      <c r="JS281">
        <v>36.4578</v>
      </c>
      <c r="JT281">
        <v>24.1838</v>
      </c>
      <c r="JU281">
        <v>18</v>
      </c>
      <c r="JV281">
        <v>482.777</v>
      </c>
      <c r="JW281">
        <v>495.67</v>
      </c>
      <c r="JX281">
        <v>28.0478</v>
      </c>
      <c r="JY281">
        <v>28.7763</v>
      </c>
      <c r="JZ281">
        <v>30</v>
      </c>
      <c r="KA281">
        <v>29.0152</v>
      </c>
      <c r="KB281">
        <v>29.0207</v>
      </c>
      <c r="KC281">
        <v>52.5455</v>
      </c>
      <c r="KD281">
        <v>15.9039</v>
      </c>
      <c r="KE281">
        <v>98.90730000000001</v>
      </c>
      <c r="KF281">
        <v>28.0476</v>
      </c>
      <c r="KG281">
        <v>1188.95</v>
      </c>
      <c r="KH281">
        <v>20.9089</v>
      </c>
      <c r="KI281">
        <v>101.941</v>
      </c>
      <c r="KJ281">
        <v>91.40560000000001</v>
      </c>
    </row>
    <row r="282" spans="1:296">
      <c r="A282">
        <v>264</v>
      </c>
      <c r="B282">
        <v>1759168286.6</v>
      </c>
      <c r="C282">
        <v>6913.5</v>
      </c>
      <c r="D282" t="s">
        <v>973</v>
      </c>
      <c r="E282" t="s">
        <v>974</v>
      </c>
      <c r="F282">
        <v>5</v>
      </c>
      <c r="G282" t="s">
        <v>832</v>
      </c>
      <c r="H282">
        <v>1759168278.814285</v>
      </c>
      <c r="I282">
        <f>(J282)/1000</f>
        <v>0</v>
      </c>
      <c r="J282">
        <f>IF(DO282, AM282, AG282)</f>
        <v>0</v>
      </c>
      <c r="K282">
        <f>IF(DO282, AH282, AF282)</f>
        <v>0</v>
      </c>
      <c r="L282">
        <f>DQ282 - IF(AT282&gt;1, K282*DK282*100.0/(AV282), 0)</f>
        <v>0</v>
      </c>
      <c r="M282">
        <f>((S282-I282/2)*L282-K282)/(S282+I282/2)</f>
        <v>0</v>
      </c>
      <c r="N282">
        <f>M282*(DX282+DY282)/1000.0</f>
        <v>0</v>
      </c>
      <c r="O282">
        <f>(DQ282 - IF(AT282&gt;1, K282*DK282*100.0/(AV282), 0))*(DX282+DY282)/1000.0</f>
        <v>0</v>
      </c>
      <c r="P282">
        <f>2.0/((1/R282-1/Q282)+SIGN(R282)*SQRT((1/R282-1/Q282)*(1/R282-1/Q282) + 4*DL282/((DL282+1)*(DL282+1))*(2*1/R282*1/Q282-1/Q282*1/Q282)))</f>
        <v>0</v>
      </c>
      <c r="Q282">
        <f>IF(LEFT(DM282,1)&lt;&gt;"0",IF(LEFT(DM282,1)="1",3.0,DN282),$D$5+$E$5*(EE282*DX282/($K$5*1000))+$F$5*(EE282*DX282/($K$5*1000))*MAX(MIN(DK282,$J$5),$I$5)*MAX(MIN(DK282,$J$5),$I$5)+$G$5*MAX(MIN(DK282,$J$5),$I$5)*(EE282*DX282/($K$5*1000))+$H$5*(EE282*DX282/($K$5*1000))*(EE282*DX282/($K$5*1000)))</f>
        <v>0</v>
      </c>
      <c r="R282">
        <f>I282*(1000-(1000*0.61365*exp(17.502*V282/(240.97+V282))/(DX282+DY282)+DS282)/2)/(1000*0.61365*exp(17.502*V282/(240.97+V282))/(DX282+DY282)-DS282)</f>
        <v>0</v>
      </c>
      <c r="S282">
        <f>1/((DL282+1)/(P282/1.6)+1/(Q282/1.37)) + DL282/((DL282+1)/(P282/1.6) + DL282/(Q282/1.37))</f>
        <v>0</v>
      </c>
      <c r="T282">
        <f>(DG282*DJ282)</f>
        <v>0</v>
      </c>
      <c r="U282">
        <f>(DZ282+(T282+2*0.95*5.67E-8*(((DZ282+$B$9)+273)^4-(DZ282+273)^4)-44100*I282)/(1.84*29.3*Q282+8*0.95*5.67E-8*(DZ282+273)^3))</f>
        <v>0</v>
      </c>
      <c r="V282">
        <f>($C$9*EA282+$D$9*EB282+$E$9*U282)</f>
        <v>0</v>
      </c>
      <c r="W282">
        <f>0.61365*exp(17.502*V282/(240.97+V282))</f>
        <v>0</v>
      </c>
      <c r="X282">
        <f>(Y282/Z282*100)</f>
        <v>0</v>
      </c>
      <c r="Y282">
        <f>DS282*(DX282+DY282)/1000</f>
        <v>0</v>
      </c>
      <c r="Z282">
        <f>0.61365*exp(17.502*DZ282/(240.97+DZ282))</f>
        <v>0</v>
      </c>
      <c r="AA282">
        <f>(W282-DS282*(DX282+DY282)/1000)</f>
        <v>0</v>
      </c>
      <c r="AB282">
        <f>(-I282*44100)</f>
        <v>0</v>
      </c>
      <c r="AC282">
        <f>2*29.3*Q282*0.92*(DZ282-V282)</f>
        <v>0</v>
      </c>
      <c r="AD282">
        <f>2*0.95*5.67E-8*(((DZ282+$B$9)+273)^4-(V282+273)^4)</f>
        <v>0</v>
      </c>
      <c r="AE282">
        <f>T282+AD282+AB282+AC282</f>
        <v>0</v>
      </c>
      <c r="AF282">
        <f>DW282*AT282*(DR282-DQ282*(1000-AT282*DT282)/(1000-AT282*DS282))/(100*DK282)</f>
        <v>0</v>
      </c>
      <c r="AG282">
        <f>1000*DW282*AT282*(DS282-DT282)/(100*DK282*(1000-AT282*DS282))</f>
        <v>0</v>
      </c>
      <c r="AH282">
        <f>(AI282 - AJ282 - DX282*1E3/(8.314*(DZ282+273.15)) * AL282/DW282 * AK282) * DW282/(100*DK282) * (1000 - DT282)/1000</f>
        <v>0</v>
      </c>
      <c r="AI282">
        <v>1199.930517075968</v>
      </c>
      <c r="AJ282">
        <v>1160.089090909091</v>
      </c>
      <c r="AK282">
        <v>3.419231322753081</v>
      </c>
      <c r="AL282">
        <v>65.06289702928272</v>
      </c>
      <c r="AM282">
        <f>(AO282 - AN282 + DX282*1E3/(8.314*(DZ282+273.15)) * AQ282/DW282 * AP282) * DW282/(100*DK282) * 1000/(1000 - AO282)</f>
        <v>0</v>
      </c>
      <c r="AN282">
        <v>20.8227547592519</v>
      </c>
      <c r="AO282">
        <v>22.54993212121212</v>
      </c>
      <c r="AP282">
        <v>2.204180697249231E-07</v>
      </c>
      <c r="AQ282">
        <v>104.9964601613878</v>
      </c>
      <c r="AR282">
        <v>0</v>
      </c>
      <c r="AS282">
        <v>0</v>
      </c>
      <c r="AT282">
        <f>IF(AR282*$H$15&gt;=AV282,1.0,(AV282/(AV282-AR282*$H$15)))</f>
        <v>0</v>
      </c>
      <c r="AU282">
        <f>(AT282-1)*100</f>
        <v>0</v>
      </c>
      <c r="AV282">
        <f>MAX(0,($B$15+$C$15*EE282)/(1+$D$15*EE282)*DX282/(DZ282+273)*$E$15)</f>
        <v>0</v>
      </c>
      <c r="AW282" t="s">
        <v>437</v>
      </c>
      <c r="AX282" t="s">
        <v>437</v>
      </c>
      <c r="AY282">
        <v>0</v>
      </c>
      <c r="AZ282">
        <v>0</v>
      </c>
      <c r="BA282">
        <f>1-AY282/AZ282</f>
        <v>0</v>
      </c>
      <c r="BB282">
        <v>0</v>
      </c>
      <c r="BC282" t="s">
        <v>437</v>
      </c>
      <c r="BD282" t="s">
        <v>437</v>
      </c>
      <c r="BE282">
        <v>0</v>
      </c>
      <c r="BF282">
        <v>0</v>
      </c>
      <c r="BG282">
        <f>1-BE282/BF282</f>
        <v>0</v>
      </c>
      <c r="BH282">
        <v>0.5</v>
      </c>
      <c r="BI282">
        <f>DH282</f>
        <v>0</v>
      </c>
      <c r="BJ282">
        <f>K282</f>
        <v>0</v>
      </c>
      <c r="BK282">
        <f>BG282*BH282*BI282</f>
        <v>0</v>
      </c>
      <c r="BL282">
        <f>(BJ282-BB282)/BI282</f>
        <v>0</v>
      </c>
      <c r="BM282">
        <f>(AZ282-BF282)/BF282</f>
        <v>0</v>
      </c>
      <c r="BN282">
        <f>AY282/(BA282+AY282/BF282)</f>
        <v>0</v>
      </c>
      <c r="BO282" t="s">
        <v>437</v>
      </c>
      <c r="BP282">
        <v>0</v>
      </c>
      <c r="BQ282">
        <f>IF(BP282&lt;&gt;0, BP282, BN282)</f>
        <v>0</v>
      </c>
      <c r="BR282">
        <f>1-BQ282/BF282</f>
        <v>0</v>
      </c>
      <c r="BS282">
        <f>(BF282-BE282)/(BF282-BQ282)</f>
        <v>0</v>
      </c>
      <c r="BT282">
        <f>(AZ282-BF282)/(AZ282-BQ282)</f>
        <v>0</v>
      </c>
      <c r="BU282">
        <f>(BF282-BE282)/(BF282-AY282)</f>
        <v>0</v>
      </c>
      <c r="BV282">
        <f>(AZ282-BF282)/(AZ282-AY282)</f>
        <v>0</v>
      </c>
      <c r="BW282">
        <f>(BS282*BQ282/BE282)</f>
        <v>0</v>
      </c>
      <c r="BX282">
        <f>(1-BW282)</f>
        <v>0</v>
      </c>
      <c r="DG282">
        <f>$B$13*EF282+$C$13*EG282+$F$13*ER282*(1-EU282)</f>
        <v>0</v>
      </c>
      <c r="DH282">
        <f>DG282*DI282</f>
        <v>0</v>
      </c>
      <c r="DI282">
        <f>($B$13*$D$11+$C$13*$D$11+$F$13*((FE282+EW282)/MAX(FE282+EW282+FF282, 0.1)*$I$11+FF282/MAX(FE282+EW282+FF282, 0.1)*$J$11))/($B$13+$C$13+$F$13)</f>
        <v>0</v>
      </c>
      <c r="DJ282">
        <f>($B$13*$K$11+$C$13*$K$11+$F$13*((FE282+EW282)/MAX(FE282+EW282+FF282, 0.1)*$P$11+FF282/MAX(FE282+EW282+FF282, 0.1)*$Q$11))/($B$13+$C$13+$F$13)</f>
        <v>0</v>
      </c>
      <c r="DK282">
        <v>5.79</v>
      </c>
      <c r="DL282">
        <v>0.5</v>
      </c>
      <c r="DM282" t="s">
        <v>438</v>
      </c>
      <c r="DN282">
        <v>2</v>
      </c>
      <c r="DO282" t="b">
        <v>1</v>
      </c>
      <c r="DP282">
        <v>1759168278.814285</v>
      </c>
      <c r="DQ282">
        <v>1109.546428571428</v>
      </c>
      <c r="DR282">
        <v>1158.706785714286</v>
      </c>
      <c r="DS282">
        <v>22.55065357142857</v>
      </c>
      <c r="DT282">
        <v>20.79917142857142</v>
      </c>
      <c r="DU282">
        <v>1110.126428571429</v>
      </c>
      <c r="DV282">
        <v>22.25323928571428</v>
      </c>
      <c r="DW282">
        <v>499.9909285714286</v>
      </c>
      <c r="DX282">
        <v>90.87304642857143</v>
      </c>
      <c r="DY282">
        <v>0.06934768214285715</v>
      </c>
      <c r="DZ282">
        <v>29.45811428571429</v>
      </c>
      <c r="EA282">
        <v>29.99639642857143</v>
      </c>
      <c r="EB282">
        <v>999.9000000000002</v>
      </c>
      <c r="EC282">
        <v>0</v>
      </c>
      <c r="ED282">
        <v>0</v>
      </c>
      <c r="EE282">
        <v>9987.522500000001</v>
      </c>
      <c r="EF282">
        <v>0</v>
      </c>
      <c r="EG282">
        <v>9.880999285714285</v>
      </c>
      <c r="EH282">
        <v>-49.15968214285715</v>
      </c>
      <c r="EI282">
        <v>1135.143928571428</v>
      </c>
      <c r="EJ282">
        <v>1183.318214285714</v>
      </c>
      <c r="EK282">
        <v>1.751483928571429</v>
      </c>
      <c r="EL282">
        <v>1158.706785714286</v>
      </c>
      <c r="EM282">
        <v>20.79917142857142</v>
      </c>
      <c r="EN282">
        <v>2.049246071428571</v>
      </c>
      <c r="EO282">
        <v>1.890083571428571</v>
      </c>
      <c r="EP282">
        <v>17.83005</v>
      </c>
      <c r="EQ282">
        <v>16.55241071428572</v>
      </c>
      <c r="ER282">
        <v>2000.058214285714</v>
      </c>
      <c r="ES282">
        <v>0.9799989285714287</v>
      </c>
      <c r="ET282">
        <v>0.02000078214285714</v>
      </c>
      <c r="EU282">
        <v>0</v>
      </c>
      <c r="EV282">
        <v>812.3386071428571</v>
      </c>
      <c r="EW282">
        <v>5.00078</v>
      </c>
      <c r="EX282">
        <v>15830.87857142857</v>
      </c>
      <c r="EY282">
        <v>16380.09285714286</v>
      </c>
      <c r="EZ282">
        <v>39.41271428571429</v>
      </c>
      <c r="FA282">
        <v>40.07571428571428</v>
      </c>
      <c r="FB282">
        <v>39.25875</v>
      </c>
      <c r="FC282">
        <v>39.94389285714285</v>
      </c>
      <c r="FD282">
        <v>40.01092857142856</v>
      </c>
      <c r="FE282">
        <v>1955.158214285714</v>
      </c>
      <c r="FF282">
        <v>39.9</v>
      </c>
      <c r="FG282">
        <v>0</v>
      </c>
      <c r="FH282">
        <v>1759168278.8</v>
      </c>
      <c r="FI282">
        <v>0</v>
      </c>
      <c r="FJ282">
        <v>812.3080000000001</v>
      </c>
      <c r="FK282">
        <v>-0.7453675189758556</v>
      </c>
      <c r="FL282">
        <v>-10.61196567982891</v>
      </c>
      <c r="FM282">
        <v>15830.37692307692</v>
      </c>
      <c r="FN282">
        <v>15</v>
      </c>
      <c r="FO282">
        <v>0</v>
      </c>
      <c r="FP282" t="s">
        <v>439</v>
      </c>
      <c r="FQ282">
        <v>1746989605.5</v>
      </c>
      <c r="FR282">
        <v>1746989593.5</v>
      </c>
      <c r="FS282">
        <v>0</v>
      </c>
      <c r="FT282">
        <v>-0.274</v>
      </c>
      <c r="FU282">
        <v>-0.002</v>
      </c>
      <c r="FV282">
        <v>2.549</v>
      </c>
      <c r="FW282">
        <v>0.129</v>
      </c>
      <c r="FX282">
        <v>420</v>
      </c>
      <c r="FY282">
        <v>17</v>
      </c>
      <c r="FZ282">
        <v>0.02</v>
      </c>
      <c r="GA282">
        <v>0.04</v>
      </c>
      <c r="GB282">
        <v>-49.1131275</v>
      </c>
      <c r="GC282">
        <v>-1.294341838649116</v>
      </c>
      <c r="GD282">
        <v>0.1497895173026133</v>
      </c>
      <c r="GE282">
        <v>0</v>
      </c>
      <c r="GF282">
        <v>812.3737352941176</v>
      </c>
      <c r="GG282">
        <v>-1.081451490654188</v>
      </c>
      <c r="GH282">
        <v>0.2398830976101257</v>
      </c>
      <c r="GI282">
        <v>0</v>
      </c>
      <c r="GJ282">
        <v>1.75764525</v>
      </c>
      <c r="GK282">
        <v>-0.1872275797373344</v>
      </c>
      <c r="GL282">
        <v>0.01961860863918488</v>
      </c>
      <c r="GM282">
        <v>0</v>
      </c>
      <c r="GN282">
        <v>0</v>
      </c>
      <c r="GO282">
        <v>3</v>
      </c>
      <c r="GP282" t="s">
        <v>484</v>
      </c>
      <c r="GQ282">
        <v>3.10219</v>
      </c>
      <c r="GR282">
        <v>2.72776</v>
      </c>
      <c r="GS282">
        <v>0.174895</v>
      </c>
      <c r="GT282">
        <v>0.179587</v>
      </c>
      <c r="GU282">
        <v>0.103614</v>
      </c>
      <c r="GV282">
        <v>0.0993614</v>
      </c>
      <c r="GW282">
        <v>21566.8</v>
      </c>
      <c r="GX282">
        <v>19474.6</v>
      </c>
      <c r="GY282">
        <v>26701.3</v>
      </c>
      <c r="GZ282">
        <v>23958.5</v>
      </c>
      <c r="HA282">
        <v>38304.8</v>
      </c>
      <c r="HB282">
        <v>31903.8</v>
      </c>
      <c r="HC282">
        <v>46623.1</v>
      </c>
      <c r="HD282">
        <v>37900.3</v>
      </c>
      <c r="HE282">
        <v>1.87167</v>
      </c>
      <c r="HF282">
        <v>1.86765</v>
      </c>
      <c r="HG282">
        <v>0.139743</v>
      </c>
      <c r="HH282">
        <v>0</v>
      </c>
      <c r="HI282">
        <v>27.7144</v>
      </c>
      <c r="HJ282">
        <v>999.9</v>
      </c>
      <c r="HK282">
        <v>46.8</v>
      </c>
      <c r="HL282">
        <v>31.7</v>
      </c>
      <c r="HM282">
        <v>24.176</v>
      </c>
      <c r="HN282">
        <v>61.2059</v>
      </c>
      <c r="HO282">
        <v>22.0473</v>
      </c>
      <c r="HP282">
        <v>1</v>
      </c>
      <c r="HQ282">
        <v>0.115353</v>
      </c>
      <c r="HR282">
        <v>-0.615027</v>
      </c>
      <c r="HS282">
        <v>20.2785</v>
      </c>
      <c r="HT282">
        <v>5.2134</v>
      </c>
      <c r="HU282">
        <v>11.98</v>
      </c>
      <c r="HV282">
        <v>4.9633</v>
      </c>
      <c r="HW282">
        <v>3.27463</v>
      </c>
      <c r="HX282">
        <v>9999</v>
      </c>
      <c r="HY282">
        <v>9999</v>
      </c>
      <c r="HZ282">
        <v>9999</v>
      </c>
      <c r="IA282">
        <v>42.3</v>
      </c>
      <c r="IB282">
        <v>1.86401</v>
      </c>
      <c r="IC282">
        <v>1.86014</v>
      </c>
      <c r="ID282">
        <v>1.85847</v>
      </c>
      <c r="IE282">
        <v>1.8598</v>
      </c>
      <c r="IF282">
        <v>1.85989</v>
      </c>
      <c r="IG282">
        <v>1.85842</v>
      </c>
      <c r="IH282">
        <v>1.85748</v>
      </c>
      <c r="II282">
        <v>1.85242</v>
      </c>
      <c r="IJ282">
        <v>0</v>
      </c>
      <c r="IK282">
        <v>0</v>
      </c>
      <c r="IL282">
        <v>0</v>
      </c>
      <c r="IM282">
        <v>0</v>
      </c>
      <c r="IN282" t="s">
        <v>441</v>
      </c>
      <c r="IO282" t="s">
        <v>442</v>
      </c>
      <c r="IP282" t="s">
        <v>443</v>
      </c>
      <c r="IQ282" t="s">
        <v>443</v>
      </c>
      <c r="IR282" t="s">
        <v>443</v>
      </c>
      <c r="IS282" t="s">
        <v>443</v>
      </c>
      <c r="IT282">
        <v>0</v>
      </c>
      <c r="IU282">
        <v>100</v>
      </c>
      <c r="IV282">
        <v>100</v>
      </c>
      <c r="IW282">
        <v>-0.5600000000000001</v>
      </c>
      <c r="IX282">
        <v>0.2974</v>
      </c>
      <c r="IY282">
        <v>-0.9039269621244732</v>
      </c>
      <c r="IZ282">
        <v>-0.001239420960351069</v>
      </c>
      <c r="JA282">
        <v>2.054680153414315E-06</v>
      </c>
      <c r="JB282">
        <v>-6.090169633737798E-10</v>
      </c>
      <c r="JC282">
        <v>0.01286883109493677</v>
      </c>
      <c r="JD282">
        <v>0.003674261220633967</v>
      </c>
      <c r="JE282">
        <v>0.0003746991724086452</v>
      </c>
      <c r="JF282">
        <v>1.563836292469968E-06</v>
      </c>
      <c r="JG282">
        <v>1</v>
      </c>
      <c r="JH282">
        <v>2003</v>
      </c>
      <c r="JI282">
        <v>1</v>
      </c>
      <c r="JJ282">
        <v>24</v>
      </c>
      <c r="JK282">
        <v>202978</v>
      </c>
      <c r="JL282">
        <v>202978.2</v>
      </c>
      <c r="JM282">
        <v>2.64648</v>
      </c>
      <c r="JN282">
        <v>2.62329</v>
      </c>
      <c r="JO282">
        <v>1.49658</v>
      </c>
      <c r="JP282">
        <v>2.34375</v>
      </c>
      <c r="JQ282">
        <v>1.54907</v>
      </c>
      <c r="JR282">
        <v>2.36816</v>
      </c>
      <c r="JS282">
        <v>36.4578</v>
      </c>
      <c r="JT282">
        <v>24.1751</v>
      </c>
      <c r="JU282">
        <v>18</v>
      </c>
      <c r="JV282">
        <v>483.054</v>
      </c>
      <c r="JW282">
        <v>495.422</v>
      </c>
      <c r="JX282">
        <v>28.1029</v>
      </c>
      <c r="JY282">
        <v>28.7763</v>
      </c>
      <c r="JZ282">
        <v>30.0001</v>
      </c>
      <c r="KA282">
        <v>29.0152</v>
      </c>
      <c r="KB282">
        <v>29.0207</v>
      </c>
      <c r="KC282">
        <v>53.1102</v>
      </c>
      <c r="KD282">
        <v>15.624</v>
      </c>
      <c r="KE282">
        <v>98.90730000000001</v>
      </c>
      <c r="KF282">
        <v>28.1516</v>
      </c>
      <c r="KG282">
        <v>1208.99</v>
      </c>
      <c r="KH282">
        <v>20.9386</v>
      </c>
      <c r="KI282">
        <v>101.94</v>
      </c>
      <c r="KJ282">
        <v>91.4057</v>
      </c>
    </row>
    <row r="283" spans="1:296">
      <c r="A283">
        <v>265</v>
      </c>
      <c r="B283">
        <v>1759168291.6</v>
      </c>
      <c r="C283">
        <v>6918.5</v>
      </c>
      <c r="D283" t="s">
        <v>975</v>
      </c>
      <c r="E283" t="s">
        <v>976</v>
      </c>
      <c r="F283">
        <v>5</v>
      </c>
      <c r="G283" t="s">
        <v>832</v>
      </c>
      <c r="H283">
        <v>1759168284.1</v>
      </c>
      <c r="I283">
        <f>(J283)/1000</f>
        <v>0</v>
      </c>
      <c r="J283">
        <f>IF(DO283, AM283, AG283)</f>
        <v>0</v>
      </c>
      <c r="K283">
        <f>IF(DO283, AH283, AF283)</f>
        <v>0</v>
      </c>
      <c r="L283">
        <f>DQ283 - IF(AT283&gt;1, K283*DK283*100.0/(AV283), 0)</f>
        <v>0</v>
      </c>
      <c r="M283">
        <f>((S283-I283/2)*L283-K283)/(S283+I283/2)</f>
        <v>0</v>
      </c>
      <c r="N283">
        <f>M283*(DX283+DY283)/1000.0</f>
        <v>0</v>
      </c>
      <c r="O283">
        <f>(DQ283 - IF(AT283&gt;1, K283*DK283*100.0/(AV283), 0))*(DX283+DY283)/1000.0</f>
        <v>0</v>
      </c>
      <c r="P283">
        <f>2.0/((1/R283-1/Q283)+SIGN(R283)*SQRT((1/R283-1/Q283)*(1/R283-1/Q283) + 4*DL283/((DL283+1)*(DL283+1))*(2*1/R283*1/Q283-1/Q283*1/Q283)))</f>
        <v>0</v>
      </c>
      <c r="Q283">
        <f>IF(LEFT(DM283,1)&lt;&gt;"0",IF(LEFT(DM283,1)="1",3.0,DN283),$D$5+$E$5*(EE283*DX283/($K$5*1000))+$F$5*(EE283*DX283/($K$5*1000))*MAX(MIN(DK283,$J$5),$I$5)*MAX(MIN(DK283,$J$5),$I$5)+$G$5*MAX(MIN(DK283,$J$5),$I$5)*(EE283*DX283/($K$5*1000))+$H$5*(EE283*DX283/($K$5*1000))*(EE283*DX283/($K$5*1000)))</f>
        <v>0</v>
      </c>
      <c r="R283">
        <f>I283*(1000-(1000*0.61365*exp(17.502*V283/(240.97+V283))/(DX283+DY283)+DS283)/2)/(1000*0.61365*exp(17.502*V283/(240.97+V283))/(DX283+DY283)-DS283)</f>
        <v>0</v>
      </c>
      <c r="S283">
        <f>1/((DL283+1)/(P283/1.6)+1/(Q283/1.37)) + DL283/((DL283+1)/(P283/1.6) + DL283/(Q283/1.37))</f>
        <v>0</v>
      </c>
      <c r="T283">
        <f>(DG283*DJ283)</f>
        <v>0</v>
      </c>
      <c r="U283">
        <f>(DZ283+(T283+2*0.95*5.67E-8*(((DZ283+$B$9)+273)^4-(DZ283+273)^4)-44100*I283)/(1.84*29.3*Q283+8*0.95*5.67E-8*(DZ283+273)^3))</f>
        <v>0</v>
      </c>
      <c r="V283">
        <f>($C$9*EA283+$D$9*EB283+$E$9*U283)</f>
        <v>0</v>
      </c>
      <c r="W283">
        <f>0.61365*exp(17.502*V283/(240.97+V283))</f>
        <v>0</v>
      </c>
      <c r="X283">
        <f>(Y283/Z283*100)</f>
        <v>0</v>
      </c>
      <c r="Y283">
        <f>DS283*(DX283+DY283)/1000</f>
        <v>0</v>
      </c>
      <c r="Z283">
        <f>0.61365*exp(17.502*DZ283/(240.97+DZ283))</f>
        <v>0</v>
      </c>
      <c r="AA283">
        <f>(W283-DS283*(DX283+DY283)/1000)</f>
        <v>0</v>
      </c>
      <c r="AB283">
        <f>(-I283*44100)</f>
        <v>0</v>
      </c>
      <c r="AC283">
        <f>2*29.3*Q283*0.92*(DZ283-V283)</f>
        <v>0</v>
      </c>
      <c r="AD283">
        <f>2*0.95*5.67E-8*(((DZ283+$B$9)+273)^4-(V283+273)^4)</f>
        <v>0</v>
      </c>
      <c r="AE283">
        <f>T283+AD283+AB283+AC283</f>
        <v>0</v>
      </c>
      <c r="AF283">
        <f>DW283*AT283*(DR283-DQ283*(1000-AT283*DT283)/(1000-AT283*DS283))/(100*DK283)</f>
        <v>0</v>
      </c>
      <c r="AG283">
        <f>1000*DW283*AT283*(DS283-DT283)/(100*DK283*(1000-AT283*DS283))</f>
        <v>0</v>
      </c>
      <c r="AH283">
        <f>(AI283 - AJ283 - DX283*1E3/(8.314*(DZ283+273.15)) * AL283/DW283 * AK283) * DW283/(100*DK283) * (1000 - DT283)/1000</f>
        <v>0</v>
      </c>
      <c r="AI283">
        <v>1217.283530292586</v>
      </c>
      <c r="AJ283">
        <v>1177.219636363636</v>
      </c>
      <c r="AK283">
        <v>3.433666190465843</v>
      </c>
      <c r="AL283">
        <v>65.06289702928272</v>
      </c>
      <c r="AM283">
        <f>(AO283 - AN283 + DX283*1E3/(8.314*(DZ283+273.15)) * AQ283/DW283 * AP283) * DW283/(100*DK283) * 1000/(1000 - AO283)</f>
        <v>0</v>
      </c>
      <c r="AN283">
        <v>20.8796409060111</v>
      </c>
      <c r="AO283">
        <v>22.56060969696969</v>
      </c>
      <c r="AP283">
        <v>0.0001245963119847952</v>
      </c>
      <c r="AQ283">
        <v>104.9964601613878</v>
      </c>
      <c r="AR283">
        <v>0</v>
      </c>
      <c r="AS283">
        <v>0</v>
      </c>
      <c r="AT283">
        <f>IF(AR283*$H$15&gt;=AV283,1.0,(AV283/(AV283-AR283*$H$15)))</f>
        <v>0</v>
      </c>
      <c r="AU283">
        <f>(AT283-1)*100</f>
        <v>0</v>
      </c>
      <c r="AV283">
        <f>MAX(0,($B$15+$C$15*EE283)/(1+$D$15*EE283)*DX283/(DZ283+273)*$E$15)</f>
        <v>0</v>
      </c>
      <c r="AW283" t="s">
        <v>437</v>
      </c>
      <c r="AX283" t="s">
        <v>437</v>
      </c>
      <c r="AY283">
        <v>0</v>
      </c>
      <c r="AZ283">
        <v>0</v>
      </c>
      <c r="BA283">
        <f>1-AY283/AZ283</f>
        <v>0</v>
      </c>
      <c r="BB283">
        <v>0</v>
      </c>
      <c r="BC283" t="s">
        <v>437</v>
      </c>
      <c r="BD283" t="s">
        <v>437</v>
      </c>
      <c r="BE283">
        <v>0</v>
      </c>
      <c r="BF283">
        <v>0</v>
      </c>
      <c r="BG283">
        <f>1-BE283/BF283</f>
        <v>0</v>
      </c>
      <c r="BH283">
        <v>0.5</v>
      </c>
      <c r="BI283">
        <f>DH283</f>
        <v>0</v>
      </c>
      <c r="BJ283">
        <f>K283</f>
        <v>0</v>
      </c>
      <c r="BK283">
        <f>BG283*BH283*BI283</f>
        <v>0</v>
      </c>
      <c r="BL283">
        <f>(BJ283-BB283)/BI283</f>
        <v>0</v>
      </c>
      <c r="BM283">
        <f>(AZ283-BF283)/BF283</f>
        <v>0</v>
      </c>
      <c r="BN283">
        <f>AY283/(BA283+AY283/BF283)</f>
        <v>0</v>
      </c>
      <c r="BO283" t="s">
        <v>437</v>
      </c>
      <c r="BP283">
        <v>0</v>
      </c>
      <c r="BQ283">
        <f>IF(BP283&lt;&gt;0, BP283, BN283)</f>
        <v>0</v>
      </c>
      <c r="BR283">
        <f>1-BQ283/BF283</f>
        <v>0</v>
      </c>
      <c r="BS283">
        <f>(BF283-BE283)/(BF283-BQ283)</f>
        <v>0</v>
      </c>
      <c r="BT283">
        <f>(AZ283-BF283)/(AZ283-BQ283)</f>
        <v>0</v>
      </c>
      <c r="BU283">
        <f>(BF283-BE283)/(BF283-AY283)</f>
        <v>0</v>
      </c>
      <c r="BV283">
        <f>(AZ283-BF283)/(AZ283-AY283)</f>
        <v>0</v>
      </c>
      <c r="BW283">
        <f>(BS283*BQ283/BE283)</f>
        <v>0</v>
      </c>
      <c r="BX283">
        <f>(1-BW283)</f>
        <v>0</v>
      </c>
      <c r="DG283">
        <f>$B$13*EF283+$C$13*EG283+$F$13*ER283*(1-EU283)</f>
        <v>0</v>
      </c>
      <c r="DH283">
        <f>DG283*DI283</f>
        <v>0</v>
      </c>
      <c r="DI283">
        <f>($B$13*$D$11+$C$13*$D$11+$F$13*((FE283+EW283)/MAX(FE283+EW283+FF283, 0.1)*$I$11+FF283/MAX(FE283+EW283+FF283, 0.1)*$J$11))/($B$13+$C$13+$F$13)</f>
        <v>0</v>
      </c>
      <c r="DJ283">
        <f>($B$13*$K$11+$C$13*$K$11+$F$13*((FE283+EW283)/MAX(FE283+EW283+FF283, 0.1)*$P$11+FF283/MAX(FE283+EW283+FF283, 0.1)*$Q$11))/($B$13+$C$13+$F$13)</f>
        <v>0</v>
      </c>
      <c r="DK283">
        <v>5.79</v>
      </c>
      <c r="DL283">
        <v>0.5</v>
      </c>
      <c r="DM283" t="s">
        <v>438</v>
      </c>
      <c r="DN283">
        <v>2</v>
      </c>
      <c r="DO283" t="b">
        <v>1</v>
      </c>
      <c r="DP283">
        <v>1759168284.1</v>
      </c>
      <c r="DQ283">
        <v>1127.200740740741</v>
      </c>
      <c r="DR283">
        <v>1176.502592592592</v>
      </c>
      <c r="DS283">
        <v>22.55161851851852</v>
      </c>
      <c r="DT283">
        <v>20.82837777777778</v>
      </c>
      <c r="DU283">
        <v>1127.761111111111</v>
      </c>
      <c r="DV283">
        <v>22.25418518518518</v>
      </c>
      <c r="DW283">
        <v>499.9805185185185</v>
      </c>
      <c r="DX283">
        <v>90.87261481481481</v>
      </c>
      <c r="DY283">
        <v>0.06959228888888888</v>
      </c>
      <c r="DZ283">
        <v>29.4563925925926</v>
      </c>
      <c r="EA283">
        <v>29.99181851851852</v>
      </c>
      <c r="EB283">
        <v>999.9000000000001</v>
      </c>
      <c r="EC283">
        <v>0</v>
      </c>
      <c r="ED283">
        <v>0</v>
      </c>
      <c r="EE283">
        <v>9982.245555555555</v>
      </c>
      <c r="EF283">
        <v>0</v>
      </c>
      <c r="EG283">
        <v>9.882564074074073</v>
      </c>
      <c r="EH283">
        <v>-49.30236296296297</v>
      </c>
      <c r="EI283">
        <v>1153.205925925926</v>
      </c>
      <c r="EJ283">
        <v>1201.528888888889</v>
      </c>
      <c r="EK283">
        <v>1.723241481481482</v>
      </c>
      <c r="EL283">
        <v>1176.502592592592</v>
      </c>
      <c r="EM283">
        <v>20.82837777777778</v>
      </c>
      <c r="EN283">
        <v>2.049324814814815</v>
      </c>
      <c r="EO283">
        <v>1.892728518518518</v>
      </c>
      <c r="EP283">
        <v>17.83066296296296</v>
      </c>
      <c r="EQ283">
        <v>16.57439259259259</v>
      </c>
      <c r="ER283">
        <v>2000.01962962963</v>
      </c>
      <c r="ES283">
        <v>0.9799985555555557</v>
      </c>
      <c r="ET283">
        <v>0.02000115185185185</v>
      </c>
      <c r="EU283">
        <v>0</v>
      </c>
      <c r="EV283">
        <v>812.2482222222221</v>
      </c>
      <c r="EW283">
        <v>5.00078</v>
      </c>
      <c r="EX283">
        <v>15829.59259259259</v>
      </c>
      <c r="EY283">
        <v>16379.77037037037</v>
      </c>
      <c r="EZ283">
        <v>39.4071111111111</v>
      </c>
      <c r="FA283">
        <v>40.08540740740741</v>
      </c>
      <c r="FB283">
        <v>39.27762962962964</v>
      </c>
      <c r="FC283">
        <v>39.96970370370371</v>
      </c>
      <c r="FD283">
        <v>40.01599999999999</v>
      </c>
      <c r="FE283">
        <v>1955.11962962963</v>
      </c>
      <c r="FF283">
        <v>39.9</v>
      </c>
      <c r="FG283">
        <v>0</v>
      </c>
      <c r="FH283">
        <v>1759168283.6</v>
      </c>
      <c r="FI283">
        <v>0</v>
      </c>
      <c r="FJ283">
        <v>812.2370769230768</v>
      </c>
      <c r="FK283">
        <v>0.1725811968124902</v>
      </c>
      <c r="FL283">
        <v>-11.3948716869624</v>
      </c>
      <c r="FM283">
        <v>15829.38846153846</v>
      </c>
      <c r="FN283">
        <v>15</v>
      </c>
      <c r="FO283">
        <v>0</v>
      </c>
      <c r="FP283" t="s">
        <v>439</v>
      </c>
      <c r="FQ283">
        <v>1746989605.5</v>
      </c>
      <c r="FR283">
        <v>1746989593.5</v>
      </c>
      <c r="FS283">
        <v>0</v>
      </c>
      <c r="FT283">
        <v>-0.274</v>
      </c>
      <c r="FU283">
        <v>-0.002</v>
      </c>
      <c r="FV283">
        <v>2.549</v>
      </c>
      <c r="FW283">
        <v>0.129</v>
      </c>
      <c r="FX283">
        <v>420</v>
      </c>
      <c r="FY283">
        <v>17</v>
      </c>
      <c r="FZ283">
        <v>0.02</v>
      </c>
      <c r="GA283">
        <v>0.04</v>
      </c>
      <c r="GB283">
        <v>-49.204445</v>
      </c>
      <c r="GC283">
        <v>-1.604001500938065</v>
      </c>
      <c r="GD283">
        <v>0.1747352196181406</v>
      </c>
      <c r="GE283">
        <v>0</v>
      </c>
      <c r="GF283">
        <v>812.3196764705882</v>
      </c>
      <c r="GG283">
        <v>-0.9215431653884929</v>
      </c>
      <c r="GH283">
        <v>0.2519927310562516</v>
      </c>
      <c r="GI283">
        <v>1</v>
      </c>
      <c r="GJ283">
        <v>1.74052825</v>
      </c>
      <c r="GK283">
        <v>-0.2838075422138809</v>
      </c>
      <c r="GL283">
        <v>0.02912434281554695</v>
      </c>
      <c r="GM283">
        <v>0</v>
      </c>
      <c r="GN283">
        <v>1</v>
      </c>
      <c r="GO283">
        <v>3</v>
      </c>
      <c r="GP283" t="s">
        <v>459</v>
      </c>
      <c r="GQ283">
        <v>3.10229</v>
      </c>
      <c r="GR283">
        <v>2.72785</v>
      </c>
      <c r="GS283">
        <v>0.176494</v>
      </c>
      <c r="GT283">
        <v>0.18115</v>
      </c>
      <c r="GU283">
        <v>0.103652</v>
      </c>
      <c r="GV283">
        <v>0.0995443</v>
      </c>
      <c r="GW283">
        <v>21525</v>
      </c>
      <c r="GX283">
        <v>19437.1</v>
      </c>
      <c r="GY283">
        <v>26701.3</v>
      </c>
      <c r="GZ283">
        <v>23958</v>
      </c>
      <c r="HA283">
        <v>38303.3</v>
      </c>
      <c r="HB283">
        <v>31897</v>
      </c>
      <c r="HC283">
        <v>46623.1</v>
      </c>
      <c r="HD283">
        <v>37899.8</v>
      </c>
      <c r="HE283">
        <v>1.8719</v>
      </c>
      <c r="HF283">
        <v>1.86747</v>
      </c>
      <c r="HG283">
        <v>0.140116</v>
      </c>
      <c r="HH283">
        <v>0</v>
      </c>
      <c r="HI283">
        <v>27.7129</v>
      </c>
      <c r="HJ283">
        <v>999.9</v>
      </c>
      <c r="HK283">
        <v>46.8</v>
      </c>
      <c r="HL283">
        <v>31.7</v>
      </c>
      <c r="HM283">
        <v>24.1788</v>
      </c>
      <c r="HN283">
        <v>61.4259</v>
      </c>
      <c r="HO283">
        <v>22.0673</v>
      </c>
      <c r="HP283">
        <v>1</v>
      </c>
      <c r="HQ283">
        <v>0.114914</v>
      </c>
      <c r="HR283">
        <v>-0.438984</v>
      </c>
      <c r="HS283">
        <v>20.2791</v>
      </c>
      <c r="HT283">
        <v>5.2128</v>
      </c>
      <c r="HU283">
        <v>11.98</v>
      </c>
      <c r="HV283">
        <v>4.9631</v>
      </c>
      <c r="HW283">
        <v>3.27458</v>
      </c>
      <c r="HX283">
        <v>9999</v>
      </c>
      <c r="HY283">
        <v>9999</v>
      </c>
      <c r="HZ283">
        <v>9999</v>
      </c>
      <c r="IA283">
        <v>42.3</v>
      </c>
      <c r="IB283">
        <v>1.86401</v>
      </c>
      <c r="IC283">
        <v>1.86016</v>
      </c>
      <c r="ID283">
        <v>1.85849</v>
      </c>
      <c r="IE283">
        <v>1.85982</v>
      </c>
      <c r="IF283">
        <v>1.85989</v>
      </c>
      <c r="IG283">
        <v>1.85843</v>
      </c>
      <c r="IH283">
        <v>1.85746</v>
      </c>
      <c r="II283">
        <v>1.85242</v>
      </c>
      <c r="IJ283">
        <v>0</v>
      </c>
      <c r="IK283">
        <v>0</v>
      </c>
      <c r="IL283">
        <v>0</v>
      </c>
      <c r="IM283">
        <v>0</v>
      </c>
      <c r="IN283" t="s">
        <v>441</v>
      </c>
      <c r="IO283" t="s">
        <v>442</v>
      </c>
      <c r="IP283" t="s">
        <v>443</v>
      </c>
      <c r="IQ283" t="s">
        <v>443</v>
      </c>
      <c r="IR283" t="s">
        <v>443</v>
      </c>
      <c r="IS283" t="s">
        <v>443</v>
      </c>
      <c r="IT283">
        <v>0</v>
      </c>
      <c r="IU283">
        <v>100</v>
      </c>
      <c r="IV283">
        <v>100</v>
      </c>
      <c r="IW283">
        <v>-0.54</v>
      </c>
      <c r="IX283">
        <v>0.2977</v>
      </c>
      <c r="IY283">
        <v>-0.9039269621244732</v>
      </c>
      <c r="IZ283">
        <v>-0.001239420960351069</v>
      </c>
      <c r="JA283">
        <v>2.054680153414315E-06</v>
      </c>
      <c r="JB283">
        <v>-6.090169633737798E-10</v>
      </c>
      <c r="JC283">
        <v>0.01286883109493677</v>
      </c>
      <c r="JD283">
        <v>0.003674261220633967</v>
      </c>
      <c r="JE283">
        <v>0.0003746991724086452</v>
      </c>
      <c r="JF283">
        <v>1.563836292469968E-06</v>
      </c>
      <c r="JG283">
        <v>1</v>
      </c>
      <c r="JH283">
        <v>2003</v>
      </c>
      <c r="JI283">
        <v>1</v>
      </c>
      <c r="JJ283">
        <v>24</v>
      </c>
      <c r="JK283">
        <v>202978.1</v>
      </c>
      <c r="JL283">
        <v>202978.3</v>
      </c>
      <c r="JM283">
        <v>2.67822</v>
      </c>
      <c r="JN283">
        <v>2.6123</v>
      </c>
      <c r="JO283">
        <v>1.49658</v>
      </c>
      <c r="JP283">
        <v>2.34375</v>
      </c>
      <c r="JQ283">
        <v>1.54907</v>
      </c>
      <c r="JR283">
        <v>2.46338</v>
      </c>
      <c r="JS283">
        <v>36.4343</v>
      </c>
      <c r="JT283">
        <v>24.1751</v>
      </c>
      <c r="JU283">
        <v>18</v>
      </c>
      <c r="JV283">
        <v>483.185</v>
      </c>
      <c r="JW283">
        <v>495.306</v>
      </c>
      <c r="JX283">
        <v>28.1597</v>
      </c>
      <c r="JY283">
        <v>28.7763</v>
      </c>
      <c r="JZ283">
        <v>30.0001</v>
      </c>
      <c r="KA283">
        <v>29.0152</v>
      </c>
      <c r="KB283">
        <v>29.0207</v>
      </c>
      <c r="KC283">
        <v>53.7486</v>
      </c>
      <c r="KD283">
        <v>15.624</v>
      </c>
      <c r="KE283">
        <v>99.2794</v>
      </c>
      <c r="KF283">
        <v>28.1562</v>
      </c>
      <c r="KG283">
        <v>1222.35</v>
      </c>
      <c r="KH283">
        <v>20.952</v>
      </c>
      <c r="KI283">
        <v>101.94</v>
      </c>
      <c r="KJ283">
        <v>91.40430000000001</v>
      </c>
    </row>
    <row r="284" spans="1:296">
      <c r="A284">
        <v>266</v>
      </c>
      <c r="B284">
        <v>1759168296.6</v>
      </c>
      <c r="C284">
        <v>6923.5</v>
      </c>
      <c r="D284" t="s">
        <v>977</v>
      </c>
      <c r="E284" t="s">
        <v>978</v>
      </c>
      <c r="F284">
        <v>5</v>
      </c>
      <c r="G284" t="s">
        <v>832</v>
      </c>
      <c r="H284">
        <v>1759168288.814285</v>
      </c>
      <c r="I284">
        <f>(J284)/1000</f>
        <v>0</v>
      </c>
      <c r="J284">
        <f>IF(DO284, AM284, AG284)</f>
        <v>0</v>
      </c>
      <c r="K284">
        <f>IF(DO284, AH284, AF284)</f>
        <v>0</v>
      </c>
      <c r="L284">
        <f>DQ284 - IF(AT284&gt;1, K284*DK284*100.0/(AV284), 0)</f>
        <v>0</v>
      </c>
      <c r="M284">
        <f>((S284-I284/2)*L284-K284)/(S284+I284/2)</f>
        <v>0</v>
      </c>
      <c r="N284">
        <f>M284*(DX284+DY284)/1000.0</f>
        <v>0</v>
      </c>
      <c r="O284">
        <f>(DQ284 - IF(AT284&gt;1, K284*DK284*100.0/(AV284), 0))*(DX284+DY284)/1000.0</f>
        <v>0</v>
      </c>
      <c r="P284">
        <f>2.0/((1/R284-1/Q284)+SIGN(R284)*SQRT((1/R284-1/Q284)*(1/R284-1/Q284) + 4*DL284/((DL284+1)*(DL284+1))*(2*1/R284*1/Q284-1/Q284*1/Q284)))</f>
        <v>0</v>
      </c>
      <c r="Q284">
        <f>IF(LEFT(DM284,1)&lt;&gt;"0",IF(LEFT(DM284,1)="1",3.0,DN284),$D$5+$E$5*(EE284*DX284/($K$5*1000))+$F$5*(EE284*DX284/($K$5*1000))*MAX(MIN(DK284,$J$5),$I$5)*MAX(MIN(DK284,$J$5),$I$5)+$G$5*MAX(MIN(DK284,$J$5),$I$5)*(EE284*DX284/($K$5*1000))+$H$5*(EE284*DX284/($K$5*1000))*(EE284*DX284/($K$5*1000)))</f>
        <v>0</v>
      </c>
      <c r="R284">
        <f>I284*(1000-(1000*0.61365*exp(17.502*V284/(240.97+V284))/(DX284+DY284)+DS284)/2)/(1000*0.61365*exp(17.502*V284/(240.97+V284))/(DX284+DY284)-DS284)</f>
        <v>0</v>
      </c>
      <c r="S284">
        <f>1/((DL284+1)/(P284/1.6)+1/(Q284/1.37)) + DL284/((DL284+1)/(P284/1.6) + DL284/(Q284/1.37))</f>
        <v>0</v>
      </c>
      <c r="T284">
        <f>(DG284*DJ284)</f>
        <v>0</v>
      </c>
      <c r="U284">
        <f>(DZ284+(T284+2*0.95*5.67E-8*(((DZ284+$B$9)+273)^4-(DZ284+273)^4)-44100*I284)/(1.84*29.3*Q284+8*0.95*5.67E-8*(DZ284+273)^3))</f>
        <v>0</v>
      </c>
      <c r="V284">
        <f>($C$9*EA284+$D$9*EB284+$E$9*U284)</f>
        <v>0</v>
      </c>
      <c r="W284">
        <f>0.61365*exp(17.502*V284/(240.97+V284))</f>
        <v>0</v>
      </c>
      <c r="X284">
        <f>(Y284/Z284*100)</f>
        <v>0</v>
      </c>
      <c r="Y284">
        <f>DS284*(DX284+DY284)/1000</f>
        <v>0</v>
      </c>
      <c r="Z284">
        <f>0.61365*exp(17.502*DZ284/(240.97+DZ284))</f>
        <v>0</v>
      </c>
      <c r="AA284">
        <f>(W284-DS284*(DX284+DY284)/1000)</f>
        <v>0</v>
      </c>
      <c r="AB284">
        <f>(-I284*44100)</f>
        <v>0</v>
      </c>
      <c r="AC284">
        <f>2*29.3*Q284*0.92*(DZ284-V284)</f>
        <v>0</v>
      </c>
      <c r="AD284">
        <f>2*0.95*5.67E-8*(((DZ284+$B$9)+273)^4-(V284+273)^4)</f>
        <v>0</v>
      </c>
      <c r="AE284">
        <f>T284+AD284+AB284+AC284</f>
        <v>0</v>
      </c>
      <c r="AF284">
        <f>DW284*AT284*(DR284-DQ284*(1000-AT284*DT284)/(1000-AT284*DS284))/(100*DK284)</f>
        <v>0</v>
      </c>
      <c r="AG284">
        <f>1000*DW284*AT284*(DS284-DT284)/(100*DK284*(1000-AT284*DS284))</f>
        <v>0</v>
      </c>
      <c r="AH284">
        <f>(AI284 - AJ284 - DX284*1E3/(8.314*(DZ284+273.15)) * AL284/DW284 * AK284) * DW284/(100*DK284) * (1000 - DT284)/1000</f>
        <v>0</v>
      </c>
      <c r="AI284">
        <v>1234.301798570228</v>
      </c>
      <c r="AJ284">
        <v>1194.285939393939</v>
      </c>
      <c r="AK284">
        <v>3.411204179893647</v>
      </c>
      <c r="AL284">
        <v>65.06289702928272</v>
      </c>
      <c r="AM284">
        <f>(AO284 - AN284 + DX284*1E3/(8.314*(DZ284+273.15)) * AQ284/DW284 * AP284) * DW284/(100*DK284) * 1000/(1000 - AO284)</f>
        <v>0</v>
      </c>
      <c r="AN284">
        <v>20.895931858903</v>
      </c>
      <c r="AO284">
        <v>22.57335757575757</v>
      </c>
      <c r="AP284">
        <v>6.188760834419282E-05</v>
      </c>
      <c r="AQ284">
        <v>104.9964601613878</v>
      </c>
      <c r="AR284">
        <v>0</v>
      </c>
      <c r="AS284">
        <v>0</v>
      </c>
      <c r="AT284">
        <f>IF(AR284*$H$15&gt;=AV284,1.0,(AV284/(AV284-AR284*$H$15)))</f>
        <v>0</v>
      </c>
      <c r="AU284">
        <f>(AT284-1)*100</f>
        <v>0</v>
      </c>
      <c r="AV284">
        <f>MAX(0,($B$15+$C$15*EE284)/(1+$D$15*EE284)*DX284/(DZ284+273)*$E$15)</f>
        <v>0</v>
      </c>
      <c r="AW284" t="s">
        <v>437</v>
      </c>
      <c r="AX284" t="s">
        <v>437</v>
      </c>
      <c r="AY284">
        <v>0</v>
      </c>
      <c r="AZ284">
        <v>0</v>
      </c>
      <c r="BA284">
        <f>1-AY284/AZ284</f>
        <v>0</v>
      </c>
      <c r="BB284">
        <v>0</v>
      </c>
      <c r="BC284" t="s">
        <v>437</v>
      </c>
      <c r="BD284" t="s">
        <v>437</v>
      </c>
      <c r="BE284">
        <v>0</v>
      </c>
      <c r="BF284">
        <v>0</v>
      </c>
      <c r="BG284">
        <f>1-BE284/BF284</f>
        <v>0</v>
      </c>
      <c r="BH284">
        <v>0.5</v>
      </c>
      <c r="BI284">
        <f>DH284</f>
        <v>0</v>
      </c>
      <c r="BJ284">
        <f>K284</f>
        <v>0</v>
      </c>
      <c r="BK284">
        <f>BG284*BH284*BI284</f>
        <v>0</v>
      </c>
      <c r="BL284">
        <f>(BJ284-BB284)/BI284</f>
        <v>0</v>
      </c>
      <c r="BM284">
        <f>(AZ284-BF284)/BF284</f>
        <v>0</v>
      </c>
      <c r="BN284">
        <f>AY284/(BA284+AY284/BF284)</f>
        <v>0</v>
      </c>
      <c r="BO284" t="s">
        <v>437</v>
      </c>
      <c r="BP284">
        <v>0</v>
      </c>
      <c r="BQ284">
        <f>IF(BP284&lt;&gt;0, BP284, BN284)</f>
        <v>0</v>
      </c>
      <c r="BR284">
        <f>1-BQ284/BF284</f>
        <v>0</v>
      </c>
      <c r="BS284">
        <f>(BF284-BE284)/(BF284-BQ284)</f>
        <v>0</v>
      </c>
      <c r="BT284">
        <f>(AZ284-BF284)/(AZ284-BQ284)</f>
        <v>0</v>
      </c>
      <c r="BU284">
        <f>(BF284-BE284)/(BF284-AY284)</f>
        <v>0</v>
      </c>
      <c r="BV284">
        <f>(AZ284-BF284)/(AZ284-AY284)</f>
        <v>0</v>
      </c>
      <c r="BW284">
        <f>(BS284*BQ284/BE284)</f>
        <v>0</v>
      </c>
      <c r="BX284">
        <f>(1-BW284)</f>
        <v>0</v>
      </c>
      <c r="DG284">
        <f>$B$13*EF284+$C$13*EG284+$F$13*ER284*(1-EU284)</f>
        <v>0</v>
      </c>
      <c r="DH284">
        <f>DG284*DI284</f>
        <v>0</v>
      </c>
      <c r="DI284">
        <f>($B$13*$D$11+$C$13*$D$11+$F$13*((FE284+EW284)/MAX(FE284+EW284+FF284, 0.1)*$I$11+FF284/MAX(FE284+EW284+FF284, 0.1)*$J$11))/($B$13+$C$13+$F$13)</f>
        <v>0</v>
      </c>
      <c r="DJ284">
        <f>($B$13*$K$11+$C$13*$K$11+$F$13*((FE284+EW284)/MAX(FE284+EW284+FF284, 0.1)*$P$11+FF284/MAX(FE284+EW284+FF284, 0.1)*$Q$11))/($B$13+$C$13+$F$13)</f>
        <v>0</v>
      </c>
      <c r="DK284">
        <v>5.79</v>
      </c>
      <c r="DL284">
        <v>0.5</v>
      </c>
      <c r="DM284" t="s">
        <v>438</v>
      </c>
      <c r="DN284">
        <v>2</v>
      </c>
      <c r="DO284" t="b">
        <v>1</v>
      </c>
      <c r="DP284">
        <v>1759168288.814285</v>
      </c>
      <c r="DQ284">
        <v>1142.991071428572</v>
      </c>
      <c r="DR284">
        <v>1192.3325</v>
      </c>
      <c r="DS284">
        <v>22.55742142857143</v>
      </c>
      <c r="DT284">
        <v>20.85945714285714</v>
      </c>
      <c r="DU284">
        <v>1143.535714285714</v>
      </c>
      <c r="DV284">
        <v>22.25985</v>
      </c>
      <c r="DW284">
        <v>500.0057857142857</v>
      </c>
      <c r="DX284">
        <v>90.87208928571431</v>
      </c>
      <c r="DY284">
        <v>0.06959416071428572</v>
      </c>
      <c r="DZ284">
        <v>29.45605357142858</v>
      </c>
      <c r="EA284">
        <v>29.99301785714286</v>
      </c>
      <c r="EB284">
        <v>999.9000000000002</v>
      </c>
      <c r="EC284">
        <v>0</v>
      </c>
      <c r="ED284">
        <v>0</v>
      </c>
      <c r="EE284">
        <v>10002.52357142857</v>
      </c>
      <c r="EF284">
        <v>0</v>
      </c>
      <c r="EG284">
        <v>9.891729285714286</v>
      </c>
      <c r="EH284">
        <v>-49.34105714285715</v>
      </c>
      <c r="EI284">
        <v>1169.368928571429</v>
      </c>
      <c r="EJ284">
        <v>1217.733571428571</v>
      </c>
      <c r="EK284">
        <v>1.6979575</v>
      </c>
      <c r="EL284">
        <v>1192.3325</v>
      </c>
      <c r="EM284">
        <v>20.85945714285714</v>
      </c>
      <c r="EN284">
        <v>2.049839642857143</v>
      </c>
      <c r="EO284">
        <v>1.8955425</v>
      </c>
      <c r="EP284">
        <v>17.83465714285714</v>
      </c>
      <c r="EQ284">
        <v>16.59775</v>
      </c>
      <c r="ER284">
        <v>2000.01</v>
      </c>
      <c r="ES284">
        <v>0.9799985000000001</v>
      </c>
      <c r="ET284">
        <v>0.02000120714285714</v>
      </c>
      <c r="EU284">
        <v>0</v>
      </c>
      <c r="EV284">
        <v>812.2735357142856</v>
      </c>
      <c r="EW284">
        <v>5.00078</v>
      </c>
      <c r="EX284">
        <v>15829.00714285714</v>
      </c>
      <c r="EY284">
        <v>16379.69642857143</v>
      </c>
      <c r="EZ284">
        <v>39.39035714285713</v>
      </c>
      <c r="FA284">
        <v>40.07789285714286</v>
      </c>
      <c r="FB284">
        <v>39.28110714285714</v>
      </c>
      <c r="FC284">
        <v>39.96849999999999</v>
      </c>
      <c r="FD284">
        <v>40.03767857142856</v>
      </c>
      <c r="FE284">
        <v>1955.109999999999</v>
      </c>
      <c r="FF284">
        <v>39.9</v>
      </c>
      <c r="FG284">
        <v>0</v>
      </c>
      <c r="FH284">
        <v>1759168289</v>
      </c>
      <c r="FI284">
        <v>0</v>
      </c>
      <c r="FJ284">
        <v>812.2819999999999</v>
      </c>
      <c r="FK284">
        <v>-0.2246923080344225</v>
      </c>
      <c r="FL284">
        <v>-2.838461356824018</v>
      </c>
      <c r="FM284">
        <v>15828.86</v>
      </c>
      <c r="FN284">
        <v>15</v>
      </c>
      <c r="FO284">
        <v>0</v>
      </c>
      <c r="FP284" t="s">
        <v>439</v>
      </c>
      <c r="FQ284">
        <v>1746989605.5</v>
      </c>
      <c r="FR284">
        <v>1746989593.5</v>
      </c>
      <c r="FS284">
        <v>0</v>
      </c>
      <c r="FT284">
        <v>-0.274</v>
      </c>
      <c r="FU284">
        <v>-0.002</v>
      </c>
      <c r="FV284">
        <v>2.549</v>
      </c>
      <c r="FW284">
        <v>0.129</v>
      </c>
      <c r="FX284">
        <v>420</v>
      </c>
      <c r="FY284">
        <v>17</v>
      </c>
      <c r="FZ284">
        <v>0.02</v>
      </c>
      <c r="GA284">
        <v>0.04</v>
      </c>
      <c r="GB284">
        <v>-49.30254390243903</v>
      </c>
      <c r="GC284">
        <v>-0.7248083623693797</v>
      </c>
      <c r="GD284">
        <v>0.1074062700826332</v>
      </c>
      <c r="GE284">
        <v>0</v>
      </c>
      <c r="GF284">
        <v>812.2746176470588</v>
      </c>
      <c r="GG284">
        <v>0.02580596315260011</v>
      </c>
      <c r="GH284">
        <v>0.241585329548975</v>
      </c>
      <c r="GI284">
        <v>1</v>
      </c>
      <c r="GJ284">
        <v>1.715912195121951</v>
      </c>
      <c r="GK284">
        <v>-0.346259999999998</v>
      </c>
      <c r="GL284">
        <v>0.03500440254625786</v>
      </c>
      <c r="GM284">
        <v>0</v>
      </c>
      <c r="GN284">
        <v>1</v>
      </c>
      <c r="GO284">
        <v>3</v>
      </c>
      <c r="GP284" t="s">
        <v>459</v>
      </c>
      <c r="GQ284">
        <v>3.10243</v>
      </c>
      <c r="GR284">
        <v>2.72717</v>
      </c>
      <c r="GS284">
        <v>0.178077</v>
      </c>
      <c r="GT284">
        <v>0.182712</v>
      </c>
      <c r="GU284">
        <v>0.103687</v>
      </c>
      <c r="GV284">
        <v>0.0995674</v>
      </c>
      <c r="GW284">
        <v>21483.6</v>
      </c>
      <c r="GX284">
        <v>19400.1</v>
      </c>
      <c r="GY284">
        <v>26701.3</v>
      </c>
      <c r="GZ284">
        <v>23958</v>
      </c>
      <c r="HA284">
        <v>38301.9</v>
      </c>
      <c r="HB284">
        <v>31896.4</v>
      </c>
      <c r="HC284">
        <v>46622.9</v>
      </c>
      <c r="HD284">
        <v>37899.8</v>
      </c>
      <c r="HE284">
        <v>1.87215</v>
      </c>
      <c r="HF284">
        <v>1.86725</v>
      </c>
      <c r="HG284">
        <v>0.140212</v>
      </c>
      <c r="HH284">
        <v>0</v>
      </c>
      <c r="HI284">
        <v>27.7106</v>
      </c>
      <c r="HJ284">
        <v>999.9</v>
      </c>
      <c r="HK284">
        <v>46.8</v>
      </c>
      <c r="HL284">
        <v>31.7</v>
      </c>
      <c r="HM284">
        <v>24.1791</v>
      </c>
      <c r="HN284">
        <v>61.1959</v>
      </c>
      <c r="HO284">
        <v>22.2075</v>
      </c>
      <c r="HP284">
        <v>1</v>
      </c>
      <c r="HQ284">
        <v>0.115328</v>
      </c>
      <c r="HR284">
        <v>-0.370918</v>
      </c>
      <c r="HS284">
        <v>20.2794</v>
      </c>
      <c r="HT284">
        <v>5.2119</v>
      </c>
      <c r="HU284">
        <v>11.98</v>
      </c>
      <c r="HV284">
        <v>4.96315</v>
      </c>
      <c r="HW284">
        <v>3.2744</v>
      </c>
      <c r="HX284">
        <v>9999</v>
      </c>
      <c r="HY284">
        <v>9999</v>
      </c>
      <c r="HZ284">
        <v>9999</v>
      </c>
      <c r="IA284">
        <v>42.3</v>
      </c>
      <c r="IB284">
        <v>1.86401</v>
      </c>
      <c r="IC284">
        <v>1.86014</v>
      </c>
      <c r="ID284">
        <v>1.85846</v>
      </c>
      <c r="IE284">
        <v>1.85979</v>
      </c>
      <c r="IF284">
        <v>1.85989</v>
      </c>
      <c r="IG284">
        <v>1.85838</v>
      </c>
      <c r="IH284">
        <v>1.85746</v>
      </c>
      <c r="II284">
        <v>1.85242</v>
      </c>
      <c r="IJ284">
        <v>0</v>
      </c>
      <c r="IK284">
        <v>0</v>
      </c>
      <c r="IL284">
        <v>0</v>
      </c>
      <c r="IM284">
        <v>0</v>
      </c>
      <c r="IN284" t="s">
        <v>441</v>
      </c>
      <c r="IO284" t="s">
        <v>442</v>
      </c>
      <c r="IP284" t="s">
        <v>443</v>
      </c>
      <c r="IQ284" t="s">
        <v>443</v>
      </c>
      <c r="IR284" t="s">
        <v>443</v>
      </c>
      <c r="IS284" t="s">
        <v>443</v>
      </c>
      <c r="IT284">
        <v>0</v>
      </c>
      <c r="IU284">
        <v>100</v>
      </c>
      <c r="IV284">
        <v>100</v>
      </c>
      <c r="IW284">
        <v>-0.51</v>
      </c>
      <c r="IX284">
        <v>0.2979</v>
      </c>
      <c r="IY284">
        <v>-0.9039269621244732</v>
      </c>
      <c r="IZ284">
        <v>-0.001239420960351069</v>
      </c>
      <c r="JA284">
        <v>2.054680153414315E-06</v>
      </c>
      <c r="JB284">
        <v>-6.090169633737798E-10</v>
      </c>
      <c r="JC284">
        <v>0.01286883109493677</v>
      </c>
      <c r="JD284">
        <v>0.003674261220633967</v>
      </c>
      <c r="JE284">
        <v>0.0003746991724086452</v>
      </c>
      <c r="JF284">
        <v>1.563836292469968E-06</v>
      </c>
      <c r="JG284">
        <v>1</v>
      </c>
      <c r="JH284">
        <v>2003</v>
      </c>
      <c r="JI284">
        <v>1</v>
      </c>
      <c r="JJ284">
        <v>24</v>
      </c>
      <c r="JK284">
        <v>202978.2</v>
      </c>
      <c r="JL284">
        <v>202978.4</v>
      </c>
      <c r="JM284">
        <v>2.7063</v>
      </c>
      <c r="JN284">
        <v>2.60986</v>
      </c>
      <c r="JO284">
        <v>1.49658</v>
      </c>
      <c r="JP284">
        <v>2.34375</v>
      </c>
      <c r="JQ284">
        <v>1.54907</v>
      </c>
      <c r="JR284">
        <v>2.40967</v>
      </c>
      <c r="JS284">
        <v>36.4343</v>
      </c>
      <c r="JT284">
        <v>24.1751</v>
      </c>
      <c r="JU284">
        <v>18</v>
      </c>
      <c r="JV284">
        <v>483.331</v>
      </c>
      <c r="JW284">
        <v>495.144</v>
      </c>
      <c r="JX284">
        <v>28.1715</v>
      </c>
      <c r="JY284">
        <v>28.7763</v>
      </c>
      <c r="JZ284">
        <v>30</v>
      </c>
      <c r="KA284">
        <v>29.0152</v>
      </c>
      <c r="KB284">
        <v>29.0191</v>
      </c>
      <c r="KC284">
        <v>54.307</v>
      </c>
      <c r="KD284">
        <v>15.624</v>
      </c>
      <c r="KE284">
        <v>99.2794</v>
      </c>
      <c r="KF284">
        <v>28.1612</v>
      </c>
      <c r="KG284">
        <v>1235.71</v>
      </c>
      <c r="KH284">
        <v>20.9671</v>
      </c>
      <c r="KI284">
        <v>101.94</v>
      </c>
      <c r="KJ284">
        <v>91.40430000000001</v>
      </c>
    </row>
    <row r="285" spans="1:296">
      <c r="A285">
        <v>267</v>
      </c>
      <c r="B285">
        <v>1759168301.6</v>
      </c>
      <c r="C285">
        <v>6928.5</v>
      </c>
      <c r="D285" t="s">
        <v>979</v>
      </c>
      <c r="E285" t="s">
        <v>980</v>
      </c>
      <c r="F285">
        <v>5</v>
      </c>
      <c r="G285" t="s">
        <v>832</v>
      </c>
      <c r="H285">
        <v>1759168294.1</v>
      </c>
      <c r="I285">
        <f>(J285)/1000</f>
        <v>0</v>
      </c>
      <c r="J285">
        <f>IF(DO285, AM285, AG285)</f>
        <v>0</v>
      </c>
      <c r="K285">
        <f>IF(DO285, AH285, AF285)</f>
        <v>0</v>
      </c>
      <c r="L285">
        <f>DQ285 - IF(AT285&gt;1, K285*DK285*100.0/(AV285), 0)</f>
        <v>0</v>
      </c>
      <c r="M285">
        <f>((S285-I285/2)*L285-K285)/(S285+I285/2)</f>
        <v>0</v>
      </c>
      <c r="N285">
        <f>M285*(DX285+DY285)/1000.0</f>
        <v>0</v>
      </c>
      <c r="O285">
        <f>(DQ285 - IF(AT285&gt;1, K285*DK285*100.0/(AV285), 0))*(DX285+DY285)/1000.0</f>
        <v>0</v>
      </c>
      <c r="P285">
        <f>2.0/((1/R285-1/Q285)+SIGN(R285)*SQRT((1/R285-1/Q285)*(1/R285-1/Q285) + 4*DL285/((DL285+1)*(DL285+1))*(2*1/R285*1/Q285-1/Q285*1/Q285)))</f>
        <v>0</v>
      </c>
      <c r="Q285">
        <f>IF(LEFT(DM285,1)&lt;&gt;"0",IF(LEFT(DM285,1)="1",3.0,DN285),$D$5+$E$5*(EE285*DX285/($K$5*1000))+$F$5*(EE285*DX285/($K$5*1000))*MAX(MIN(DK285,$J$5),$I$5)*MAX(MIN(DK285,$J$5),$I$5)+$G$5*MAX(MIN(DK285,$J$5),$I$5)*(EE285*DX285/($K$5*1000))+$H$5*(EE285*DX285/($K$5*1000))*(EE285*DX285/($K$5*1000)))</f>
        <v>0</v>
      </c>
      <c r="R285">
        <f>I285*(1000-(1000*0.61365*exp(17.502*V285/(240.97+V285))/(DX285+DY285)+DS285)/2)/(1000*0.61365*exp(17.502*V285/(240.97+V285))/(DX285+DY285)-DS285)</f>
        <v>0</v>
      </c>
      <c r="S285">
        <f>1/((DL285+1)/(P285/1.6)+1/(Q285/1.37)) + DL285/((DL285+1)/(P285/1.6) + DL285/(Q285/1.37))</f>
        <v>0</v>
      </c>
      <c r="T285">
        <f>(DG285*DJ285)</f>
        <v>0</v>
      </c>
      <c r="U285">
        <f>(DZ285+(T285+2*0.95*5.67E-8*(((DZ285+$B$9)+273)^4-(DZ285+273)^4)-44100*I285)/(1.84*29.3*Q285+8*0.95*5.67E-8*(DZ285+273)^3))</f>
        <v>0</v>
      </c>
      <c r="V285">
        <f>($C$9*EA285+$D$9*EB285+$E$9*U285)</f>
        <v>0</v>
      </c>
      <c r="W285">
        <f>0.61365*exp(17.502*V285/(240.97+V285))</f>
        <v>0</v>
      </c>
      <c r="X285">
        <f>(Y285/Z285*100)</f>
        <v>0</v>
      </c>
      <c r="Y285">
        <f>DS285*(DX285+DY285)/1000</f>
        <v>0</v>
      </c>
      <c r="Z285">
        <f>0.61365*exp(17.502*DZ285/(240.97+DZ285))</f>
        <v>0</v>
      </c>
      <c r="AA285">
        <f>(W285-DS285*(DX285+DY285)/1000)</f>
        <v>0</v>
      </c>
      <c r="AB285">
        <f>(-I285*44100)</f>
        <v>0</v>
      </c>
      <c r="AC285">
        <f>2*29.3*Q285*0.92*(DZ285-V285)</f>
        <v>0</v>
      </c>
      <c r="AD285">
        <f>2*0.95*5.67E-8*(((DZ285+$B$9)+273)^4-(V285+273)^4)</f>
        <v>0</v>
      </c>
      <c r="AE285">
        <f>T285+AD285+AB285+AC285</f>
        <v>0</v>
      </c>
      <c r="AF285">
        <f>DW285*AT285*(DR285-DQ285*(1000-AT285*DT285)/(1000-AT285*DS285))/(100*DK285)</f>
        <v>0</v>
      </c>
      <c r="AG285">
        <f>1000*DW285*AT285*(DS285-DT285)/(100*DK285*(1000-AT285*DS285))</f>
        <v>0</v>
      </c>
      <c r="AH285">
        <f>(AI285 - AJ285 - DX285*1E3/(8.314*(DZ285+273.15)) * AL285/DW285 * AK285) * DW285/(100*DK285) * (1000 - DT285)/1000</f>
        <v>0</v>
      </c>
      <c r="AI285">
        <v>1251.355478688048</v>
      </c>
      <c r="AJ285">
        <v>1211.344424242424</v>
      </c>
      <c r="AK285">
        <v>3.397771957675817</v>
      </c>
      <c r="AL285">
        <v>65.06289702928272</v>
      </c>
      <c r="AM285">
        <f>(AO285 - AN285 + DX285*1E3/(8.314*(DZ285+273.15)) * AQ285/DW285 * AP285) * DW285/(100*DK285) * 1000/(1000 - AO285)</f>
        <v>0</v>
      </c>
      <c r="AN285">
        <v>20.8969876542567</v>
      </c>
      <c r="AO285">
        <v>22.56938363636364</v>
      </c>
      <c r="AP285">
        <v>-5.295017266552352E-05</v>
      </c>
      <c r="AQ285">
        <v>104.9964601613878</v>
      </c>
      <c r="AR285">
        <v>0</v>
      </c>
      <c r="AS285">
        <v>0</v>
      </c>
      <c r="AT285">
        <f>IF(AR285*$H$15&gt;=AV285,1.0,(AV285/(AV285-AR285*$H$15)))</f>
        <v>0</v>
      </c>
      <c r="AU285">
        <f>(AT285-1)*100</f>
        <v>0</v>
      </c>
      <c r="AV285">
        <f>MAX(0,($B$15+$C$15*EE285)/(1+$D$15*EE285)*DX285/(DZ285+273)*$E$15)</f>
        <v>0</v>
      </c>
      <c r="AW285" t="s">
        <v>437</v>
      </c>
      <c r="AX285" t="s">
        <v>437</v>
      </c>
      <c r="AY285">
        <v>0</v>
      </c>
      <c r="AZ285">
        <v>0</v>
      </c>
      <c r="BA285">
        <f>1-AY285/AZ285</f>
        <v>0</v>
      </c>
      <c r="BB285">
        <v>0</v>
      </c>
      <c r="BC285" t="s">
        <v>437</v>
      </c>
      <c r="BD285" t="s">
        <v>437</v>
      </c>
      <c r="BE285">
        <v>0</v>
      </c>
      <c r="BF285">
        <v>0</v>
      </c>
      <c r="BG285">
        <f>1-BE285/BF285</f>
        <v>0</v>
      </c>
      <c r="BH285">
        <v>0.5</v>
      </c>
      <c r="BI285">
        <f>DH285</f>
        <v>0</v>
      </c>
      <c r="BJ285">
        <f>K285</f>
        <v>0</v>
      </c>
      <c r="BK285">
        <f>BG285*BH285*BI285</f>
        <v>0</v>
      </c>
      <c r="BL285">
        <f>(BJ285-BB285)/BI285</f>
        <v>0</v>
      </c>
      <c r="BM285">
        <f>(AZ285-BF285)/BF285</f>
        <v>0</v>
      </c>
      <c r="BN285">
        <f>AY285/(BA285+AY285/BF285)</f>
        <v>0</v>
      </c>
      <c r="BO285" t="s">
        <v>437</v>
      </c>
      <c r="BP285">
        <v>0</v>
      </c>
      <c r="BQ285">
        <f>IF(BP285&lt;&gt;0, BP285, BN285)</f>
        <v>0</v>
      </c>
      <c r="BR285">
        <f>1-BQ285/BF285</f>
        <v>0</v>
      </c>
      <c r="BS285">
        <f>(BF285-BE285)/(BF285-BQ285)</f>
        <v>0</v>
      </c>
      <c r="BT285">
        <f>(AZ285-BF285)/(AZ285-BQ285)</f>
        <v>0</v>
      </c>
      <c r="BU285">
        <f>(BF285-BE285)/(BF285-AY285)</f>
        <v>0</v>
      </c>
      <c r="BV285">
        <f>(AZ285-BF285)/(AZ285-AY285)</f>
        <v>0</v>
      </c>
      <c r="BW285">
        <f>(BS285*BQ285/BE285)</f>
        <v>0</v>
      </c>
      <c r="BX285">
        <f>(1-BW285)</f>
        <v>0</v>
      </c>
      <c r="DG285">
        <f>$B$13*EF285+$C$13*EG285+$F$13*ER285*(1-EU285)</f>
        <v>0</v>
      </c>
      <c r="DH285">
        <f>DG285*DI285</f>
        <v>0</v>
      </c>
      <c r="DI285">
        <f>($B$13*$D$11+$C$13*$D$11+$F$13*((FE285+EW285)/MAX(FE285+EW285+FF285, 0.1)*$I$11+FF285/MAX(FE285+EW285+FF285, 0.1)*$J$11))/($B$13+$C$13+$F$13)</f>
        <v>0</v>
      </c>
      <c r="DJ285">
        <f>($B$13*$K$11+$C$13*$K$11+$F$13*((FE285+EW285)/MAX(FE285+EW285+FF285, 0.1)*$P$11+FF285/MAX(FE285+EW285+FF285, 0.1)*$Q$11))/($B$13+$C$13+$F$13)</f>
        <v>0</v>
      </c>
      <c r="DK285">
        <v>5.79</v>
      </c>
      <c r="DL285">
        <v>0.5</v>
      </c>
      <c r="DM285" t="s">
        <v>438</v>
      </c>
      <c r="DN285">
        <v>2</v>
      </c>
      <c r="DO285" t="b">
        <v>1</v>
      </c>
      <c r="DP285">
        <v>1759168294.1</v>
      </c>
      <c r="DQ285">
        <v>1160.654814814815</v>
      </c>
      <c r="DR285">
        <v>1210.054444444444</v>
      </c>
      <c r="DS285">
        <v>22.56527777777778</v>
      </c>
      <c r="DT285">
        <v>20.8865</v>
      </c>
      <c r="DU285">
        <v>1161.18037037037</v>
      </c>
      <c r="DV285">
        <v>22.26753333333333</v>
      </c>
      <c r="DW285">
        <v>500.0126666666666</v>
      </c>
      <c r="DX285">
        <v>90.87187407407407</v>
      </c>
      <c r="DY285">
        <v>0.06943467407407408</v>
      </c>
      <c r="DZ285">
        <v>29.45796666666667</v>
      </c>
      <c r="EA285">
        <v>29.99583703703704</v>
      </c>
      <c r="EB285">
        <v>999.9000000000001</v>
      </c>
      <c r="EC285">
        <v>0</v>
      </c>
      <c r="ED285">
        <v>0</v>
      </c>
      <c r="EE285">
        <v>10006.59777777778</v>
      </c>
      <c r="EF285">
        <v>0</v>
      </c>
      <c r="EG285">
        <v>9.89639</v>
      </c>
      <c r="EH285">
        <v>-49.4007</v>
      </c>
      <c r="EI285">
        <v>1187.449259259259</v>
      </c>
      <c r="EJ285">
        <v>1235.867777777778</v>
      </c>
      <c r="EK285">
        <v>1.678770740740741</v>
      </c>
      <c r="EL285">
        <v>1210.054444444444</v>
      </c>
      <c r="EM285">
        <v>20.8865</v>
      </c>
      <c r="EN285">
        <v>2.050548518518518</v>
      </c>
      <c r="EO285">
        <v>1.897995555555556</v>
      </c>
      <c r="EP285">
        <v>17.84015185185185</v>
      </c>
      <c r="EQ285">
        <v>16.6181037037037</v>
      </c>
      <c r="ER285">
        <v>1999.987407407407</v>
      </c>
      <c r="ES285">
        <v>0.9799983333333335</v>
      </c>
      <c r="ET285">
        <v>0.02000137407407408</v>
      </c>
      <c r="EU285">
        <v>0</v>
      </c>
      <c r="EV285">
        <v>812.2699629629628</v>
      </c>
      <c r="EW285">
        <v>5.00078</v>
      </c>
      <c r="EX285">
        <v>15828.48518518519</v>
      </c>
      <c r="EY285">
        <v>16379.51481481482</v>
      </c>
      <c r="EZ285">
        <v>39.38855555555556</v>
      </c>
      <c r="FA285">
        <v>40.07625925925926</v>
      </c>
      <c r="FB285">
        <v>39.30077777777778</v>
      </c>
      <c r="FC285">
        <v>40.00433333333332</v>
      </c>
      <c r="FD285">
        <v>40.03907407407407</v>
      </c>
      <c r="FE285">
        <v>1955.087407407407</v>
      </c>
      <c r="FF285">
        <v>39.9</v>
      </c>
      <c r="FG285">
        <v>0</v>
      </c>
      <c r="FH285">
        <v>1759168293.8</v>
      </c>
      <c r="FI285">
        <v>0</v>
      </c>
      <c r="FJ285">
        <v>812.2877999999999</v>
      </c>
      <c r="FK285">
        <v>0.1816923036079529</v>
      </c>
      <c r="FL285">
        <v>3.046153994808528</v>
      </c>
      <c r="FM285">
        <v>15828.54</v>
      </c>
      <c r="FN285">
        <v>15</v>
      </c>
      <c r="FO285">
        <v>0</v>
      </c>
      <c r="FP285" t="s">
        <v>439</v>
      </c>
      <c r="FQ285">
        <v>1746989605.5</v>
      </c>
      <c r="FR285">
        <v>1746989593.5</v>
      </c>
      <c r="FS285">
        <v>0</v>
      </c>
      <c r="FT285">
        <v>-0.274</v>
      </c>
      <c r="FU285">
        <v>-0.002</v>
      </c>
      <c r="FV285">
        <v>2.549</v>
      </c>
      <c r="FW285">
        <v>0.129</v>
      </c>
      <c r="FX285">
        <v>420</v>
      </c>
      <c r="FY285">
        <v>17</v>
      </c>
      <c r="FZ285">
        <v>0.02</v>
      </c>
      <c r="GA285">
        <v>0.04</v>
      </c>
      <c r="GB285">
        <v>-49.3531425</v>
      </c>
      <c r="GC285">
        <v>-0.6183410881800677</v>
      </c>
      <c r="GD285">
        <v>0.1037303111137234</v>
      </c>
      <c r="GE285">
        <v>0</v>
      </c>
      <c r="GF285">
        <v>812.2841764705881</v>
      </c>
      <c r="GG285">
        <v>0.01133689674580385</v>
      </c>
      <c r="GH285">
        <v>0.2110768567284579</v>
      </c>
      <c r="GI285">
        <v>1</v>
      </c>
      <c r="GJ285">
        <v>1.692116</v>
      </c>
      <c r="GK285">
        <v>-0.2094168855534764</v>
      </c>
      <c r="GL285">
        <v>0.02356168964654276</v>
      </c>
      <c r="GM285">
        <v>0</v>
      </c>
      <c r="GN285">
        <v>1</v>
      </c>
      <c r="GO285">
        <v>3</v>
      </c>
      <c r="GP285" t="s">
        <v>459</v>
      </c>
      <c r="GQ285">
        <v>3.10227</v>
      </c>
      <c r="GR285">
        <v>2.7274</v>
      </c>
      <c r="GS285">
        <v>0.179646</v>
      </c>
      <c r="GT285">
        <v>0.184277</v>
      </c>
      <c r="GU285">
        <v>0.103676</v>
      </c>
      <c r="GV285">
        <v>0.099577</v>
      </c>
      <c r="GW285">
        <v>21442.6</v>
      </c>
      <c r="GX285">
        <v>19363</v>
      </c>
      <c r="GY285">
        <v>26701.2</v>
      </c>
      <c r="GZ285">
        <v>23958.2</v>
      </c>
      <c r="HA285">
        <v>38302.6</v>
      </c>
      <c r="HB285">
        <v>31895.8</v>
      </c>
      <c r="HC285">
        <v>46622.9</v>
      </c>
      <c r="HD285">
        <v>37899.3</v>
      </c>
      <c r="HE285">
        <v>1.87202</v>
      </c>
      <c r="HF285">
        <v>1.86773</v>
      </c>
      <c r="HG285">
        <v>0.140786</v>
      </c>
      <c r="HH285">
        <v>0</v>
      </c>
      <c r="HI285">
        <v>27.7106</v>
      </c>
      <c r="HJ285">
        <v>999.9</v>
      </c>
      <c r="HK285">
        <v>46.7</v>
      </c>
      <c r="HL285">
        <v>31.7</v>
      </c>
      <c r="HM285">
        <v>24.1281</v>
      </c>
      <c r="HN285">
        <v>61.4159</v>
      </c>
      <c r="HO285">
        <v>22.1034</v>
      </c>
      <c r="HP285">
        <v>1</v>
      </c>
      <c r="HQ285">
        <v>0.115356</v>
      </c>
      <c r="HR285">
        <v>-0.336912</v>
      </c>
      <c r="HS285">
        <v>20.2793</v>
      </c>
      <c r="HT285">
        <v>5.2119</v>
      </c>
      <c r="HU285">
        <v>11.98</v>
      </c>
      <c r="HV285">
        <v>4.9632</v>
      </c>
      <c r="HW285">
        <v>3.27438</v>
      </c>
      <c r="HX285">
        <v>9999</v>
      </c>
      <c r="HY285">
        <v>9999</v>
      </c>
      <c r="HZ285">
        <v>9999</v>
      </c>
      <c r="IA285">
        <v>42.3</v>
      </c>
      <c r="IB285">
        <v>1.86401</v>
      </c>
      <c r="IC285">
        <v>1.86016</v>
      </c>
      <c r="ID285">
        <v>1.85847</v>
      </c>
      <c r="IE285">
        <v>1.85979</v>
      </c>
      <c r="IF285">
        <v>1.85989</v>
      </c>
      <c r="IG285">
        <v>1.85841</v>
      </c>
      <c r="IH285">
        <v>1.85745</v>
      </c>
      <c r="II285">
        <v>1.85242</v>
      </c>
      <c r="IJ285">
        <v>0</v>
      </c>
      <c r="IK285">
        <v>0</v>
      </c>
      <c r="IL285">
        <v>0</v>
      </c>
      <c r="IM285">
        <v>0</v>
      </c>
      <c r="IN285" t="s">
        <v>441</v>
      </c>
      <c r="IO285" t="s">
        <v>442</v>
      </c>
      <c r="IP285" t="s">
        <v>443</v>
      </c>
      <c r="IQ285" t="s">
        <v>443</v>
      </c>
      <c r="IR285" t="s">
        <v>443</v>
      </c>
      <c r="IS285" t="s">
        <v>443</v>
      </c>
      <c r="IT285">
        <v>0</v>
      </c>
      <c r="IU285">
        <v>100</v>
      </c>
      <c r="IV285">
        <v>100</v>
      </c>
      <c r="IW285">
        <v>-0.5</v>
      </c>
      <c r="IX285">
        <v>0.2978</v>
      </c>
      <c r="IY285">
        <v>-0.9039269621244732</v>
      </c>
      <c r="IZ285">
        <v>-0.001239420960351069</v>
      </c>
      <c r="JA285">
        <v>2.054680153414315E-06</v>
      </c>
      <c r="JB285">
        <v>-6.090169633737798E-10</v>
      </c>
      <c r="JC285">
        <v>0.01286883109493677</v>
      </c>
      <c r="JD285">
        <v>0.003674261220633967</v>
      </c>
      <c r="JE285">
        <v>0.0003746991724086452</v>
      </c>
      <c r="JF285">
        <v>1.563836292469968E-06</v>
      </c>
      <c r="JG285">
        <v>1</v>
      </c>
      <c r="JH285">
        <v>2003</v>
      </c>
      <c r="JI285">
        <v>1</v>
      </c>
      <c r="JJ285">
        <v>24</v>
      </c>
      <c r="JK285">
        <v>202978.3</v>
      </c>
      <c r="JL285">
        <v>202978.5</v>
      </c>
      <c r="JM285">
        <v>2.73804</v>
      </c>
      <c r="JN285">
        <v>2.61475</v>
      </c>
      <c r="JO285">
        <v>1.49658</v>
      </c>
      <c r="JP285">
        <v>2.34375</v>
      </c>
      <c r="JQ285">
        <v>1.54907</v>
      </c>
      <c r="JR285">
        <v>2.41455</v>
      </c>
      <c r="JS285">
        <v>36.4343</v>
      </c>
      <c r="JT285">
        <v>24.1751</v>
      </c>
      <c r="JU285">
        <v>18</v>
      </c>
      <c r="JV285">
        <v>483.258</v>
      </c>
      <c r="JW285">
        <v>495.451</v>
      </c>
      <c r="JX285">
        <v>28.1727</v>
      </c>
      <c r="JY285">
        <v>28.7788</v>
      </c>
      <c r="JZ285">
        <v>30.0002</v>
      </c>
      <c r="KA285">
        <v>29.0152</v>
      </c>
      <c r="KB285">
        <v>29.0183</v>
      </c>
      <c r="KC285">
        <v>54.9347</v>
      </c>
      <c r="KD285">
        <v>15.3504</v>
      </c>
      <c r="KE285">
        <v>99.6628</v>
      </c>
      <c r="KF285">
        <v>28.1646</v>
      </c>
      <c r="KG285">
        <v>1255.74</v>
      </c>
      <c r="KH285">
        <v>20.9948</v>
      </c>
      <c r="KI285">
        <v>101.94</v>
      </c>
      <c r="KJ285">
        <v>91.4038</v>
      </c>
    </row>
    <row r="286" spans="1:296">
      <c r="A286">
        <v>268</v>
      </c>
      <c r="B286">
        <v>1759168306.6</v>
      </c>
      <c r="C286">
        <v>6933.5</v>
      </c>
      <c r="D286" t="s">
        <v>981</v>
      </c>
      <c r="E286" t="s">
        <v>982</v>
      </c>
      <c r="F286">
        <v>5</v>
      </c>
      <c r="G286" t="s">
        <v>832</v>
      </c>
      <c r="H286">
        <v>1759168298.814285</v>
      </c>
      <c r="I286">
        <f>(J286)/1000</f>
        <v>0</v>
      </c>
      <c r="J286">
        <f>IF(DO286, AM286, AG286)</f>
        <v>0</v>
      </c>
      <c r="K286">
        <f>IF(DO286, AH286, AF286)</f>
        <v>0</v>
      </c>
      <c r="L286">
        <f>DQ286 - IF(AT286&gt;1, K286*DK286*100.0/(AV286), 0)</f>
        <v>0</v>
      </c>
      <c r="M286">
        <f>((S286-I286/2)*L286-K286)/(S286+I286/2)</f>
        <v>0</v>
      </c>
      <c r="N286">
        <f>M286*(DX286+DY286)/1000.0</f>
        <v>0</v>
      </c>
      <c r="O286">
        <f>(DQ286 - IF(AT286&gt;1, K286*DK286*100.0/(AV286), 0))*(DX286+DY286)/1000.0</f>
        <v>0</v>
      </c>
      <c r="P286">
        <f>2.0/((1/R286-1/Q286)+SIGN(R286)*SQRT((1/R286-1/Q286)*(1/R286-1/Q286) + 4*DL286/((DL286+1)*(DL286+1))*(2*1/R286*1/Q286-1/Q286*1/Q286)))</f>
        <v>0</v>
      </c>
      <c r="Q286">
        <f>IF(LEFT(DM286,1)&lt;&gt;"0",IF(LEFT(DM286,1)="1",3.0,DN286),$D$5+$E$5*(EE286*DX286/($K$5*1000))+$F$5*(EE286*DX286/($K$5*1000))*MAX(MIN(DK286,$J$5),$I$5)*MAX(MIN(DK286,$J$5),$I$5)+$G$5*MAX(MIN(DK286,$J$5),$I$5)*(EE286*DX286/($K$5*1000))+$H$5*(EE286*DX286/($K$5*1000))*(EE286*DX286/($K$5*1000)))</f>
        <v>0</v>
      </c>
      <c r="R286">
        <f>I286*(1000-(1000*0.61365*exp(17.502*V286/(240.97+V286))/(DX286+DY286)+DS286)/2)/(1000*0.61365*exp(17.502*V286/(240.97+V286))/(DX286+DY286)-DS286)</f>
        <v>0</v>
      </c>
      <c r="S286">
        <f>1/((DL286+1)/(P286/1.6)+1/(Q286/1.37)) + DL286/((DL286+1)/(P286/1.6) + DL286/(Q286/1.37))</f>
        <v>0</v>
      </c>
      <c r="T286">
        <f>(DG286*DJ286)</f>
        <v>0</v>
      </c>
      <c r="U286">
        <f>(DZ286+(T286+2*0.95*5.67E-8*(((DZ286+$B$9)+273)^4-(DZ286+273)^4)-44100*I286)/(1.84*29.3*Q286+8*0.95*5.67E-8*(DZ286+273)^3))</f>
        <v>0</v>
      </c>
      <c r="V286">
        <f>($C$9*EA286+$D$9*EB286+$E$9*U286)</f>
        <v>0</v>
      </c>
      <c r="W286">
        <f>0.61365*exp(17.502*V286/(240.97+V286))</f>
        <v>0</v>
      </c>
      <c r="X286">
        <f>(Y286/Z286*100)</f>
        <v>0</v>
      </c>
      <c r="Y286">
        <f>DS286*(DX286+DY286)/1000</f>
        <v>0</v>
      </c>
      <c r="Z286">
        <f>0.61365*exp(17.502*DZ286/(240.97+DZ286))</f>
        <v>0</v>
      </c>
      <c r="AA286">
        <f>(W286-DS286*(DX286+DY286)/1000)</f>
        <v>0</v>
      </c>
      <c r="AB286">
        <f>(-I286*44100)</f>
        <v>0</v>
      </c>
      <c r="AC286">
        <f>2*29.3*Q286*0.92*(DZ286-V286)</f>
        <v>0</v>
      </c>
      <c r="AD286">
        <f>2*0.95*5.67E-8*(((DZ286+$B$9)+273)^4-(V286+273)^4)</f>
        <v>0</v>
      </c>
      <c r="AE286">
        <f>T286+AD286+AB286+AC286</f>
        <v>0</v>
      </c>
      <c r="AF286">
        <f>DW286*AT286*(DR286-DQ286*(1000-AT286*DT286)/(1000-AT286*DS286))/(100*DK286)</f>
        <v>0</v>
      </c>
      <c r="AG286">
        <f>1000*DW286*AT286*(DS286-DT286)/(100*DK286*(1000-AT286*DS286))</f>
        <v>0</v>
      </c>
      <c r="AH286">
        <f>(AI286 - AJ286 - DX286*1E3/(8.314*(DZ286+273.15)) * AL286/DW286 * AK286) * DW286/(100*DK286) * (1000 - DT286)/1000</f>
        <v>0</v>
      </c>
      <c r="AI286">
        <v>1268.549737791943</v>
      </c>
      <c r="AJ286">
        <v>1228.434242424243</v>
      </c>
      <c r="AK286">
        <v>3.415057248681541</v>
      </c>
      <c r="AL286">
        <v>65.06289702928272</v>
      </c>
      <c r="AM286">
        <f>(AO286 - AN286 + DX286*1E3/(8.314*(DZ286+273.15)) * AQ286/DW286 * AP286) * DW286/(100*DK286) * 1000/(1000 - AO286)</f>
        <v>0</v>
      </c>
      <c r="AN286">
        <v>20.93113712635098</v>
      </c>
      <c r="AO286">
        <v>22.56749151515151</v>
      </c>
      <c r="AP286">
        <v>2.422566401285537E-05</v>
      </c>
      <c r="AQ286">
        <v>104.9964601613878</v>
      </c>
      <c r="AR286">
        <v>0</v>
      </c>
      <c r="AS286">
        <v>0</v>
      </c>
      <c r="AT286">
        <f>IF(AR286*$H$15&gt;=AV286,1.0,(AV286/(AV286-AR286*$H$15)))</f>
        <v>0</v>
      </c>
      <c r="AU286">
        <f>(AT286-1)*100</f>
        <v>0</v>
      </c>
      <c r="AV286">
        <f>MAX(0,($B$15+$C$15*EE286)/(1+$D$15*EE286)*DX286/(DZ286+273)*$E$15)</f>
        <v>0</v>
      </c>
      <c r="AW286" t="s">
        <v>437</v>
      </c>
      <c r="AX286" t="s">
        <v>437</v>
      </c>
      <c r="AY286">
        <v>0</v>
      </c>
      <c r="AZ286">
        <v>0</v>
      </c>
      <c r="BA286">
        <f>1-AY286/AZ286</f>
        <v>0</v>
      </c>
      <c r="BB286">
        <v>0</v>
      </c>
      <c r="BC286" t="s">
        <v>437</v>
      </c>
      <c r="BD286" t="s">
        <v>437</v>
      </c>
      <c r="BE286">
        <v>0</v>
      </c>
      <c r="BF286">
        <v>0</v>
      </c>
      <c r="BG286">
        <f>1-BE286/BF286</f>
        <v>0</v>
      </c>
      <c r="BH286">
        <v>0.5</v>
      </c>
      <c r="BI286">
        <f>DH286</f>
        <v>0</v>
      </c>
      <c r="BJ286">
        <f>K286</f>
        <v>0</v>
      </c>
      <c r="BK286">
        <f>BG286*BH286*BI286</f>
        <v>0</v>
      </c>
      <c r="BL286">
        <f>(BJ286-BB286)/BI286</f>
        <v>0</v>
      </c>
      <c r="BM286">
        <f>(AZ286-BF286)/BF286</f>
        <v>0</v>
      </c>
      <c r="BN286">
        <f>AY286/(BA286+AY286/BF286)</f>
        <v>0</v>
      </c>
      <c r="BO286" t="s">
        <v>437</v>
      </c>
      <c r="BP286">
        <v>0</v>
      </c>
      <c r="BQ286">
        <f>IF(BP286&lt;&gt;0, BP286, BN286)</f>
        <v>0</v>
      </c>
      <c r="BR286">
        <f>1-BQ286/BF286</f>
        <v>0</v>
      </c>
      <c r="BS286">
        <f>(BF286-BE286)/(BF286-BQ286)</f>
        <v>0</v>
      </c>
      <c r="BT286">
        <f>(AZ286-BF286)/(AZ286-BQ286)</f>
        <v>0</v>
      </c>
      <c r="BU286">
        <f>(BF286-BE286)/(BF286-AY286)</f>
        <v>0</v>
      </c>
      <c r="BV286">
        <f>(AZ286-BF286)/(AZ286-AY286)</f>
        <v>0</v>
      </c>
      <c r="BW286">
        <f>(BS286*BQ286/BE286)</f>
        <v>0</v>
      </c>
      <c r="BX286">
        <f>(1-BW286)</f>
        <v>0</v>
      </c>
      <c r="DG286">
        <f>$B$13*EF286+$C$13*EG286+$F$13*ER286*(1-EU286)</f>
        <v>0</v>
      </c>
      <c r="DH286">
        <f>DG286*DI286</f>
        <v>0</v>
      </c>
      <c r="DI286">
        <f>($B$13*$D$11+$C$13*$D$11+$F$13*((FE286+EW286)/MAX(FE286+EW286+FF286, 0.1)*$I$11+FF286/MAX(FE286+EW286+FF286, 0.1)*$J$11))/($B$13+$C$13+$F$13)</f>
        <v>0</v>
      </c>
      <c r="DJ286">
        <f>($B$13*$K$11+$C$13*$K$11+$F$13*((FE286+EW286)/MAX(FE286+EW286+FF286, 0.1)*$P$11+FF286/MAX(FE286+EW286+FF286, 0.1)*$Q$11))/($B$13+$C$13+$F$13)</f>
        <v>0</v>
      </c>
      <c r="DK286">
        <v>5.79</v>
      </c>
      <c r="DL286">
        <v>0.5</v>
      </c>
      <c r="DM286" t="s">
        <v>438</v>
      </c>
      <c r="DN286">
        <v>2</v>
      </c>
      <c r="DO286" t="b">
        <v>1</v>
      </c>
      <c r="DP286">
        <v>1759168298.814285</v>
      </c>
      <c r="DQ286">
        <v>1176.406071428572</v>
      </c>
      <c r="DR286">
        <v>1225.814642857143</v>
      </c>
      <c r="DS286">
        <v>22.56905</v>
      </c>
      <c r="DT286">
        <v>20.90393571428572</v>
      </c>
      <c r="DU286">
        <v>1176.916071428572</v>
      </c>
      <c r="DV286">
        <v>22.27122142857143</v>
      </c>
      <c r="DW286">
        <v>500.0186428571429</v>
      </c>
      <c r="DX286">
        <v>90.87156071428571</v>
      </c>
      <c r="DY286">
        <v>0.06931169642857142</v>
      </c>
      <c r="DZ286">
        <v>29.46073928571429</v>
      </c>
      <c r="EA286">
        <v>29.99880357142857</v>
      </c>
      <c r="EB286">
        <v>999.9000000000002</v>
      </c>
      <c r="EC286">
        <v>0</v>
      </c>
      <c r="ED286">
        <v>0</v>
      </c>
      <c r="EE286">
        <v>10009.70714285715</v>
      </c>
      <c r="EF286">
        <v>0</v>
      </c>
      <c r="EG286">
        <v>9.89639</v>
      </c>
      <c r="EH286">
        <v>-49.40836785714286</v>
      </c>
      <c r="EI286">
        <v>1203.57</v>
      </c>
      <c r="EJ286">
        <v>1251.986428571429</v>
      </c>
      <c r="EK286">
        <v>1.665109642857143</v>
      </c>
      <c r="EL286">
        <v>1225.814642857143</v>
      </c>
      <c r="EM286">
        <v>20.90393571428572</v>
      </c>
      <c r="EN286">
        <v>2.050883928571429</v>
      </c>
      <c r="EO286">
        <v>1.899572857142857</v>
      </c>
      <c r="EP286">
        <v>17.84275357142857</v>
      </c>
      <c r="EQ286">
        <v>16.63117857142857</v>
      </c>
      <c r="ER286">
        <v>2000.001428571429</v>
      </c>
      <c r="ES286">
        <v>0.9799985000000001</v>
      </c>
      <c r="ET286">
        <v>0.02000121428571429</v>
      </c>
      <c r="EU286">
        <v>0</v>
      </c>
      <c r="EV286">
        <v>812.2036071428571</v>
      </c>
      <c r="EW286">
        <v>5.00078</v>
      </c>
      <c r="EX286">
        <v>15828.61428571428</v>
      </c>
      <c r="EY286">
        <v>16379.63571428572</v>
      </c>
      <c r="EZ286">
        <v>39.38807142857143</v>
      </c>
      <c r="FA286">
        <v>40.07796428571428</v>
      </c>
      <c r="FB286">
        <v>39.2855357142857</v>
      </c>
      <c r="FC286">
        <v>39.99514285714285</v>
      </c>
      <c r="FD286">
        <v>40.01757142857143</v>
      </c>
      <c r="FE286">
        <v>1955.101428571428</v>
      </c>
      <c r="FF286">
        <v>39.9</v>
      </c>
      <c r="FG286">
        <v>0</v>
      </c>
      <c r="FH286">
        <v>1759168298.6</v>
      </c>
      <c r="FI286">
        <v>0</v>
      </c>
      <c r="FJ286">
        <v>812.2497999999999</v>
      </c>
      <c r="FK286">
        <v>-1.034923084317237</v>
      </c>
      <c r="FL286">
        <v>0.4076923822945694</v>
      </c>
      <c r="FM286">
        <v>15828.672</v>
      </c>
      <c r="FN286">
        <v>15</v>
      </c>
      <c r="FO286">
        <v>0</v>
      </c>
      <c r="FP286" t="s">
        <v>439</v>
      </c>
      <c r="FQ286">
        <v>1746989605.5</v>
      </c>
      <c r="FR286">
        <v>1746989593.5</v>
      </c>
      <c r="FS286">
        <v>0</v>
      </c>
      <c r="FT286">
        <v>-0.274</v>
      </c>
      <c r="FU286">
        <v>-0.002</v>
      </c>
      <c r="FV286">
        <v>2.549</v>
      </c>
      <c r="FW286">
        <v>0.129</v>
      </c>
      <c r="FX286">
        <v>420</v>
      </c>
      <c r="FY286">
        <v>17</v>
      </c>
      <c r="FZ286">
        <v>0.02</v>
      </c>
      <c r="GA286">
        <v>0.04</v>
      </c>
      <c r="GB286">
        <v>-49.4095125</v>
      </c>
      <c r="GC286">
        <v>-0.5013422138835811</v>
      </c>
      <c r="GD286">
        <v>0.1146100457802452</v>
      </c>
      <c r="GE286">
        <v>0</v>
      </c>
      <c r="GF286">
        <v>812.2481470588236</v>
      </c>
      <c r="GG286">
        <v>-0.4287700558709758</v>
      </c>
      <c r="GH286">
        <v>0.223803502621089</v>
      </c>
      <c r="GI286">
        <v>1</v>
      </c>
      <c r="GJ286">
        <v>1.676422</v>
      </c>
      <c r="GK286">
        <v>-0.161253658536587</v>
      </c>
      <c r="GL286">
        <v>0.01894797630355285</v>
      </c>
      <c r="GM286">
        <v>0</v>
      </c>
      <c r="GN286">
        <v>1</v>
      </c>
      <c r="GO286">
        <v>3</v>
      </c>
      <c r="GP286" t="s">
        <v>459</v>
      </c>
      <c r="GQ286">
        <v>3.10231</v>
      </c>
      <c r="GR286">
        <v>2.7275</v>
      </c>
      <c r="GS286">
        <v>0.181196</v>
      </c>
      <c r="GT286">
        <v>0.185778</v>
      </c>
      <c r="GU286">
        <v>0.103669</v>
      </c>
      <c r="GV286">
        <v>0.0997316</v>
      </c>
      <c r="GW286">
        <v>21402</v>
      </c>
      <c r="GX286">
        <v>19327.2</v>
      </c>
      <c r="GY286">
        <v>26701.2</v>
      </c>
      <c r="GZ286">
        <v>23958</v>
      </c>
      <c r="HA286">
        <v>38302.9</v>
      </c>
      <c r="HB286">
        <v>31890.4</v>
      </c>
      <c r="HC286">
        <v>46622.7</v>
      </c>
      <c r="HD286">
        <v>37899.3</v>
      </c>
      <c r="HE286">
        <v>1.87217</v>
      </c>
      <c r="HF286">
        <v>1.86765</v>
      </c>
      <c r="HG286">
        <v>0.141002</v>
      </c>
      <c r="HH286">
        <v>0</v>
      </c>
      <c r="HI286">
        <v>27.7084</v>
      </c>
      <c r="HJ286">
        <v>999.9</v>
      </c>
      <c r="HK286">
        <v>46.7</v>
      </c>
      <c r="HL286">
        <v>31.7</v>
      </c>
      <c r="HM286">
        <v>24.1281</v>
      </c>
      <c r="HN286">
        <v>61.3359</v>
      </c>
      <c r="HO286">
        <v>22.1114</v>
      </c>
      <c r="HP286">
        <v>1</v>
      </c>
      <c r="HQ286">
        <v>0.115376</v>
      </c>
      <c r="HR286">
        <v>-0.3082</v>
      </c>
      <c r="HS286">
        <v>20.2795</v>
      </c>
      <c r="HT286">
        <v>5.21235</v>
      </c>
      <c r="HU286">
        <v>11.9798</v>
      </c>
      <c r="HV286">
        <v>4.9633</v>
      </c>
      <c r="HW286">
        <v>3.27445</v>
      </c>
      <c r="HX286">
        <v>9999</v>
      </c>
      <c r="HY286">
        <v>9999</v>
      </c>
      <c r="HZ286">
        <v>9999</v>
      </c>
      <c r="IA286">
        <v>42.3</v>
      </c>
      <c r="IB286">
        <v>1.86401</v>
      </c>
      <c r="IC286">
        <v>1.86017</v>
      </c>
      <c r="ID286">
        <v>1.85849</v>
      </c>
      <c r="IE286">
        <v>1.85978</v>
      </c>
      <c r="IF286">
        <v>1.8599</v>
      </c>
      <c r="IG286">
        <v>1.85842</v>
      </c>
      <c r="IH286">
        <v>1.85747</v>
      </c>
      <c r="II286">
        <v>1.85242</v>
      </c>
      <c r="IJ286">
        <v>0</v>
      </c>
      <c r="IK286">
        <v>0</v>
      </c>
      <c r="IL286">
        <v>0</v>
      </c>
      <c r="IM286">
        <v>0</v>
      </c>
      <c r="IN286" t="s">
        <v>441</v>
      </c>
      <c r="IO286" t="s">
        <v>442</v>
      </c>
      <c r="IP286" t="s">
        <v>443</v>
      </c>
      <c r="IQ286" t="s">
        <v>443</v>
      </c>
      <c r="IR286" t="s">
        <v>443</v>
      </c>
      <c r="IS286" t="s">
        <v>443</v>
      </c>
      <c r="IT286">
        <v>0</v>
      </c>
      <c r="IU286">
        <v>100</v>
      </c>
      <c r="IV286">
        <v>100</v>
      </c>
      <c r="IW286">
        <v>-0.49</v>
      </c>
      <c r="IX286">
        <v>0.2978</v>
      </c>
      <c r="IY286">
        <v>-0.9039269621244732</v>
      </c>
      <c r="IZ286">
        <v>-0.001239420960351069</v>
      </c>
      <c r="JA286">
        <v>2.054680153414315E-06</v>
      </c>
      <c r="JB286">
        <v>-6.090169633737798E-10</v>
      </c>
      <c r="JC286">
        <v>0.01286883109493677</v>
      </c>
      <c r="JD286">
        <v>0.003674261220633967</v>
      </c>
      <c r="JE286">
        <v>0.0003746991724086452</v>
      </c>
      <c r="JF286">
        <v>1.563836292469968E-06</v>
      </c>
      <c r="JG286">
        <v>1</v>
      </c>
      <c r="JH286">
        <v>2003</v>
      </c>
      <c r="JI286">
        <v>1</v>
      </c>
      <c r="JJ286">
        <v>24</v>
      </c>
      <c r="JK286">
        <v>202978.4</v>
      </c>
      <c r="JL286">
        <v>202978.6</v>
      </c>
      <c r="JM286">
        <v>2.76611</v>
      </c>
      <c r="JN286">
        <v>2.60864</v>
      </c>
      <c r="JO286">
        <v>1.49658</v>
      </c>
      <c r="JP286">
        <v>2.34375</v>
      </c>
      <c r="JQ286">
        <v>1.54907</v>
      </c>
      <c r="JR286">
        <v>2.46704</v>
      </c>
      <c r="JS286">
        <v>36.4343</v>
      </c>
      <c r="JT286">
        <v>24.1838</v>
      </c>
      <c r="JU286">
        <v>18</v>
      </c>
      <c r="JV286">
        <v>483.345</v>
      </c>
      <c r="JW286">
        <v>495.402</v>
      </c>
      <c r="JX286">
        <v>28.1686</v>
      </c>
      <c r="JY286">
        <v>28.7788</v>
      </c>
      <c r="JZ286">
        <v>30.0001</v>
      </c>
      <c r="KA286">
        <v>29.0152</v>
      </c>
      <c r="KB286">
        <v>29.0183</v>
      </c>
      <c r="KC286">
        <v>55.493</v>
      </c>
      <c r="KD286">
        <v>15.3504</v>
      </c>
      <c r="KE286">
        <v>100</v>
      </c>
      <c r="KF286">
        <v>28.1621</v>
      </c>
      <c r="KG286">
        <v>1269.1</v>
      </c>
      <c r="KH286">
        <v>21.0179</v>
      </c>
      <c r="KI286">
        <v>101.94</v>
      </c>
      <c r="KJ286">
        <v>91.4034</v>
      </c>
    </row>
    <row r="287" spans="1:296">
      <c r="A287">
        <v>269</v>
      </c>
      <c r="B287">
        <v>1759168311.6</v>
      </c>
      <c r="C287">
        <v>6938.5</v>
      </c>
      <c r="D287" t="s">
        <v>983</v>
      </c>
      <c r="E287" t="s">
        <v>984</v>
      </c>
      <c r="F287">
        <v>5</v>
      </c>
      <c r="G287" t="s">
        <v>832</v>
      </c>
      <c r="H287">
        <v>1759168304.1</v>
      </c>
      <c r="I287">
        <f>(J287)/1000</f>
        <v>0</v>
      </c>
      <c r="J287">
        <f>IF(DO287, AM287, AG287)</f>
        <v>0</v>
      </c>
      <c r="K287">
        <f>IF(DO287, AH287, AF287)</f>
        <v>0</v>
      </c>
      <c r="L287">
        <f>DQ287 - IF(AT287&gt;1, K287*DK287*100.0/(AV287), 0)</f>
        <v>0</v>
      </c>
      <c r="M287">
        <f>((S287-I287/2)*L287-K287)/(S287+I287/2)</f>
        <v>0</v>
      </c>
      <c r="N287">
        <f>M287*(DX287+DY287)/1000.0</f>
        <v>0</v>
      </c>
      <c r="O287">
        <f>(DQ287 - IF(AT287&gt;1, K287*DK287*100.0/(AV287), 0))*(DX287+DY287)/1000.0</f>
        <v>0</v>
      </c>
      <c r="P287">
        <f>2.0/((1/R287-1/Q287)+SIGN(R287)*SQRT((1/R287-1/Q287)*(1/R287-1/Q287) + 4*DL287/((DL287+1)*(DL287+1))*(2*1/R287*1/Q287-1/Q287*1/Q287)))</f>
        <v>0</v>
      </c>
      <c r="Q287">
        <f>IF(LEFT(DM287,1)&lt;&gt;"0",IF(LEFT(DM287,1)="1",3.0,DN287),$D$5+$E$5*(EE287*DX287/($K$5*1000))+$F$5*(EE287*DX287/($K$5*1000))*MAX(MIN(DK287,$J$5),$I$5)*MAX(MIN(DK287,$J$5),$I$5)+$G$5*MAX(MIN(DK287,$J$5),$I$5)*(EE287*DX287/($K$5*1000))+$H$5*(EE287*DX287/($K$5*1000))*(EE287*DX287/($K$5*1000)))</f>
        <v>0</v>
      </c>
      <c r="R287">
        <f>I287*(1000-(1000*0.61365*exp(17.502*V287/(240.97+V287))/(DX287+DY287)+DS287)/2)/(1000*0.61365*exp(17.502*V287/(240.97+V287))/(DX287+DY287)-DS287)</f>
        <v>0</v>
      </c>
      <c r="S287">
        <f>1/((DL287+1)/(P287/1.6)+1/(Q287/1.37)) + DL287/((DL287+1)/(P287/1.6) + DL287/(Q287/1.37))</f>
        <v>0</v>
      </c>
      <c r="T287">
        <f>(DG287*DJ287)</f>
        <v>0</v>
      </c>
      <c r="U287">
        <f>(DZ287+(T287+2*0.95*5.67E-8*(((DZ287+$B$9)+273)^4-(DZ287+273)^4)-44100*I287)/(1.84*29.3*Q287+8*0.95*5.67E-8*(DZ287+273)^3))</f>
        <v>0</v>
      </c>
      <c r="V287">
        <f>($C$9*EA287+$D$9*EB287+$E$9*U287)</f>
        <v>0</v>
      </c>
      <c r="W287">
        <f>0.61365*exp(17.502*V287/(240.97+V287))</f>
        <v>0</v>
      </c>
      <c r="X287">
        <f>(Y287/Z287*100)</f>
        <v>0</v>
      </c>
      <c r="Y287">
        <f>DS287*(DX287+DY287)/1000</f>
        <v>0</v>
      </c>
      <c r="Z287">
        <f>0.61365*exp(17.502*DZ287/(240.97+DZ287))</f>
        <v>0</v>
      </c>
      <c r="AA287">
        <f>(W287-DS287*(DX287+DY287)/1000)</f>
        <v>0</v>
      </c>
      <c r="AB287">
        <f>(-I287*44100)</f>
        <v>0</v>
      </c>
      <c r="AC287">
        <f>2*29.3*Q287*0.92*(DZ287-V287)</f>
        <v>0</v>
      </c>
      <c r="AD287">
        <f>2*0.95*5.67E-8*(((DZ287+$B$9)+273)^4-(V287+273)^4)</f>
        <v>0</v>
      </c>
      <c r="AE287">
        <f>T287+AD287+AB287+AC287</f>
        <v>0</v>
      </c>
      <c r="AF287">
        <f>DW287*AT287*(DR287-DQ287*(1000-AT287*DT287)/(1000-AT287*DS287))/(100*DK287)</f>
        <v>0</v>
      </c>
      <c r="AG287">
        <f>1000*DW287*AT287*(DS287-DT287)/(100*DK287*(1000-AT287*DS287))</f>
        <v>0</v>
      </c>
      <c r="AH287">
        <f>(AI287 - AJ287 - DX287*1E3/(8.314*(DZ287+273.15)) * AL287/DW287 * AK287) * DW287/(100*DK287) * (1000 - DT287)/1000</f>
        <v>0</v>
      </c>
      <c r="AI287">
        <v>1285.785035579848</v>
      </c>
      <c r="AJ287">
        <v>1245.381757575757</v>
      </c>
      <c r="AK287">
        <v>3.403948835976353</v>
      </c>
      <c r="AL287">
        <v>65.06289702928272</v>
      </c>
      <c r="AM287">
        <f>(AO287 - AN287 + DX287*1E3/(8.314*(DZ287+273.15)) * AQ287/DW287 * AP287) * DW287/(100*DK287) * 1000/(1000 - AO287)</f>
        <v>0</v>
      </c>
      <c r="AN287">
        <v>20.94940876914914</v>
      </c>
      <c r="AO287">
        <v>22.57629090909092</v>
      </c>
      <c r="AP287">
        <v>4.023599334662135E-05</v>
      </c>
      <c r="AQ287">
        <v>104.9964601613878</v>
      </c>
      <c r="AR287">
        <v>0</v>
      </c>
      <c r="AS287">
        <v>0</v>
      </c>
      <c r="AT287">
        <f>IF(AR287*$H$15&gt;=AV287,1.0,(AV287/(AV287-AR287*$H$15)))</f>
        <v>0</v>
      </c>
      <c r="AU287">
        <f>(AT287-1)*100</f>
        <v>0</v>
      </c>
      <c r="AV287">
        <f>MAX(0,($B$15+$C$15*EE287)/(1+$D$15*EE287)*DX287/(DZ287+273)*$E$15)</f>
        <v>0</v>
      </c>
      <c r="AW287" t="s">
        <v>437</v>
      </c>
      <c r="AX287" t="s">
        <v>437</v>
      </c>
      <c r="AY287">
        <v>0</v>
      </c>
      <c r="AZ287">
        <v>0</v>
      </c>
      <c r="BA287">
        <f>1-AY287/AZ287</f>
        <v>0</v>
      </c>
      <c r="BB287">
        <v>0</v>
      </c>
      <c r="BC287" t="s">
        <v>437</v>
      </c>
      <c r="BD287" t="s">
        <v>437</v>
      </c>
      <c r="BE287">
        <v>0</v>
      </c>
      <c r="BF287">
        <v>0</v>
      </c>
      <c r="BG287">
        <f>1-BE287/BF287</f>
        <v>0</v>
      </c>
      <c r="BH287">
        <v>0.5</v>
      </c>
      <c r="BI287">
        <f>DH287</f>
        <v>0</v>
      </c>
      <c r="BJ287">
        <f>K287</f>
        <v>0</v>
      </c>
      <c r="BK287">
        <f>BG287*BH287*BI287</f>
        <v>0</v>
      </c>
      <c r="BL287">
        <f>(BJ287-BB287)/BI287</f>
        <v>0</v>
      </c>
      <c r="BM287">
        <f>(AZ287-BF287)/BF287</f>
        <v>0</v>
      </c>
      <c r="BN287">
        <f>AY287/(BA287+AY287/BF287)</f>
        <v>0</v>
      </c>
      <c r="BO287" t="s">
        <v>437</v>
      </c>
      <c r="BP287">
        <v>0</v>
      </c>
      <c r="BQ287">
        <f>IF(BP287&lt;&gt;0, BP287, BN287)</f>
        <v>0</v>
      </c>
      <c r="BR287">
        <f>1-BQ287/BF287</f>
        <v>0</v>
      </c>
      <c r="BS287">
        <f>(BF287-BE287)/(BF287-BQ287)</f>
        <v>0</v>
      </c>
      <c r="BT287">
        <f>(AZ287-BF287)/(AZ287-BQ287)</f>
        <v>0</v>
      </c>
      <c r="BU287">
        <f>(BF287-BE287)/(BF287-AY287)</f>
        <v>0</v>
      </c>
      <c r="BV287">
        <f>(AZ287-BF287)/(AZ287-AY287)</f>
        <v>0</v>
      </c>
      <c r="BW287">
        <f>(BS287*BQ287/BE287)</f>
        <v>0</v>
      </c>
      <c r="BX287">
        <f>(1-BW287)</f>
        <v>0</v>
      </c>
      <c r="DG287">
        <f>$B$13*EF287+$C$13*EG287+$F$13*ER287*(1-EU287)</f>
        <v>0</v>
      </c>
      <c r="DH287">
        <f>DG287*DI287</f>
        <v>0</v>
      </c>
      <c r="DI287">
        <f>($B$13*$D$11+$C$13*$D$11+$F$13*((FE287+EW287)/MAX(FE287+EW287+FF287, 0.1)*$I$11+FF287/MAX(FE287+EW287+FF287, 0.1)*$J$11))/($B$13+$C$13+$F$13)</f>
        <v>0</v>
      </c>
      <c r="DJ287">
        <f>($B$13*$K$11+$C$13*$K$11+$F$13*((FE287+EW287)/MAX(FE287+EW287+FF287, 0.1)*$P$11+FF287/MAX(FE287+EW287+FF287, 0.1)*$Q$11))/($B$13+$C$13+$F$13)</f>
        <v>0</v>
      </c>
      <c r="DK287">
        <v>5.79</v>
      </c>
      <c r="DL287">
        <v>0.5</v>
      </c>
      <c r="DM287" t="s">
        <v>438</v>
      </c>
      <c r="DN287">
        <v>2</v>
      </c>
      <c r="DO287" t="b">
        <v>1</v>
      </c>
      <c r="DP287">
        <v>1759168304.1</v>
      </c>
      <c r="DQ287">
        <v>1194.008148148148</v>
      </c>
      <c r="DR287">
        <v>1243.536296296296</v>
      </c>
      <c r="DS287">
        <v>22.57068148148148</v>
      </c>
      <c r="DT287">
        <v>20.92265555555555</v>
      </c>
      <c r="DU287">
        <v>1194.49962962963</v>
      </c>
      <c r="DV287">
        <v>22.27281481481482</v>
      </c>
      <c r="DW287">
        <v>499.9997777777778</v>
      </c>
      <c r="DX287">
        <v>90.87063703703706</v>
      </c>
      <c r="DY287">
        <v>0.06923043703703703</v>
      </c>
      <c r="DZ287">
        <v>29.46461111111111</v>
      </c>
      <c r="EA287">
        <v>30.0045962962963</v>
      </c>
      <c r="EB287">
        <v>999.9000000000001</v>
      </c>
      <c r="EC287">
        <v>0</v>
      </c>
      <c r="ED287">
        <v>0</v>
      </c>
      <c r="EE287">
        <v>10001.9437037037</v>
      </c>
      <c r="EF287">
        <v>0</v>
      </c>
      <c r="EG287">
        <v>9.892231851851854</v>
      </c>
      <c r="EH287">
        <v>-49.52822222222222</v>
      </c>
      <c r="EI287">
        <v>1221.58037037037</v>
      </c>
      <c r="EJ287">
        <v>1270.111111111111</v>
      </c>
      <c r="EK287">
        <v>1.648020740740741</v>
      </c>
      <c r="EL287">
        <v>1243.536296296296</v>
      </c>
      <c r="EM287">
        <v>20.92265555555555</v>
      </c>
      <c r="EN287">
        <v>2.051011111111111</v>
      </c>
      <c r="EO287">
        <v>1.901254814814815</v>
      </c>
      <c r="EP287">
        <v>17.84374444444444</v>
      </c>
      <c r="EQ287">
        <v>16.6451</v>
      </c>
      <c r="ER287">
        <v>2000.004814814815</v>
      </c>
      <c r="ES287">
        <v>0.9799985555555557</v>
      </c>
      <c r="ET287">
        <v>0.02000115925925926</v>
      </c>
      <c r="EU287">
        <v>0</v>
      </c>
      <c r="EV287">
        <v>812.2239259259258</v>
      </c>
      <c r="EW287">
        <v>5.00078</v>
      </c>
      <c r="EX287">
        <v>15828.52962962963</v>
      </c>
      <c r="EY287">
        <v>16379.67777777778</v>
      </c>
      <c r="EZ287">
        <v>39.40014814814814</v>
      </c>
      <c r="FA287">
        <v>40.07622222222222</v>
      </c>
      <c r="FB287">
        <v>39.30066666666666</v>
      </c>
      <c r="FC287">
        <v>39.97888888888888</v>
      </c>
      <c r="FD287">
        <v>39.98814814814814</v>
      </c>
      <c r="FE287">
        <v>1955.104814814815</v>
      </c>
      <c r="FF287">
        <v>39.9</v>
      </c>
      <c r="FG287">
        <v>0</v>
      </c>
      <c r="FH287">
        <v>1759168304</v>
      </c>
      <c r="FI287">
        <v>0</v>
      </c>
      <c r="FJ287">
        <v>812.2741923076924</v>
      </c>
      <c r="FK287">
        <v>0.4857777580449842</v>
      </c>
      <c r="FL287">
        <v>-2.051282110893591</v>
      </c>
      <c r="FM287">
        <v>15828.46923076923</v>
      </c>
      <c r="FN287">
        <v>15</v>
      </c>
      <c r="FO287">
        <v>0</v>
      </c>
      <c r="FP287" t="s">
        <v>439</v>
      </c>
      <c r="FQ287">
        <v>1746989605.5</v>
      </c>
      <c r="FR287">
        <v>1746989593.5</v>
      </c>
      <c r="FS287">
        <v>0</v>
      </c>
      <c r="FT287">
        <v>-0.274</v>
      </c>
      <c r="FU287">
        <v>-0.002</v>
      </c>
      <c r="FV287">
        <v>2.549</v>
      </c>
      <c r="FW287">
        <v>0.129</v>
      </c>
      <c r="FX287">
        <v>420</v>
      </c>
      <c r="FY287">
        <v>17</v>
      </c>
      <c r="FZ287">
        <v>0.02</v>
      </c>
      <c r="GA287">
        <v>0.04</v>
      </c>
      <c r="GB287">
        <v>-49.4863875</v>
      </c>
      <c r="GC287">
        <v>-1.278489681050673</v>
      </c>
      <c r="GD287">
        <v>0.1643623788880836</v>
      </c>
      <c r="GE287">
        <v>0</v>
      </c>
      <c r="GF287">
        <v>812.2617941176471</v>
      </c>
      <c r="GG287">
        <v>0.005699003045229747</v>
      </c>
      <c r="GH287">
        <v>0.2677359080063501</v>
      </c>
      <c r="GI287">
        <v>1</v>
      </c>
      <c r="GJ287">
        <v>1.6552475</v>
      </c>
      <c r="GK287">
        <v>-0.2122349718574096</v>
      </c>
      <c r="GL287">
        <v>0.02289465655453256</v>
      </c>
      <c r="GM287">
        <v>0</v>
      </c>
      <c r="GN287">
        <v>1</v>
      </c>
      <c r="GO287">
        <v>3</v>
      </c>
      <c r="GP287" t="s">
        <v>459</v>
      </c>
      <c r="GQ287">
        <v>3.1024</v>
      </c>
      <c r="GR287">
        <v>2.72712</v>
      </c>
      <c r="GS287">
        <v>0.182735</v>
      </c>
      <c r="GT287">
        <v>0.187306</v>
      </c>
      <c r="GU287">
        <v>0.103695</v>
      </c>
      <c r="GV287">
        <v>0.0997465</v>
      </c>
      <c r="GW287">
        <v>21361.7</v>
      </c>
      <c r="GX287">
        <v>19290.8</v>
      </c>
      <c r="GY287">
        <v>26701.1</v>
      </c>
      <c r="GZ287">
        <v>23957.8</v>
      </c>
      <c r="HA287">
        <v>38302</v>
      </c>
      <c r="HB287">
        <v>31889.7</v>
      </c>
      <c r="HC287">
        <v>46622.7</v>
      </c>
      <c r="HD287">
        <v>37898.9</v>
      </c>
      <c r="HE287">
        <v>1.87202</v>
      </c>
      <c r="HF287">
        <v>1.86762</v>
      </c>
      <c r="HG287">
        <v>0.140905</v>
      </c>
      <c r="HH287">
        <v>0</v>
      </c>
      <c r="HI287">
        <v>27.7082</v>
      </c>
      <c r="HJ287">
        <v>999.9</v>
      </c>
      <c r="HK287">
        <v>46.7</v>
      </c>
      <c r="HL287">
        <v>31.7</v>
      </c>
      <c r="HM287">
        <v>24.1277</v>
      </c>
      <c r="HN287">
        <v>61.2859</v>
      </c>
      <c r="HO287">
        <v>22.2316</v>
      </c>
      <c r="HP287">
        <v>1</v>
      </c>
      <c r="HQ287">
        <v>0.115407</v>
      </c>
      <c r="HR287">
        <v>-0.300537</v>
      </c>
      <c r="HS287">
        <v>20.2794</v>
      </c>
      <c r="HT287">
        <v>5.21265</v>
      </c>
      <c r="HU287">
        <v>11.98</v>
      </c>
      <c r="HV287">
        <v>4.96315</v>
      </c>
      <c r="HW287">
        <v>3.27448</v>
      </c>
      <c r="HX287">
        <v>9999</v>
      </c>
      <c r="HY287">
        <v>9999</v>
      </c>
      <c r="HZ287">
        <v>9999</v>
      </c>
      <c r="IA287">
        <v>42.3</v>
      </c>
      <c r="IB287">
        <v>1.86401</v>
      </c>
      <c r="IC287">
        <v>1.86017</v>
      </c>
      <c r="ID287">
        <v>1.85848</v>
      </c>
      <c r="IE287">
        <v>1.85978</v>
      </c>
      <c r="IF287">
        <v>1.85989</v>
      </c>
      <c r="IG287">
        <v>1.85838</v>
      </c>
      <c r="IH287">
        <v>1.85746</v>
      </c>
      <c r="II287">
        <v>1.85242</v>
      </c>
      <c r="IJ287">
        <v>0</v>
      </c>
      <c r="IK287">
        <v>0</v>
      </c>
      <c r="IL287">
        <v>0</v>
      </c>
      <c r="IM287">
        <v>0</v>
      </c>
      <c r="IN287" t="s">
        <v>441</v>
      </c>
      <c r="IO287" t="s">
        <v>442</v>
      </c>
      <c r="IP287" t="s">
        <v>443</v>
      </c>
      <c r="IQ287" t="s">
        <v>443</v>
      </c>
      <c r="IR287" t="s">
        <v>443</v>
      </c>
      <c r="IS287" t="s">
        <v>443</v>
      </c>
      <c r="IT287">
        <v>0</v>
      </c>
      <c r="IU287">
        <v>100</v>
      </c>
      <c r="IV287">
        <v>100</v>
      </c>
      <c r="IW287">
        <v>-0.47</v>
      </c>
      <c r="IX287">
        <v>0.298</v>
      </c>
      <c r="IY287">
        <v>-0.9039269621244732</v>
      </c>
      <c r="IZ287">
        <v>-0.001239420960351069</v>
      </c>
      <c r="JA287">
        <v>2.054680153414315E-06</v>
      </c>
      <c r="JB287">
        <v>-6.090169633737798E-10</v>
      </c>
      <c r="JC287">
        <v>0.01286883109493677</v>
      </c>
      <c r="JD287">
        <v>0.003674261220633967</v>
      </c>
      <c r="JE287">
        <v>0.0003746991724086452</v>
      </c>
      <c r="JF287">
        <v>1.563836292469968E-06</v>
      </c>
      <c r="JG287">
        <v>1</v>
      </c>
      <c r="JH287">
        <v>2003</v>
      </c>
      <c r="JI287">
        <v>1</v>
      </c>
      <c r="JJ287">
        <v>24</v>
      </c>
      <c r="JK287">
        <v>202978.4</v>
      </c>
      <c r="JL287">
        <v>202978.6</v>
      </c>
      <c r="JM287">
        <v>2.79785</v>
      </c>
      <c r="JN287">
        <v>2.61841</v>
      </c>
      <c r="JO287">
        <v>1.49658</v>
      </c>
      <c r="JP287">
        <v>2.34375</v>
      </c>
      <c r="JQ287">
        <v>1.54907</v>
      </c>
      <c r="JR287">
        <v>2.32178</v>
      </c>
      <c r="JS287">
        <v>36.4343</v>
      </c>
      <c r="JT287">
        <v>24.1751</v>
      </c>
      <c r="JU287">
        <v>18</v>
      </c>
      <c r="JV287">
        <v>483.258</v>
      </c>
      <c r="JW287">
        <v>495.385</v>
      </c>
      <c r="JX287">
        <v>28.1635</v>
      </c>
      <c r="JY287">
        <v>28.7788</v>
      </c>
      <c r="JZ287">
        <v>30.0001</v>
      </c>
      <c r="KA287">
        <v>29.0152</v>
      </c>
      <c r="KB287">
        <v>29.0183</v>
      </c>
      <c r="KC287">
        <v>56.1299</v>
      </c>
      <c r="KD287">
        <v>15.3504</v>
      </c>
      <c r="KE287">
        <v>100</v>
      </c>
      <c r="KF287">
        <v>28.1602</v>
      </c>
      <c r="KG287">
        <v>1289.15</v>
      </c>
      <c r="KH287">
        <v>21.033</v>
      </c>
      <c r="KI287">
        <v>101.939</v>
      </c>
      <c r="KJ287">
        <v>91.4025</v>
      </c>
    </row>
    <row r="288" spans="1:296">
      <c r="A288">
        <v>270</v>
      </c>
      <c r="B288">
        <v>1759168316.6</v>
      </c>
      <c r="C288">
        <v>6943.5</v>
      </c>
      <c r="D288" t="s">
        <v>985</v>
      </c>
      <c r="E288" t="s">
        <v>986</v>
      </c>
      <c r="F288">
        <v>5</v>
      </c>
      <c r="G288" t="s">
        <v>832</v>
      </c>
      <c r="H288">
        <v>1759168308.814285</v>
      </c>
      <c r="I288">
        <f>(J288)/1000</f>
        <v>0</v>
      </c>
      <c r="J288">
        <f>IF(DO288, AM288, AG288)</f>
        <v>0</v>
      </c>
      <c r="K288">
        <f>IF(DO288, AH288, AF288)</f>
        <v>0</v>
      </c>
      <c r="L288">
        <f>DQ288 - IF(AT288&gt;1, K288*DK288*100.0/(AV288), 0)</f>
        <v>0</v>
      </c>
      <c r="M288">
        <f>((S288-I288/2)*L288-K288)/(S288+I288/2)</f>
        <v>0</v>
      </c>
      <c r="N288">
        <f>M288*(DX288+DY288)/1000.0</f>
        <v>0</v>
      </c>
      <c r="O288">
        <f>(DQ288 - IF(AT288&gt;1, K288*DK288*100.0/(AV288), 0))*(DX288+DY288)/1000.0</f>
        <v>0</v>
      </c>
      <c r="P288">
        <f>2.0/((1/R288-1/Q288)+SIGN(R288)*SQRT((1/R288-1/Q288)*(1/R288-1/Q288) + 4*DL288/((DL288+1)*(DL288+1))*(2*1/R288*1/Q288-1/Q288*1/Q288)))</f>
        <v>0</v>
      </c>
      <c r="Q288">
        <f>IF(LEFT(DM288,1)&lt;&gt;"0",IF(LEFT(DM288,1)="1",3.0,DN288),$D$5+$E$5*(EE288*DX288/($K$5*1000))+$F$5*(EE288*DX288/($K$5*1000))*MAX(MIN(DK288,$J$5),$I$5)*MAX(MIN(DK288,$J$5),$I$5)+$G$5*MAX(MIN(DK288,$J$5),$I$5)*(EE288*DX288/($K$5*1000))+$H$5*(EE288*DX288/($K$5*1000))*(EE288*DX288/($K$5*1000)))</f>
        <v>0</v>
      </c>
      <c r="R288">
        <f>I288*(1000-(1000*0.61365*exp(17.502*V288/(240.97+V288))/(DX288+DY288)+DS288)/2)/(1000*0.61365*exp(17.502*V288/(240.97+V288))/(DX288+DY288)-DS288)</f>
        <v>0</v>
      </c>
      <c r="S288">
        <f>1/((DL288+1)/(P288/1.6)+1/(Q288/1.37)) + DL288/((DL288+1)/(P288/1.6) + DL288/(Q288/1.37))</f>
        <v>0</v>
      </c>
      <c r="T288">
        <f>(DG288*DJ288)</f>
        <v>0</v>
      </c>
      <c r="U288">
        <f>(DZ288+(T288+2*0.95*5.67E-8*(((DZ288+$B$9)+273)^4-(DZ288+273)^4)-44100*I288)/(1.84*29.3*Q288+8*0.95*5.67E-8*(DZ288+273)^3))</f>
        <v>0</v>
      </c>
      <c r="V288">
        <f>($C$9*EA288+$D$9*EB288+$E$9*U288)</f>
        <v>0</v>
      </c>
      <c r="W288">
        <f>0.61365*exp(17.502*V288/(240.97+V288))</f>
        <v>0</v>
      </c>
      <c r="X288">
        <f>(Y288/Z288*100)</f>
        <v>0</v>
      </c>
      <c r="Y288">
        <f>DS288*(DX288+DY288)/1000</f>
        <v>0</v>
      </c>
      <c r="Z288">
        <f>0.61365*exp(17.502*DZ288/(240.97+DZ288))</f>
        <v>0</v>
      </c>
      <c r="AA288">
        <f>(W288-DS288*(DX288+DY288)/1000)</f>
        <v>0</v>
      </c>
      <c r="AB288">
        <f>(-I288*44100)</f>
        <v>0</v>
      </c>
      <c r="AC288">
        <f>2*29.3*Q288*0.92*(DZ288-V288)</f>
        <v>0</v>
      </c>
      <c r="AD288">
        <f>2*0.95*5.67E-8*(((DZ288+$B$9)+273)^4-(V288+273)^4)</f>
        <v>0</v>
      </c>
      <c r="AE288">
        <f>T288+AD288+AB288+AC288</f>
        <v>0</v>
      </c>
      <c r="AF288">
        <f>DW288*AT288*(DR288-DQ288*(1000-AT288*DT288)/(1000-AT288*DS288))/(100*DK288)</f>
        <v>0</v>
      </c>
      <c r="AG288">
        <f>1000*DW288*AT288*(DS288-DT288)/(100*DK288*(1000-AT288*DS288))</f>
        <v>0</v>
      </c>
      <c r="AH288">
        <f>(AI288 - AJ288 - DX288*1E3/(8.314*(DZ288+273.15)) * AL288/DW288 * AK288) * DW288/(100*DK288) * (1000 - DT288)/1000</f>
        <v>0</v>
      </c>
      <c r="AI288">
        <v>1302.831495896362</v>
      </c>
      <c r="AJ288">
        <v>1262.410969696969</v>
      </c>
      <c r="AK288">
        <v>3.402168148147776</v>
      </c>
      <c r="AL288">
        <v>65.06289702928272</v>
      </c>
      <c r="AM288">
        <f>(AO288 - AN288 + DX288*1E3/(8.314*(DZ288+273.15)) * AQ288/DW288 * AP288) * DW288/(100*DK288) * 1000/(1000 - AO288)</f>
        <v>0</v>
      </c>
      <c r="AN288">
        <v>20.95321848718203</v>
      </c>
      <c r="AO288">
        <v>22.57239757575756</v>
      </c>
      <c r="AP288">
        <v>-2.16147903138381E-05</v>
      </c>
      <c r="AQ288">
        <v>104.9964601613878</v>
      </c>
      <c r="AR288">
        <v>0</v>
      </c>
      <c r="AS288">
        <v>0</v>
      </c>
      <c r="AT288">
        <f>IF(AR288*$H$15&gt;=AV288,1.0,(AV288/(AV288-AR288*$H$15)))</f>
        <v>0</v>
      </c>
      <c r="AU288">
        <f>(AT288-1)*100</f>
        <v>0</v>
      </c>
      <c r="AV288">
        <f>MAX(0,($B$15+$C$15*EE288)/(1+$D$15*EE288)*DX288/(DZ288+273)*$E$15)</f>
        <v>0</v>
      </c>
      <c r="AW288" t="s">
        <v>437</v>
      </c>
      <c r="AX288" t="s">
        <v>437</v>
      </c>
      <c r="AY288">
        <v>0</v>
      </c>
      <c r="AZ288">
        <v>0</v>
      </c>
      <c r="BA288">
        <f>1-AY288/AZ288</f>
        <v>0</v>
      </c>
      <c r="BB288">
        <v>0</v>
      </c>
      <c r="BC288" t="s">
        <v>437</v>
      </c>
      <c r="BD288" t="s">
        <v>437</v>
      </c>
      <c r="BE288">
        <v>0</v>
      </c>
      <c r="BF288">
        <v>0</v>
      </c>
      <c r="BG288">
        <f>1-BE288/BF288</f>
        <v>0</v>
      </c>
      <c r="BH288">
        <v>0.5</v>
      </c>
      <c r="BI288">
        <f>DH288</f>
        <v>0</v>
      </c>
      <c r="BJ288">
        <f>K288</f>
        <v>0</v>
      </c>
      <c r="BK288">
        <f>BG288*BH288*BI288</f>
        <v>0</v>
      </c>
      <c r="BL288">
        <f>(BJ288-BB288)/BI288</f>
        <v>0</v>
      </c>
      <c r="BM288">
        <f>(AZ288-BF288)/BF288</f>
        <v>0</v>
      </c>
      <c r="BN288">
        <f>AY288/(BA288+AY288/BF288)</f>
        <v>0</v>
      </c>
      <c r="BO288" t="s">
        <v>437</v>
      </c>
      <c r="BP288">
        <v>0</v>
      </c>
      <c r="BQ288">
        <f>IF(BP288&lt;&gt;0, BP288, BN288)</f>
        <v>0</v>
      </c>
      <c r="BR288">
        <f>1-BQ288/BF288</f>
        <v>0</v>
      </c>
      <c r="BS288">
        <f>(BF288-BE288)/(BF288-BQ288)</f>
        <v>0</v>
      </c>
      <c r="BT288">
        <f>(AZ288-BF288)/(AZ288-BQ288)</f>
        <v>0</v>
      </c>
      <c r="BU288">
        <f>(BF288-BE288)/(BF288-AY288)</f>
        <v>0</v>
      </c>
      <c r="BV288">
        <f>(AZ288-BF288)/(AZ288-AY288)</f>
        <v>0</v>
      </c>
      <c r="BW288">
        <f>(BS288*BQ288/BE288)</f>
        <v>0</v>
      </c>
      <c r="BX288">
        <f>(1-BW288)</f>
        <v>0</v>
      </c>
      <c r="DG288">
        <f>$B$13*EF288+$C$13*EG288+$F$13*ER288*(1-EU288)</f>
        <v>0</v>
      </c>
      <c r="DH288">
        <f>DG288*DI288</f>
        <v>0</v>
      </c>
      <c r="DI288">
        <f>($B$13*$D$11+$C$13*$D$11+$F$13*((FE288+EW288)/MAX(FE288+EW288+FF288, 0.1)*$I$11+FF288/MAX(FE288+EW288+FF288, 0.1)*$J$11))/($B$13+$C$13+$F$13)</f>
        <v>0</v>
      </c>
      <c r="DJ288">
        <f>($B$13*$K$11+$C$13*$K$11+$F$13*((FE288+EW288)/MAX(FE288+EW288+FF288, 0.1)*$P$11+FF288/MAX(FE288+EW288+FF288, 0.1)*$Q$11))/($B$13+$C$13+$F$13)</f>
        <v>0</v>
      </c>
      <c r="DK288">
        <v>5.79</v>
      </c>
      <c r="DL288">
        <v>0.5</v>
      </c>
      <c r="DM288" t="s">
        <v>438</v>
      </c>
      <c r="DN288">
        <v>2</v>
      </c>
      <c r="DO288" t="b">
        <v>1</v>
      </c>
      <c r="DP288">
        <v>1759168308.814285</v>
      </c>
      <c r="DQ288">
        <v>1209.687857142857</v>
      </c>
      <c r="DR288">
        <v>1259.335</v>
      </c>
      <c r="DS288">
        <v>22.57121071428571</v>
      </c>
      <c r="DT288">
        <v>20.93974285714286</v>
      </c>
      <c r="DU288">
        <v>1210.163214285714</v>
      </c>
      <c r="DV288">
        <v>22.27332857142857</v>
      </c>
      <c r="DW288">
        <v>499.9903928571429</v>
      </c>
      <c r="DX288">
        <v>90.86982857142858</v>
      </c>
      <c r="DY288">
        <v>0.06922086428571429</v>
      </c>
      <c r="DZ288">
        <v>29.46655</v>
      </c>
      <c r="EA288">
        <v>30.00438214285715</v>
      </c>
      <c r="EB288">
        <v>999.9000000000002</v>
      </c>
      <c r="EC288">
        <v>0</v>
      </c>
      <c r="ED288">
        <v>0</v>
      </c>
      <c r="EE288">
        <v>9999.536428571428</v>
      </c>
      <c r="EF288">
        <v>0</v>
      </c>
      <c r="EG288">
        <v>9.888803571428571</v>
      </c>
      <c r="EH288">
        <v>-49.64680357142856</v>
      </c>
      <c r="EI288">
        <v>1237.623214285715</v>
      </c>
      <c r="EJ288">
        <v>1286.269285714286</v>
      </c>
      <c r="EK288">
        <v>1.631465</v>
      </c>
      <c r="EL288">
        <v>1259.335</v>
      </c>
      <c r="EM288">
        <v>20.93974285714286</v>
      </c>
      <c r="EN288">
        <v>2.051041071428572</v>
      </c>
      <c r="EO288">
        <v>1.90279</v>
      </c>
      <c r="EP288">
        <v>17.843975</v>
      </c>
      <c r="EQ288">
        <v>16.65780714285714</v>
      </c>
      <c r="ER288">
        <v>2000.000714285714</v>
      </c>
      <c r="ES288">
        <v>0.9799985000000001</v>
      </c>
      <c r="ET288">
        <v>0.02000121785714286</v>
      </c>
      <c r="EU288">
        <v>0</v>
      </c>
      <c r="EV288">
        <v>812.1620000000001</v>
      </c>
      <c r="EW288">
        <v>5.00078</v>
      </c>
      <c r="EX288">
        <v>15828.41428571429</v>
      </c>
      <c r="EY288">
        <v>16379.64285714286</v>
      </c>
      <c r="EZ288">
        <v>39.40596428571428</v>
      </c>
      <c r="FA288">
        <v>40.08460714285714</v>
      </c>
      <c r="FB288">
        <v>39.2810357142857</v>
      </c>
      <c r="FC288">
        <v>39.97292857142856</v>
      </c>
      <c r="FD288">
        <v>40.00203571428572</v>
      </c>
      <c r="FE288">
        <v>1955.100714285714</v>
      </c>
      <c r="FF288">
        <v>39.9</v>
      </c>
      <c r="FG288">
        <v>0</v>
      </c>
      <c r="FH288">
        <v>1759168308.8</v>
      </c>
      <c r="FI288">
        <v>0</v>
      </c>
      <c r="FJ288">
        <v>812.2005384615385</v>
      </c>
      <c r="FK288">
        <v>-0.1340171138898746</v>
      </c>
      <c r="FL288">
        <v>-0.7726496764194379</v>
      </c>
      <c r="FM288">
        <v>15828.4</v>
      </c>
      <c r="FN288">
        <v>15</v>
      </c>
      <c r="FO288">
        <v>0</v>
      </c>
      <c r="FP288" t="s">
        <v>439</v>
      </c>
      <c r="FQ288">
        <v>1746989605.5</v>
      </c>
      <c r="FR288">
        <v>1746989593.5</v>
      </c>
      <c r="FS288">
        <v>0</v>
      </c>
      <c r="FT288">
        <v>-0.274</v>
      </c>
      <c r="FU288">
        <v>-0.002</v>
      </c>
      <c r="FV288">
        <v>2.549</v>
      </c>
      <c r="FW288">
        <v>0.129</v>
      </c>
      <c r="FX288">
        <v>420</v>
      </c>
      <c r="FY288">
        <v>17</v>
      </c>
      <c r="FZ288">
        <v>0.02</v>
      </c>
      <c r="GA288">
        <v>0.04</v>
      </c>
      <c r="GB288">
        <v>-49.57504634146341</v>
      </c>
      <c r="GC288">
        <v>-1.404984668989591</v>
      </c>
      <c r="GD288">
        <v>0.1743122934773874</v>
      </c>
      <c r="GE288">
        <v>0</v>
      </c>
      <c r="GF288">
        <v>812.2266470588236</v>
      </c>
      <c r="GG288">
        <v>-0.4328800731542394</v>
      </c>
      <c r="GH288">
        <v>0.2937440745187461</v>
      </c>
      <c r="GI288">
        <v>1</v>
      </c>
      <c r="GJ288">
        <v>1.644638048780487</v>
      </c>
      <c r="GK288">
        <v>-0.2182174912891973</v>
      </c>
      <c r="GL288">
        <v>0.02357277327967972</v>
      </c>
      <c r="GM288">
        <v>0</v>
      </c>
      <c r="GN288">
        <v>1</v>
      </c>
      <c r="GO288">
        <v>3</v>
      </c>
      <c r="GP288" t="s">
        <v>459</v>
      </c>
      <c r="GQ288">
        <v>3.10224</v>
      </c>
      <c r="GR288">
        <v>2.72734</v>
      </c>
      <c r="GS288">
        <v>0.184269</v>
      </c>
      <c r="GT288">
        <v>0.188809</v>
      </c>
      <c r="GU288">
        <v>0.103684</v>
      </c>
      <c r="GV288">
        <v>0.099825</v>
      </c>
      <c r="GW288">
        <v>21321.6</v>
      </c>
      <c r="GX288">
        <v>19255.1</v>
      </c>
      <c r="GY288">
        <v>26701</v>
      </c>
      <c r="GZ288">
        <v>23957.7</v>
      </c>
      <c r="HA288">
        <v>38302.6</v>
      </c>
      <c r="HB288">
        <v>31886.9</v>
      </c>
      <c r="HC288">
        <v>46622.6</v>
      </c>
      <c r="HD288">
        <v>37898.7</v>
      </c>
      <c r="HE288">
        <v>1.8718</v>
      </c>
      <c r="HF288">
        <v>1.86823</v>
      </c>
      <c r="HG288">
        <v>0.140816</v>
      </c>
      <c r="HH288">
        <v>0</v>
      </c>
      <c r="HI288">
        <v>27.7082</v>
      </c>
      <c r="HJ288">
        <v>999.9</v>
      </c>
      <c r="HK288">
        <v>46.7</v>
      </c>
      <c r="HL288">
        <v>31.7</v>
      </c>
      <c r="HM288">
        <v>24.1248</v>
      </c>
      <c r="HN288">
        <v>61.1459</v>
      </c>
      <c r="HO288">
        <v>22.0513</v>
      </c>
      <c r="HP288">
        <v>1</v>
      </c>
      <c r="HQ288">
        <v>0.115493</v>
      </c>
      <c r="HR288">
        <v>-0.267843</v>
      </c>
      <c r="HS288">
        <v>20.2794</v>
      </c>
      <c r="HT288">
        <v>5.21205</v>
      </c>
      <c r="HU288">
        <v>11.98</v>
      </c>
      <c r="HV288">
        <v>4.9633</v>
      </c>
      <c r="HW288">
        <v>3.27443</v>
      </c>
      <c r="HX288">
        <v>9999</v>
      </c>
      <c r="HY288">
        <v>9999</v>
      </c>
      <c r="HZ288">
        <v>9999</v>
      </c>
      <c r="IA288">
        <v>42.3</v>
      </c>
      <c r="IB288">
        <v>1.86401</v>
      </c>
      <c r="IC288">
        <v>1.86016</v>
      </c>
      <c r="ID288">
        <v>1.85851</v>
      </c>
      <c r="IE288">
        <v>1.8598</v>
      </c>
      <c r="IF288">
        <v>1.85989</v>
      </c>
      <c r="IG288">
        <v>1.85842</v>
      </c>
      <c r="IH288">
        <v>1.85746</v>
      </c>
      <c r="II288">
        <v>1.85242</v>
      </c>
      <c r="IJ288">
        <v>0</v>
      </c>
      <c r="IK288">
        <v>0</v>
      </c>
      <c r="IL288">
        <v>0</v>
      </c>
      <c r="IM288">
        <v>0</v>
      </c>
      <c r="IN288" t="s">
        <v>441</v>
      </c>
      <c r="IO288" t="s">
        <v>442</v>
      </c>
      <c r="IP288" t="s">
        <v>443</v>
      </c>
      <c r="IQ288" t="s">
        <v>443</v>
      </c>
      <c r="IR288" t="s">
        <v>443</v>
      </c>
      <c r="IS288" t="s">
        <v>443</v>
      </c>
      <c r="IT288">
        <v>0</v>
      </c>
      <c r="IU288">
        <v>100</v>
      </c>
      <c r="IV288">
        <v>100</v>
      </c>
      <c r="IW288">
        <v>-0.44</v>
      </c>
      <c r="IX288">
        <v>0.2979</v>
      </c>
      <c r="IY288">
        <v>-0.9039269621244732</v>
      </c>
      <c r="IZ288">
        <v>-0.001239420960351069</v>
      </c>
      <c r="JA288">
        <v>2.054680153414315E-06</v>
      </c>
      <c r="JB288">
        <v>-6.090169633737798E-10</v>
      </c>
      <c r="JC288">
        <v>0.01286883109493677</v>
      </c>
      <c r="JD288">
        <v>0.003674261220633967</v>
      </c>
      <c r="JE288">
        <v>0.0003746991724086452</v>
      </c>
      <c r="JF288">
        <v>1.563836292469968E-06</v>
      </c>
      <c r="JG288">
        <v>1</v>
      </c>
      <c r="JH288">
        <v>2003</v>
      </c>
      <c r="JI288">
        <v>1</v>
      </c>
      <c r="JJ288">
        <v>24</v>
      </c>
      <c r="JK288">
        <v>202978.5</v>
      </c>
      <c r="JL288">
        <v>202978.7</v>
      </c>
      <c r="JM288">
        <v>2.82593</v>
      </c>
      <c r="JN288">
        <v>2.61108</v>
      </c>
      <c r="JO288">
        <v>1.49658</v>
      </c>
      <c r="JP288">
        <v>2.34375</v>
      </c>
      <c r="JQ288">
        <v>1.54907</v>
      </c>
      <c r="JR288">
        <v>2.44995</v>
      </c>
      <c r="JS288">
        <v>36.4343</v>
      </c>
      <c r="JT288">
        <v>24.1751</v>
      </c>
      <c r="JU288">
        <v>18</v>
      </c>
      <c r="JV288">
        <v>483.114</v>
      </c>
      <c r="JW288">
        <v>495.783</v>
      </c>
      <c r="JX288">
        <v>28.1545</v>
      </c>
      <c r="JY288">
        <v>28.7788</v>
      </c>
      <c r="JZ288">
        <v>30.0002</v>
      </c>
      <c r="KA288">
        <v>29.0135</v>
      </c>
      <c r="KB288">
        <v>29.0183</v>
      </c>
      <c r="KC288">
        <v>56.6859</v>
      </c>
      <c r="KD288">
        <v>15.0661</v>
      </c>
      <c r="KE288">
        <v>100</v>
      </c>
      <c r="KF288">
        <v>28.1493</v>
      </c>
      <c r="KG288">
        <v>1302.51</v>
      </c>
      <c r="KH288">
        <v>21.056</v>
      </c>
      <c r="KI288">
        <v>101.939</v>
      </c>
      <c r="KJ288">
        <v>91.4021</v>
      </c>
    </row>
    <row r="289" spans="1:296">
      <c r="A289">
        <v>271</v>
      </c>
      <c r="B289">
        <v>1759168321.6</v>
      </c>
      <c r="C289">
        <v>6948.5</v>
      </c>
      <c r="D289" t="s">
        <v>987</v>
      </c>
      <c r="E289" t="s">
        <v>988</v>
      </c>
      <c r="F289">
        <v>5</v>
      </c>
      <c r="G289" t="s">
        <v>832</v>
      </c>
      <c r="H289">
        <v>1759168314.1</v>
      </c>
      <c r="I289">
        <f>(J289)/1000</f>
        <v>0</v>
      </c>
      <c r="J289">
        <f>IF(DO289, AM289, AG289)</f>
        <v>0</v>
      </c>
      <c r="K289">
        <f>IF(DO289, AH289, AF289)</f>
        <v>0</v>
      </c>
      <c r="L289">
        <f>DQ289 - IF(AT289&gt;1, K289*DK289*100.0/(AV289), 0)</f>
        <v>0</v>
      </c>
      <c r="M289">
        <f>((S289-I289/2)*L289-K289)/(S289+I289/2)</f>
        <v>0</v>
      </c>
      <c r="N289">
        <f>M289*(DX289+DY289)/1000.0</f>
        <v>0</v>
      </c>
      <c r="O289">
        <f>(DQ289 - IF(AT289&gt;1, K289*DK289*100.0/(AV289), 0))*(DX289+DY289)/1000.0</f>
        <v>0</v>
      </c>
      <c r="P289">
        <f>2.0/((1/R289-1/Q289)+SIGN(R289)*SQRT((1/R289-1/Q289)*(1/R289-1/Q289) + 4*DL289/((DL289+1)*(DL289+1))*(2*1/R289*1/Q289-1/Q289*1/Q289)))</f>
        <v>0</v>
      </c>
      <c r="Q289">
        <f>IF(LEFT(DM289,1)&lt;&gt;"0",IF(LEFT(DM289,1)="1",3.0,DN289),$D$5+$E$5*(EE289*DX289/($K$5*1000))+$F$5*(EE289*DX289/($K$5*1000))*MAX(MIN(DK289,$J$5),$I$5)*MAX(MIN(DK289,$J$5),$I$5)+$G$5*MAX(MIN(DK289,$J$5),$I$5)*(EE289*DX289/($K$5*1000))+$H$5*(EE289*DX289/($K$5*1000))*(EE289*DX289/($K$5*1000)))</f>
        <v>0</v>
      </c>
      <c r="R289">
        <f>I289*(1000-(1000*0.61365*exp(17.502*V289/(240.97+V289))/(DX289+DY289)+DS289)/2)/(1000*0.61365*exp(17.502*V289/(240.97+V289))/(DX289+DY289)-DS289)</f>
        <v>0</v>
      </c>
      <c r="S289">
        <f>1/((DL289+1)/(P289/1.6)+1/(Q289/1.37)) + DL289/((DL289+1)/(P289/1.6) + DL289/(Q289/1.37))</f>
        <v>0</v>
      </c>
      <c r="T289">
        <f>(DG289*DJ289)</f>
        <v>0</v>
      </c>
      <c r="U289">
        <f>(DZ289+(T289+2*0.95*5.67E-8*(((DZ289+$B$9)+273)^4-(DZ289+273)^4)-44100*I289)/(1.84*29.3*Q289+8*0.95*5.67E-8*(DZ289+273)^3))</f>
        <v>0</v>
      </c>
      <c r="V289">
        <f>($C$9*EA289+$D$9*EB289+$E$9*U289)</f>
        <v>0</v>
      </c>
      <c r="W289">
        <f>0.61365*exp(17.502*V289/(240.97+V289))</f>
        <v>0</v>
      </c>
      <c r="X289">
        <f>(Y289/Z289*100)</f>
        <v>0</v>
      </c>
      <c r="Y289">
        <f>DS289*(DX289+DY289)/1000</f>
        <v>0</v>
      </c>
      <c r="Z289">
        <f>0.61365*exp(17.502*DZ289/(240.97+DZ289))</f>
        <v>0</v>
      </c>
      <c r="AA289">
        <f>(W289-DS289*(DX289+DY289)/1000)</f>
        <v>0</v>
      </c>
      <c r="AB289">
        <f>(-I289*44100)</f>
        <v>0</v>
      </c>
      <c r="AC289">
        <f>2*29.3*Q289*0.92*(DZ289-V289)</f>
        <v>0</v>
      </c>
      <c r="AD289">
        <f>2*0.95*5.67E-8*(((DZ289+$B$9)+273)^4-(V289+273)^4)</f>
        <v>0</v>
      </c>
      <c r="AE289">
        <f>T289+AD289+AB289+AC289</f>
        <v>0</v>
      </c>
      <c r="AF289">
        <f>DW289*AT289*(DR289-DQ289*(1000-AT289*DT289)/(1000-AT289*DS289))/(100*DK289)</f>
        <v>0</v>
      </c>
      <c r="AG289">
        <f>1000*DW289*AT289*(DS289-DT289)/(100*DK289*(1000-AT289*DS289))</f>
        <v>0</v>
      </c>
      <c r="AH289">
        <f>(AI289 - AJ289 - DX289*1E3/(8.314*(DZ289+273.15)) * AL289/DW289 * AK289) * DW289/(100*DK289) * (1000 - DT289)/1000</f>
        <v>0</v>
      </c>
      <c r="AI289">
        <v>1319.776493739583</v>
      </c>
      <c r="AJ289">
        <v>1279.500424242424</v>
      </c>
      <c r="AK289">
        <v>3.426828888889901</v>
      </c>
      <c r="AL289">
        <v>65.06289702928272</v>
      </c>
      <c r="AM289">
        <f>(AO289 - AN289 + DX289*1E3/(8.314*(DZ289+273.15)) * AQ289/DW289 * AP289) * DW289/(100*DK289) * 1000/(1000 - AO289)</f>
        <v>0</v>
      </c>
      <c r="AN289">
        <v>21.02536209551201</v>
      </c>
      <c r="AO289">
        <v>22.58253393939394</v>
      </c>
      <c r="AP289">
        <v>8.525978921506395E-05</v>
      </c>
      <c r="AQ289">
        <v>104.9964601613878</v>
      </c>
      <c r="AR289">
        <v>0</v>
      </c>
      <c r="AS289">
        <v>0</v>
      </c>
      <c r="AT289">
        <f>IF(AR289*$H$15&gt;=AV289,1.0,(AV289/(AV289-AR289*$H$15)))</f>
        <v>0</v>
      </c>
      <c r="AU289">
        <f>(AT289-1)*100</f>
        <v>0</v>
      </c>
      <c r="AV289">
        <f>MAX(0,($B$15+$C$15*EE289)/(1+$D$15*EE289)*DX289/(DZ289+273)*$E$15)</f>
        <v>0</v>
      </c>
      <c r="AW289" t="s">
        <v>437</v>
      </c>
      <c r="AX289" t="s">
        <v>437</v>
      </c>
      <c r="AY289">
        <v>0</v>
      </c>
      <c r="AZ289">
        <v>0</v>
      </c>
      <c r="BA289">
        <f>1-AY289/AZ289</f>
        <v>0</v>
      </c>
      <c r="BB289">
        <v>0</v>
      </c>
      <c r="BC289" t="s">
        <v>437</v>
      </c>
      <c r="BD289" t="s">
        <v>437</v>
      </c>
      <c r="BE289">
        <v>0</v>
      </c>
      <c r="BF289">
        <v>0</v>
      </c>
      <c r="BG289">
        <f>1-BE289/BF289</f>
        <v>0</v>
      </c>
      <c r="BH289">
        <v>0.5</v>
      </c>
      <c r="BI289">
        <f>DH289</f>
        <v>0</v>
      </c>
      <c r="BJ289">
        <f>K289</f>
        <v>0</v>
      </c>
      <c r="BK289">
        <f>BG289*BH289*BI289</f>
        <v>0</v>
      </c>
      <c r="BL289">
        <f>(BJ289-BB289)/BI289</f>
        <v>0</v>
      </c>
      <c r="BM289">
        <f>(AZ289-BF289)/BF289</f>
        <v>0</v>
      </c>
      <c r="BN289">
        <f>AY289/(BA289+AY289/BF289)</f>
        <v>0</v>
      </c>
      <c r="BO289" t="s">
        <v>437</v>
      </c>
      <c r="BP289">
        <v>0</v>
      </c>
      <c r="BQ289">
        <f>IF(BP289&lt;&gt;0, BP289, BN289)</f>
        <v>0</v>
      </c>
      <c r="BR289">
        <f>1-BQ289/BF289</f>
        <v>0</v>
      </c>
      <c r="BS289">
        <f>(BF289-BE289)/(BF289-BQ289)</f>
        <v>0</v>
      </c>
      <c r="BT289">
        <f>(AZ289-BF289)/(AZ289-BQ289)</f>
        <v>0</v>
      </c>
      <c r="BU289">
        <f>(BF289-BE289)/(BF289-AY289)</f>
        <v>0</v>
      </c>
      <c r="BV289">
        <f>(AZ289-BF289)/(AZ289-AY289)</f>
        <v>0</v>
      </c>
      <c r="BW289">
        <f>(BS289*BQ289/BE289)</f>
        <v>0</v>
      </c>
      <c r="BX289">
        <f>(1-BW289)</f>
        <v>0</v>
      </c>
      <c r="DG289">
        <f>$B$13*EF289+$C$13*EG289+$F$13*ER289*(1-EU289)</f>
        <v>0</v>
      </c>
      <c r="DH289">
        <f>DG289*DI289</f>
        <v>0</v>
      </c>
      <c r="DI289">
        <f>($B$13*$D$11+$C$13*$D$11+$F$13*((FE289+EW289)/MAX(FE289+EW289+FF289, 0.1)*$I$11+FF289/MAX(FE289+EW289+FF289, 0.1)*$J$11))/($B$13+$C$13+$F$13)</f>
        <v>0</v>
      </c>
      <c r="DJ289">
        <f>($B$13*$K$11+$C$13*$K$11+$F$13*((FE289+EW289)/MAX(FE289+EW289+FF289, 0.1)*$P$11+FF289/MAX(FE289+EW289+FF289, 0.1)*$Q$11))/($B$13+$C$13+$F$13)</f>
        <v>0</v>
      </c>
      <c r="DK289">
        <v>5.79</v>
      </c>
      <c r="DL289">
        <v>0.5</v>
      </c>
      <c r="DM289" t="s">
        <v>438</v>
      </c>
      <c r="DN289">
        <v>2</v>
      </c>
      <c r="DO289" t="b">
        <v>1</v>
      </c>
      <c r="DP289">
        <v>1759168314.1</v>
      </c>
      <c r="DQ289">
        <v>1227.262592592593</v>
      </c>
      <c r="DR289">
        <v>1276.954814814815</v>
      </c>
      <c r="DS289">
        <v>22.57441851851852</v>
      </c>
      <c r="DT289">
        <v>20.97136296296296</v>
      </c>
      <c r="DU289">
        <v>1227.718888888889</v>
      </c>
      <c r="DV289">
        <v>22.27645925925926</v>
      </c>
      <c r="DW289">
        <v>500.011111111111</v>
      </c>
      <c r="DX289">
        <v>90.86976296296295</v>
      </c>
      <c r="DY289">
        <v>0.06911767037037037</v>
      </c>
      <c r="DZ289">
        <v>29.46856296296296</v>
      </c>
      <c r="EA289">
        <v>30.00743333333333</v>
      </c>
      <c r="EB289">
        <v>999.9000000000001</v>
      </c>
      <c r="EC289">
        <v>0</v>
      </c>
      <c r="ED289">
        <v>0</v>
      </c>
      <c r="EE289">
        <v>10006.58</v>
      </c>
      <c r="EF289">
        <v>0</v>
      </c>
      <c r="EG289">
        <v>9.888522592592594</v>
      </c>
      <c r="EH289">
        <v>-49.69183333333334</v>
      </c>
      <c r="EI289">
        <v>1255.607777777778</v>
      </c>
      <c r="EJ289">
        <v>1304.307777777778</v>
      </c>
      <c r="EK289">
        <v>1.603054444444445</v>
      </c>
      <c r="EL289">
        <v>1276.954814814815</v>
      </c>
      <c r="EM289">
        <v>20.97136296296296</v>
      </c>
      <c r="EN289">
        <v>2.051331481481481</v>
      </c>
      <c r="EO289">
        <v>1.905662222222222</v>
      </c>
      <c r="EP289">
        <v>17.84621481481481</v>
      </c>
      <c r="EQ289">
        <v>16.68153333333333</v>
      </c>
      <c r="ER289">
        <v>1999.994074074074</v>
      </c>
      <c r="ES289">
        <v>0.9799984444444446</v>
      </c>
      <c r="ET289">
        <v>0.02000126666666666</v>
      </c>
      <c r="EU289">
        <v>0</v>
      </c>
      <c r="EV289">
        <v>812.2314074074073</v>
      </c>
      <c r="EW289">
        <v>5.00078</v>
      </c>
      <c r="EX289">
        <v>15828.23333333333</v>
      </c>
      <c r="EY289">
        <v>16379.5962962963</v>
      </c>
      <c r="EZ289">
        <v>39.39322222222222</v>
      </c>
      <c r="FA289">
        <v>40.08318518518519</v>
      </c>
      <c r="FB289">
        <v>39.29144444444444</v>
      </c>
      <c r="FC289">
        <v>39.95348148148147</v>
      </c>
      <c r="FD289">
        <v>39.99285185185185</v>
      </c>
      <c r="FE289">
        <v>1955.094074074074</v>
      </c>
      <c r="FF289">
        <v>39.9</v>
      </c>
      <c r="FG289">
        <v>0</v>
      </c>
      <c r="FH289">
        <v>1759168313.6</v>
      </c>
      <c r="FI289">
        <v>0</v>
      </c>
      <c r="FJ289">
        <v>812.2385384615385</v>
      </c>
      <c r="FK289">
        <v>-1.304752158859428</v>
      </c>
      <c r="FL289">
        <v>-0.3623931545598318</v>
      </c>
      <c r="FM289">
        <v>15828.32307692308</v>
      </c>
      <c r="FN289">
        <v>15</v>
      </c>
      <c r="FO289">
        <v>0</v>
      </c>
      <c r="FP289" t="s">
        <v>439</v>
      </c>
      <c r="FQ289">
        <v>1746989605.5</v>
      </c>
      <c r="FR289">
        <v>1746989593.5</v>
      </c>
      <c r="FS289">
        <v>0</v>
      </c>
      <c r="FT289">
        <v>-0.274</v>
      </c>
      <c r="FU289">
        <v>-0.002</v>
      </c>
      <c r="FV289">
        <v>2.549</v>
      </c>
      <c r="FW289">
        <v>0.129</v>
      </c>
      <c r="FX289">
        <v>420</v>
      </c>
      <c r="FY289">
        <v>17</v>
      </c>
      <c r="FZ289">
        <v>0.02</v>
      </c>
      <c r="GA289">
        <v>0.04</v>
      </c>
      <c r="GB289">
        <v>-49.6378225</v>
      </c>
      <c r="GC289">
        <v>-0.4209804878046962</v>
      </c>
      <c r="GD289">
        <v>0.1396055272679063</v>
      </c>
      <c r="GE289">
        <v>1</v>
      </c>
      <c r="GF289">
        <v>812.2056176470588</v>
      </c>
      <c r="GG289">
        <v>-0.06925898736762061</v>
      </c>
      <c r="GH289">
        <v>0.3089831534248147</v>
      </c>
      <c r="GI289">
        <v>1</v>
      </c>
      <c r="GJ289">
        <v>1.614959</v>
      </c>
      <c r="GK289">
        <v>-0.2948309943714855</v>
      </c>
      <c r="GL289">
        <v>0.03170464719879406</v>
      </c>
      <c r="GM289">
        <v>0</v>
      </c>
      <c r="GN289">
        <v>2</v>
      </c>
      <c r="GO289">
        <v>3</v>
      </c>
      <c r="GP289" t="s">
        <v>446</v>
      </c>
      <c r="GQ289">
        <v>3.10241</v>
      </c>
      <c r="GR289">
        <v>2.72703</v>
      </c>
      <c r="GS289">
        <v>0.185785</v>
      </c>
      <c r="GT289">
        <v>0.19027</v>
      </c>
      <c r="GU289">
        <v>0.103724</v>
      </c>
      <c r="GV289">
        <v>0.100023</v>
      </c>
      <c r="GW289">
        <v>21281.9</v>
      </c>
      <c r="GX289">
        <v>19220.2</v>
      </c>
      <c r="GY289">
        <v>26700.9</v>
      </c>
      <c r="GZ289">
        <v>23957.5</v>
      </c>
      <c r="HA289">
        <v>38300.8</v>
      </c>
      <c r="HB289">
        <v>31879.7</v>
      </c>
      <c r="HC289">
        <v>46622.3</v>
      </c>
      <c r="HD289">
        <v>37898.4</v>
      </c>
      <c r="HE289">
        <v>1.87235</v>
      </c>
      <c r="HF289">
        <v>1.86773</v>
      </c>
      <c r="HG289">
        <v>0.14136</v>
      </c>
      <c r="HH289">
        <v>0</v>
      </c>
      <c r="HI289">
        <v>27.7103</v>
      </c>
      <c r="HJ289">
        <v>999.9</v>
      </c>
      <c r="HK289">
        <v>46.7</v>
      </c>
      <c r="HL289">
        <v>31.7</v>
      </c>
      <c r="HM289">
        <v>24.1259</v>
      </c>
      <c r="HN289">
        <v>61.3359</v>
      </c>
      <c r="HO289">
        <v>22.1755</v>
      </c>
      <c r="HP289">
        <v>1</v>
      </c>
      <c r="HQ289">
        <v>0.115539</v>
      </c>
      <c r="HR289">
        <v>-0.289363</v>
      </c>
      <c r="HS289">
        <v>20.2793</v>
      </c>
      <c r="HT289">
        <v>5.21115</v>
      </c>
      <c r="HU289">
        <v>11.98</v>
      </c>
      <c r="HV289">
        <v>4.9632</v>
      </c>
      <c r="HW289">
        <v>3.27425</v>
      </c>
      <c r="HX289">
        <v>9999</v>
      </c>
      <c r="HY289">
        <v>9999</v>
      </c>
      <c r="HZ289">
        <v>9999</v>
      </c>
      <c r="IA289">
        <v>42.3</v>
      </c>
      <c r="IB289">
        <v>1.86401</v>
      </c>
      <c r="IC289">
        <v>1.86017</v>
      </c>
      <c r="ID289">
        <v>1.85849</v>
      </c>
      <c r="IE289">
        <v>1.85977</v>
      </c>
      <c r="IF289">
        <v>1.85989</v>
      </c>
      <c r="IG289">
        <v>1.85843</v>
      </c>
      <c r="IH289">
        <v>1.85746</v>
      </c>
      <c r="II289">
        <v>1.85242</v>
      </c>
      <c r="IJ289">
        <v>0</v>
      </c>
      <c r="IK289">
        <v>0</v>
      </c>
      <c r="IL289">
        <v>0</v>
      </c>
      <c r="IM289">
        <v>0</v>
      </c>
      <c r="IN289" t="s">
        <v>441</v>
      </c>
      <c r="IO289" t="s">
        <v>442</v>
      </c>
      <c r="IP289" t="s">
        <v>443</v>
      </c>
      <c r="IQ289" t="s">
        <v>443</v>
      </c>
      <c r="IR289" t="s">
        <v>443</v>
      </c>
      <c r="IS289" t="s">
        <v>443</v>
      </c>
      <c r="IT289">
        <v>0</v>
      </c>
      <c r="IU289">
        <v>100</v>
      </c>
      <c r="IV289">
        <v>100</v>
      </c>
      <c r="IW289">
        <v>-0.43</v>
      </c>
      <c r="IX289">
        <v>0.2982</v>
      </c>
      <c r="IY289">
        <v>-0.9039269621244732</v>
      </c>
      <c r="IZ289">
        <v>-0.001239420960351069</v>
      </c>
      <c r="JA289">
        <v>2.054680153414315E-06</v>
      </c>
      <c r="JB289">
        <v>-6.090169633737798E-10</v>
      </c>
      <c r="JC289">
        <v>0.01286883109493677</v>
      </c>
      <c r="JD289">
        <v>0.003674261220633967</v>
      </c>
      <c r="JE289">
        <v>0.0003746991724086452</v>
      </c>
      <c r="JF289">
        <v>1.563836292469968E-06</v>
      </c>
      <c r="JG289">
        <v>1</v>
      </c>
      <c r="JH289">
        <v>2003</v>
      </c>
      <c r="JI289">
        <v>1</v>
      </c>
      <c r="JJ289">
        <v>24</v>
      </c>
      <c r="JK289">
        <v>202978.6</v>
      </c>
      <c r="JL289">
        <v>202978.8</v>
      </c>
      <c r="JM289">
        <v>2.85645</v>
      </c>
      <c r="JN289">
        <v>2.60254</v>
      </c>
      <c r="JO289">
        <v>1.49658</v>
      </c>
      <c r="JP289">
        <v>2.34375</v>
      </c>
      <c r="JQ289">
        <v>1.54907</v>
      </c>
      <c r="JR289">
        <v>2.44385</v>
      </c>
      <c r="JS289">
        <v>36.4343</v>
      </c>
      <c r="JT289">
        <v>24.1751</v>
      </c>
      <c r="JU289">
        <v>18</v>
      </c>
      <c r="JV289">
        <v>483.434</v>
      </c>
      <c r="JW289">
        <v>495.451</v>
      </c>
      <c r="JX289">
        <v>28.1479</v>
      </c>
      <c r="JY289">
        <v>28.7799</v>
      </c>
      <c r="JZ289">
        <v>30.0003</v>
      </c>
      <c r="KA289">
        <v>29.0134</v>
      </c>
      <c r="KB289">
        <v>29.0183</v>
      </c>
      <c r="KC289">
        <v>57.3081</v>
      </c>
      <c r="KD289">
        <v>15.0661</v>
      </c>
      <c r="KE289">
        <v>100</v>
      </c>
      <c r="KF289">
        <v>28.1486</v>
      </c>
      <c r="KG289">
        <v>1322.67</v>
      </c>
      <c r="KH289">
        <v>21.0599</v>
      </c>
      <c r="KI289">
        <v>101.939</v>
      </c>
      <c r="KJ289">
        <v>91.4014</v>
      </c>
    </row>
    <row r="290" spans="1:296">
      <c r="A290">
        <v>272</v>
      </c>
      <c r="B290">
        <v>1759168326.6</v>
      </c>
      <c r="C290">
        <v>6953.5</v>
      </c>
      <c r="D290" t="s">
        <v>989</v>
      </c>
      <c r="E290" t="s">
        <v>990</v>
      </c>
      <c r="F290">
        <v>5</v>
      </c>
      <c r="G290" t="s">
        <v>832</v>
      </c>
      <c r="H290">
        <v>1759168318.814285</v>
      </c>
      <c r="I290">
        <f>(J290)/1000</f>
        <v>0</v>
      </c>
      <c r="J290">
        <f>IF(DO290, AM290, AG290)</f>
        <v>0</v>
      </c>
      <c r="K290">
        <f>IF(DO290, AH290, AF290)</f>
        <v>0</v>
      </c>
      <c r="L290">
        <f>DQ290 - IF(AT290&gt;1, K290*DK290*100.0/(AV290), 0)</f>
        <v>0</v>
      </c>
      <c r="M290">
        <f>((S290-I290/2)*L290-K290)/(S290+I290/2)</f>
        <v>0</v>
      </c>
      <c r="N290">
        <f>M290*(DX290+DY290)/1000.0</f>
        <v>0</v>
      </c>
      <c r="O290">
        <f>(DQ290 - IF(AT290&gt;1, K290*DK290*100.0/(AV290), 0))*(DX290+DY290)/1000.0</f>
        <v>0</v>
      </c>
      <c r="P290">
        <f>2.0/((1/R290-1/Q290)+SIGN(R290)*SQRT((1/R290-1/Q290)*(1/R290-1/Q290) + 4*DL290/((DL290+1)*(DL290+1))*(2*1/R290*1/Q290-1/Q290*1/Q290)))</f>
        <v>0</v>
      </c>
      <c r="Q290">
        <f>IF(LEFT(DM290,1)&lt;&gt;"0",IF(LEFT(DM290,1)="1",3.0,DN290),$D$5+$E$5*(EE290*DX290/($K$5*1000))+$F$5*(EE290*DX290/($K$5*1000))*MAX(MIN(DK290,$J$5),$I$5)*MAX(MIN(DK290,$J$5),$I$5)+$G$5*MAX(MIN(DK290,$J$5),$I$5)*(EE290*DX290/($K$5*1000))+$H$5*(EE290*DX290/($K$5*1000))*(EE290*DX290/($K$5*1000)))</f>
        <v>0</v>
      </c>
      <c r="R290">
        <f>I290*(1000-(1000*0.61365*exp(17.502*V290/(240.97+V290))/(DX290+DY290)+DS290)/2)/(1000*0.61365*exp(17.502*V290/(240.97+V290))/(DX290+DY290)-DS290)</f>
        <v>0</v>
      </c>
      <c r="S290">
        <f>1/((DL290+1)/(P290/1.6)+1/(Q290/1.37)) + DL290/((DL290+1)/(P290/1.6) + DL290/(Q290/1.37))</f>
        <v>0</v>
      </c>
      <c r="T290">
        <f>(DG290*DJ290)</f>
        <v>0</v>
      </c>
      <c r="U290">
        <f>(DZ290+(T290+2*0.95*5.67E-8*(((DZ290+$B$9)+273)^4-(DZ290+273)^4)-44100*I290)/(1.84*29.3*Q290+8*0.95*5.67E-8*(DZ290+273)^3))</f>
        <v>0</v>
      </c>
      <c r="V290">
        <f>($C$9*EA290+$D$9*EB290+$E$9*U290)</f>
        <v>0</v>
      </c>
      <c r="W290">
        <f>0.61365*exp(17.502*V290/(240.97+V290))</f>
        <v>0</v>
      </c>
      <c r="X290">
        <f>(Y290/Z290*100)</f>
        <v>0</v>
      </c>
      <c r="Y290">
        <f>DS290*(DX290+DY290)/1000</f>
        <v>0</v>
      </c>
      <c r="Z290">
        <f>0.61365*exp(17.502*DZ290/(240.97+DZ290))</f>
        <v>0</v>
      </c>
      <c r="AA290">
        <f>(W290-DS290*(DX290+DY290)/1000)</f>
        <v>0</v>
      </c>
      <c r="AB290">
        <f>(-I290*44100)</f>
        <v>0</v>
      </c>
      <c r="AC290">
        <f>2*29.3*Q290*0.92*(DZ290-V290)</f>
        <v>0</v>
      </c>
      <c r="AD290">
        <f>2*0.95*5.67E-8*(((DZ290+$B$9)+273)^4-(V290+273)^4)</f>
        <v>0</v>
      </c>
      <c r="AE290">
        <f>T290+AD290+AB290+AC290</f>
        <v>0</v>
      </c>
      <c r="AF290">
        <f>DW290*AT290*(DR290-DQ290*(1000-AT290*DT290)/(1000-AT290*DS290))/(100*DK290)</f>
        <v>0</v>
      </c>
      <c r="AG290">
        <f>1000*DW290*AT290*(DS290-DT290)/(100*DK290*(1000-AT290*DS290))</f>
        <v>0</v>
      </c>
      <c r="AH290">
        <f>(AI290 - AJ290 - DX290*1E3/(8.314*(DZ290+273.15)) * AL290/DW290 * AK290) * DW290/(100*DK290) * (1000 - DT290)/1000</f>
        <v>0</v>
      </c>
      <c r="AI290">
        <v>1336.784470817144</v>
      </c>
      <c r="AJ290">
        <v>1296.329696969697</v>
      </c>
      <c r="AK290">
        <v>3.374852275119998</v>
      </c>
      <c r="AL290">
        <v>65.06289702928272</v>
      </c>
      <c r="AM290">
        <f>(AO290 - AN290 + DX290*1E3/(8.314*(DZ290+273.15)) * AQ290/DW290 * AP290) * DW290/(100*DK290) * 1000/(1000 - AO290)</f>
        <v>0</v>
      </c>
      <c r="AN290">
        <v>21.03524566653807</v>
      </c>
      <c r="AO290">
        <v>22.59740484848484</v>
      </c>
      <c r="AP290">
        <v>4.000156399931322E-05</v>
      </c>
      <c r="AQ290">
        <v>104.9964601613878</v>
      </c>
      <c r="AR290">
        <v>0</v>
      </c>
      <c r="AS290">
        <v>0</v>
      </c>
      <c r="AT290">
        <f>IF(AR290*$H$15&gt;=AV290,1.0,(AV290/(AV290-AR290*$H$15)))</f>
        <v>0</v>
      </c>
      <c r="AU290">
        <f>(AT290-1)*100</f>
        <v>0</v>
      </c>
      <c r="AV290">
        <f>MAX(0,($B$15+$C$15*EE290)/(1+$D$15*EE290)*DX290/(DZ290+273)*$E$15)</f>
        <v>0</v>
      </c>
      <c r="AW290" t="s">
        <v>437</v>
      </c>
      <c r="AX290" t="s">
        <v>437</v>
      </c>
      <c r="AY290">
        <v>0</v>
      </c>
      <c r="AZ290">
        <v>0</v>
      </c>
      <c r="BA290">
        <f>1-AY290/AZ290</f>
        <v>0</v>
      </c>
      <c r="BB290">
        <v>0</v>
      </c>
      <c r="BC290" t="s">
        <v>437</v>
      </c>
      <c r="BD290" t="s">
        <v>437</v>
      </c>
      <c r="BE290">
        <v>0</v>
      </c>
      <c r="BF290">
        <v>0</v>
      </c>
      <c r="BG290">
        <f>1-BE290/BF290</f>
        <v>0</v>
      </c>
      <c r="BH290">
        <v>0.5</v>
      </c>
      <c r="BI290">
        <f>DH290</f>
        <v>0</v>
      </c>
      <c r="BJ290">
        <f>K290</f>
        <v>0</v>
      </c>
      <c r="BK290">
        <f>BG290*BH290*BI290</f>
        <v>0</v>
      </c>
      <c r="BL290">
        <f>(BJ290-BB290)/BI290</f>
        <v>0</v>
      </c>
      <c r="BM290">
        <f>(AZ290-BF290)/BF290</f>
        <v>0</v>
      </c>
      <c r="BN290">
        <f>AY290/(BA290+AY290/BF290)</f>
        <v>0</v>
      </c>
      <c r="BO290" t="s">
        <v>437</v>
      </c>
      <c r="BP290">
        <v>0</v>
      </c>
      <c r="BQ290">
        <f>IF(BP290&lt;&gt;0, BP290, BN290)</f>
        <v>0</v>
      </c>
      <c r="BR290">
        <f>1-BQ290/BF290</f>
        <v>0</v>
      </c>
      <c r="BS290">
        <f>(BF290-BE290)/(BF290-BQ290)</f>
        <v>0</v>
      </c>
      <c r="BT290">
        <f>(AZ290-BF290)/(AZ290-BQ290)</f>
        <v>0</v>
      </c>
      <c r="BU290">
        <f>(BF290-BE290)/(BF290-AY290)</f>
        <v>0</v>
      </c>
      <c r="BV290">
        <f>(AZ290-BF290)/(AZ290-AY290)</f>
        <v>0</v>
      </c>
      <c r="BW290">
        <f>(BS290*BQ290/BE290)</f>
        <v>0</v>
      </c>
      <c r="BX290">
        <f>(1-BW290)</f>
        <v>0</v>
      </c>
      <c r="DG290">
        <f>$B$13*EF290+$C$13*EG290+$F$13*ER290*(1-EU290)</f>
        <v>0</v>
      </c>
      <c r="DH290">
        <f>DG290*DI290</f>
        <v>0</v>
      </c>
      <c r="DI290">
        <f>($B$13*$D$11+$C$13*$D$11+$F$13*((FE290+EW290)/MAX(FE290+EW290+FF290, 0.1)*$I$11+FF290/MAX(FE290+EW290+FF290, 0.1)*$J$11))/($B$13+$C$13+$F$13)</f>
        <v>0</v>
      </c>
      <c r="DJ290">
        <f>($B$13*$K$11+$C$13*$K$11+$F$13*((FE290+EW290)/MAX(FE290+EW290+FF290, 0.1)*$P$11+FF290/MAX(FE290+EW290+FF290, 0.1)*$Q$11))/($B$13+$C$13+$F$13)</f>
        <v>0</v>
      </c>
      <c r="DK290">
        <v>5.79</v>
      </c>
      <c r="DL290">
        <v>0.5</v>
      </c>
      <c r="DM290" t="s">
        <v>438</v>
      </c>
      <c r="DN290">
        <v>2</v>
      </c>
      <c r="DO290" t="b">
        <v>1</v>
      </c>
      <c r="DP290">
        <v>1759168318.814285</v>
      </c>
      <c r="DQ290">
        <v>1242.914285714286</v>
      </c>
      <c r="DR290">
        <v>1292.650714285714</v>
      </c>
      <c r="DS290">
        <v>22.58090357142857</v>
      </c>
      <c r="DT290">
        <v>20.99815714285714</v>
      </c>
      <c r="DU290">
        <v>1243.354642857143</v>
      </c>
      <c r="DV290">
        <v>22.28280714285714</v>
      </c>
      <c r="DW290">
        <v>499.9716428571429</v>
      </c>
      <c r="DX290">
        <v>90.87002857142859</v>
      </c>
      <c r="DY290">
        <v>0.06918348214285715</v>
      </c>
      <c r="DZ290">
        <v>29.47043928571428</v>
      </c>
      <c r="EA290">
        <v>30.00561785714286</v>
      </c>
      <c r="EB290">
        <v>999.9000000000002</v>
      </c>
      <c r="EC290">
        <v>0</v>
      </c>
      <c r="ED290">
        <v>0</v>
      </c>
      <c r="EE290">
        <v>10000.49571428571</v>
      </c>
      <c r="EF290">
        <v>0</v>
      </c>
      <c r="EG290">
        <v>9.891729285714286</v>
      </c>
      <c r="EH290">
        <v>-49.73585357142856</v>
      </c>
      <c r="EI290">
        <v>1271.629642857143</v>
      </c>
      <c r="EJ290">
        <v>1320.376428571428</v>
      </c>
      <c r="EK290">
        <v>1.582751785714286</v>
      </c>
      <c r="EL290">
        <v>1292.650714285714</v>
      </c>
      <c r="EM290">
        <v>20.99815714285714</v>
      </c>
      <c r="EN290">
        <v>2.051927857142857</v>
      </c>
      <c r="EO290">
        <v>1.908101785714286</v>
      </c>
      <c r="EP290">
        <v>17.85082857142857</v>
      </c>
      <c r="EQ290">
        <v>16.70167142857143</v>
      </c>
      <c r="ER290">
        <v>2000.011428571428</v>
      </c>
      <c r="ES290">
        <v>0.9799986071428572</v>
      </c>
      <c r="ET290">
        <v>0.02000110357142857</v>
      </c>
      <c r="EU290">
        <v>0</v>
      </c>
      <c r="EV290">
        <v>812.15975</v>
      </c>
      <c r="EW290">
        <v>5.00078</v>
      </c>
      <c r="EX290">
        <v>15828.35</v>
      </c>
      <c r="EY290">
        <v>16379.73214285715</v>
      </c>
      <c r="EZ290">
        <v>39.39039285714286</v>
      </c>
      <c r="FA290">
        <v>40.07582142857143</v>
      </c>
      <c r="FB290">
        <v>39.26767857142856</v>
      </c>
      <c r="FC290">
        <v>39.93942857142856</v>
      </c>
      <c r="FD290">
        <v>39.9997857142857</v>
      </c>
      <c r="FE290">
        <v>1955.111428571428</v>
      </c>
      <c r="FF290">
        <v>39.9</v>
      </c>
      <c r="FG290">
        <v>0</v>
      </c>
      <c r="FH290">
        <v>1759168319</v>
      </c>
      <c r="FI290">
        <v>0</v>
      </c>
      <c r="FJ290">
        <v>812.1332399999999</v>
      </c>
      <c r="FK290">
        <v>0.2016922925228443</v>
      </c>
      <c r="FL290">
        <v>-0.699999916618081</v>
      </c>
      <c r="FM290">
        <v>15828.336</v>
      </c>
      <c r="FN290">
        <v>15</v>
      </c>
      <c r="FO290">
        <v>0</v>
      </c>
      <c r="FP290" t="s">
        <v>439</v>
      </c>
      <c r="FQ290">
        <v>1746989605.5</v>
      </c>
      <c r="FR290">
        <v>1746989593.5</v>
      </c>
      <c r="FS290">
        <v>0</v>
      </c>
      <c r="FT290">
        <v>-0.274</v>
      </c>
      <c r="FU290">
        <v>-0.002</v>
      </c>
      <c r="FV290">
        <v>2.549</v>
      </c>
      <c r="FW290">
        <v>0.129</v>
      </c>
      <c r="FX290">
        <v>420</v>
      </c>
      <c r="FY290">
        <v>17</v>
      </c>
      <c r="FZ290">
        <v>0.02</v>
      </c>
      <c r="GA290">
        <v>0.04</v>
      </c>
      <c r="GB290">
        <v>-49.68897073170731</v>
      </c>
      <c r="GC290">
        <v>-0.4164857142857211</v>
      </c>
      <c r="GD290">
        <v>0.1663270965471531</v>
      </c>
      <c r="GE290">
        <v>1</v>
      </c>
      <c r="GF290">
        <v>812.2014705882353</v>
      </c>
      <c r="GG290">
        <v>-0.5849961911805234</v>
      </c>
      <c r="GH290">
        <v>0.3021627176844834</v>
      </c>
      <c r="GI290">
        <v>1</v>
      </c>
      <c r="GJ290">
        <v>1.595029512195122</v>
      </c>
      <c r="GK290">
        <v>-0.2874096167247378</v>
      </c>
      <c r="GL290">
        <v>0.03173508422068159</v>
      </c>
      <c r="GM290">
        <v>0</v>
      </c>
      <c r="GN290">
        <v>2</v>
      </c>
      <c r="GO290">
        <v>3</v>
      </c>
      <c r="GP290" t="s">
        <v>446</v>
      </c>
      <c r="GQ290">
        <v>3.1024</v>
      </c>
      <c r="GR290">
        <v>2.72737</v>
      </c>
      <c r="GS290">
        <v>0.187278</v>
      </c>
      <c r="GT290">
        <v>0.191803</v>
      </c>
      <c r="GU290">
        <v>0.103767</v>
      </c>
      <c r="GV290">
        <v>0.100036</v>
      </c>
      <c r="GW290">
        <v>21242.9</v>
      </c>
      <c r="GX290">
        <v>19184</v>
      </c>
      <c r="GY290">
        <v>26701</v>
      </c>
      <c r="GZ290">
        <v>23957.6</v>
      </c>
      <c r="HA290">
        <v>38299.2</v>
      </c>
      <c r="HB290">
        <v>31879.4</v>
      </c>
      <c r="HC290">
        <v>46622.4</v>
      </c>
      <c r="HD290">
        <v>37898.4</v>
      </c>
      <c r="HE290">
        <v>1.87227</v>
      </c>
      <c r="HF290">
        <v>1.86773</v>
      </c>
      <c r="HG290">
        <v>0.14057</v>
      </c>
      <c r="HH290">
        <v>0</v>
      </c>
      <c r="HI290">
        <v>27.7109</v>
      </c>
      <c r="HJ290">
        <v>999.9</v>
      </c>
      <c r="HK290">
        <v>46.7</v>
      </c>
      <c r="HL290">
        <v>31.7</v>
      </c>
      <c r="HM290">
        <v>24.1285</v>
      </c>
      <c r="HN290">
        <v>60.9559</v>
      </c>
      <c r="HO290">
        <v>22.1314</v>
      </c>
      <c r="HP290">
        <v>1</v>
      </c>
      <c r="HQ290">
        <v>0.115671</v>
      </c>
      <c r="HR290">
        <v>-0.253118</v>
      </c>
      <c r="HS290">
        <v>20.2795</v>
      </c>
      <c r="HT290">
        <v>5.21235</v>
      </c>
      <c r="HU290">
        <v>11.98</v>
      </c>
      <c r="HV290">
        <v>4.96325</v>
      </c>
      <c r="HW290">
        <v>3.2744</v>
      </c>
      <c r="HX290">
        <v>9999</v>
      </c>
      <c r="HY290">
        <v>9999</v>
      </c>
      <c r="HZ290">
        <v>9999</v>
      </c>
      <c r="IA290">
        <v>42.3</v>
      </c>
      <c r="IB290">
        <v>1.86401</v>
      </c>
      <c r="IC290">
        <v>1.86015</v>
      </c>
      <c r="ID290">
        <v>1.8585</v>
      </c>
      <c r="IE290">
        <v>1.85976</v>
      </c>
      <c r="IF290">
        <v>1.85989</v>
      </c>
      <c r="IG290">
        <v>1.8584</v>
      </c>
      <c r="IH290">
        <v>1.85745</v>
      </c>
      <c r="II290">
        <v>1.85242</v>
      </c>
      <c r="IJ290">
        <v>0</v>
      </c>
      <c r="IK290">
        <v>0</v>
      </c>
      <c r="IL290">
        <v>0</v>
      </c>
      <c r="IM290">
        <v>0</v>
      </c>
      <c r="IN290" t="s">
        <v>441</v>
      </c>
      <c r="IO290" t="s">
        <v>442</v>
      </c>
      <c r="IP290" t="s">
        <v>443</v>
      </c>
      <c r="IQ290" t="s">
        <v>443</v>
      </c>
      <c r="IR290" t="s">
        <v>443</v>
      </c>
      <c r="IS290" t="s">
        <v>443</v>
      </c>
      <c r="IT290">
        <v>0</v>
      </c>
      <c r="IU290">
        <v>100</v>
      </c>
      <c r="IV290">
        <v>100</v>
      </c>
      <c r="IW290">
        <v>-0.41</v>
      </c>
      <c r="IX290">
        <v>0.2984</v>
      </c>
      <c r="IY290">
        <v>-0.9039269621244732</v>
      </c>
      <c r="IZ290">
        <v>-0.001239420960351069</v>
      </c>
      <c r="JA290">
        <v>2.054680153414315E-06</v>
      </c>
      <c r="JB290">
        <v>-6.090169633737798E-10</v>
      </c>
      <c r="JC290">
        <v>0.01286883109493677</v>
      </c>
      <c r="JD290">
        <v>0.003674261220633967</v>
      </c>
      <c r="JE290">
        <v>0.0003746991724086452</v>
      </c>
      <c r="JF290">
        <v>1.563836292469968E-06</v>
      </c>
      <c r="JG290">
        <v>1</v>
      </c>
      <c r="JH290">
        <v>2003</v>
      </c>
      <c r="JI290">
        <v>1</v>
      </c>
      <c r="JJ290">
        <v>24</v>
      </c>
      <c r="JK290">
        <v>202978.7</v>
      </c>
      <c r="JL290">
        <v>202978.9</v>
      </c>
      <c r="JM290">
        <v>2.8833</v>
      </c>
      <c r="JN290">
        <v>2.61963</v>
      </c>
      <c r="JO290">
        <v>1.49658</v>
      </c>
      <c r="JP290">
        <v>2.34375</v>
      </c>
      <c r="JQ290">
        <v>1.54907</v>
      </c>
      <c r="JR290">
        <v>2.36816</v>
      </c>
      <c r="JS290">
        <v>36.4343</v>
      </c>
      <c r="JT290">
        <v>24.1751</v>
      </c>
      <c r="JU290">
        <v>18</v>
      </c>
      <c r="JV290">
        <v>483.385</v>
      </c>
      <c r="JW290">
        <v>495.438</v>
      </c>
      <c r="JX290">
        <v>28.1416</v>
      </c>
      <c r="JY290">
        <v>28.7812</v>
      </c>
      <c r="JZ290">
        <v>30.0002</v>
      </c>
      <c r="KA290">
        <v>29.0128</v>
      </c>
      <c r="KB290">
        <v>29.0166</v>
      </c>
      <c r="KC290">
        <v>57.8546</v>
      </c>
      <c r="KD290">
        <v>15.0661</v>
      </c>
      <c r="KE290">
        <v>100</v>
      </c>
      <c r="KF290">
        <v>28.1372</v>
      </c>
      <c r="KG290">
        <v>1336.05</v>
      </c>
      <c r="KH290">
        <v>21.0697</v>
      </c>
      <c r="KI290">
        <v>101.939</v>
      </c>
      <c r="KJ290">
        <v>91.4016</v>
      </c>
    </row>
    <row r="291" spans="1:296">
      <c r="A291">
        <v>273</v>
      </c>
      <c r="B291">
        <v>1759168331.6</v>
      </c>
      <c r="C291">
        <v>6958.5</v>
      </c>
      <c r="D291" t="s">
        <v>991</v>
      </c>
      <c r="E291" t="s">
        <v>992</v>
      </c>
      <c r="F291">
        <v>5</v>
      </c>
      <c r="G291" t="s">
        <v>832</v>
      </c>
      <c r="H291">
        <v>1759168324.1</v>
      </c>
      <c r="I291">
        <f>(J291)/1000</f>
        <v>0</v>
      </c>
      <c r="J291">
        <f>IF(DO291, AM291, AG291)</f>
        <v>0</v>
      </c>
      <c r="K291">
        <f>IF(DO291, AH291, AF291)</f>
        <v>0</v>
      </c>
      <c r="L291">
        <f>DQ291 - IF(AT291&gt;1, K291*DK291*100.0/(AV291), 0)</f>
        <v>0</v>
      </c>
      <c r="M291">
        <f>((S291-I291/2)*L291-K291)/(S291+I291/2)</f>
        <v>0</v>
      </c>
      <c r="N291">
        <f>M291*(DX291+DY291)/1000.0</f>
        <v>0</v>
      </c>
      <c r="O291">
        <f>(DQ291 - IF(AT291&gt;1, K291*DK291*100.0/(AV291), 0))*(DX291+DY291)/1000.0</f>
        <v>0</v>
      </c>
      <c r="P291">
        <f>2.0/((1/R291-1/Q291)+SIGN(R291)*SQRT((1/R291-1/Q291)*(1/R291-1/Q291) + 4*DL291/((DL291+1)*(DL291+1))*(2*1/R291*1/Q291-1/Q291*1/Q291)))</f>
        <v>0</v>
      </c>
      <c r="Q291">
        <f>IF(LEFT(DM291,1)&lt;&gt;"0",IF(LEFT(DM291,1)="1",3.0,DN291),$D$5+$E$5*(EE291*DX291/($K$5*1000))+$F$5*(EE291*DX291/($K$5*1000))*MAX(MIN(DK291,$J$5),$I$5)*MAX(MIN(DK291,$J$5),$I$5)+$G$5*MAX(MIN(DK291,$J$5),$I$5)*(EE291*DX291/($K$5*1000))+$H$5*(EE291*DX291/($K$5*1000))*(EE291*DX291/($K$5*1000)))</f>
        <v>0</v>
      </c>
      <c r="R291">
        <f>I291*(1000-(1000*0.61365*exp(17.502*V291/(240.97+V291))/(DX291+DY291)+DS291)/2)/(1000*0.61365*exp(17.502*V291/(240.97+V291))/(DX291+DY291)-DS291)</f>
        <v>0</v>
      </c>
      <c r="S291">
        <f>1/((DL291+1)/(P291/1.6)+1/(Q291/1.37)) + DL291/((DL291+1)/(P291/1.6) + DL291/(Q291/1.37))</f>
        <v>0</v>
      </c>
      <c r="T291">
        <f>(DG291*DJ291)</f>
        <v>0</v>
      </c>
      <c r="U291">
        <f>(DZ291+(T291+2*0.95*5.67E-8*(((DZ291+$B$9)+273)^4-(DZ291+273)^4)-44100*I291)/(1.84*29.3*Q291+8*0.95*5.67E-8*(DZ291+273)^3))</f>
        <v>0</v>
      </c>
      <c r="V291">
        <f>($C$9*EA291+$D$9*EB291+$E$9*U291)</f>
        <v>0</v>
      </c>
      <c r="W291">
        <f>0.61365*exp(17.502*V291/(240.97+V291))</f>
        <v>0</v>
      </c>
      <c r="X291">
        <f>(Y291/Z291*100)</f>
        <v>0</v>
      </c>
      <c r="Y291">
        <f>DS291*(DX291+DY291)/1000</f>
        <v>0</v>
      </c>
      <c r="Z291">
        <f>0.61365*exp(17.502*DZ291/(240.97+DZ291))</f>
        <v>0</v>
      </c>
      <c r="AA291">
        <f>(W291-DS291*(DX291+DY291)/1000)</f>
        <v>0</v>
      </c>
      <c r="AB291">
        <f>(-I291*44100)</f>
        <v>0</v>
      </c>
      <c r="AC291">
        <f>2*29.3*Q291*0.92*(DZ291-V291)</f>
        <v>0</v>
      </c>
      <c r="AD291">
        <f>2*0.95*5.67E-8*(((DZ291+$B$9)+273)^4-(V291+273)^4)</f>
        <v>0</v>
      </c>
      <c r="AE291">
        <f>T291+AD291+AB291+AC291</f>
        <v>0</v>
      </c>
      <c r="AF291">
        <f>DW291*AT291*(DR291-DQ291*(1000-AT291*DT291)/(1000-AT291*DS291))/(100*DK291)</f>
        <v>0</v>
      </c>
      <c r="AG291">
        <f>1000*DW291*AT291*(DS291-DT291)/(100*DK291*(1000-AT291*DS291))</f>
        <v>0</v>
      </c>
      <c r="AH291">
        <f>(AI291 - AJ291 - DX291*1E3/(8.314*(DZ291+273.15)) * AL291/DW291 * AK291) * DW291/(100*DK291) * (1000 - DT291)/1000</f>
        <v>0</v>
      </c>
      <c r="AI291">
        <v>1354.118086956398</v>
      </c>
      <c r="AJ291">
        <v>1313.458545454545</v>
      </c>
      <c r="AK291">
        <v>3.42854656084672</v>
      </c>
      <c r="AL291">
        <v>65.06289702928272</v>
      </c>
      <c r="AM291">
        <f>(AO291 - AN291 + DX291*1E3/(8.314*(DZ291+273.15)) * AQ291/DW291 * AP291) * DW291/(100*DK291) * 1000/(1000 - AO291)</f>
        <v>0</v>
      </c>
      <c r="AN291">
        <v>21.03624057943395</v>
      </c>
      <c r="AO291">
        <v>22.59692909090909</v>
      </c>
      <c r="AP291">
        <v>-1.340608986644284E-05</v>
      </c>
      <c r="AQ291">
        <v>104.9964601613878</v>
      </c>
      <c r="AR291">
        <v>0</v>
      </c>
      <c r="AS291">
        <v>0</v>
      </c>
      <c r="AT291">
        <f>IF(AR291*$H$15&gt;=AV291,1.0,(AV291/(AV291-AR291*$H$15)))</f>
        <v>0</v>
      </c>
      <c r="AU291">
        <f>(AT291-1)*100</f>
        <v>0</v>
      </c>
      <c r="AV291">
        <f>MAX(0,($B$15+$C$15*EE291)/(1+$D$15*EE291)*DX291/(DZ291+273)*$E$15)</f>
        <v>0</v>
      </c>
      <c r="AW291" t="s">
        <v>437</v>
      </c>
      <c r="AX291" t="s">
        <v>437</v>
      </c>
      <c r="AY291">
        <v>0</v>
      </c>
      <c r="AZ291">
        <v>0</v>
      </c>
      <c r="BA291">
        <f>1-AY291/AZ291</f>
        <v>0</v>
      </c>
      <c r="BB291">
        <v>0</v>
      </c>
      <c r="BC291" t="s">
        <v>437</v>
      </c>
      <c r="BD291" t="s">
        <v>437</v>
      </c>
      <c r="BE291">
        <v>0</v>
      </c>
      <c r="BF291">
        <v>0</v>
      </c>
      <c r="BG291">
        <f>1-BE291/BF291</f>
        <v>0</v>
      </c>
      <c r="BH291">
        <v>0.5</v>
      </c>
      <c r="BI291">
        <f>DH291</f>
        <v>0</v>
      </c>
      <c r="BJ291">
        <f>K291</f>
        <v>0</v>
      </c>
      <c r="BK291">
        <f>BG291*BH291*BI291</f>
        <v>0</v>
      </c>
      <c r="BL291">
        <f>(BJ291-BB291)/BI291</f>
        <v>0</v>
      </c>
      <c r="BM291">
        <f>(AZ291-BF291)/BF291</f>
        <v>0</v>
      </c>
      <c r="BN291">
        <f>AY291/(BA291+AY291/BF291)</f>
        <v>0</v>
      </c>
      <c r="BO291" t="s">
        <v>437</v>
      </c>
      <c r="BP291">
        <v>0</v>
      </c>
      <c r="BQ291">
        <f>IF(BP291&lt;&gt;0, BP291, BN291)</f>
        <v>0</v>
      </c>
      <c r="BR291">
        <f>1-BQ291/BF291</f>
        <v>0</v>
      </c>
      <c r="BS291">
        <f>(BF291-BE291)/(BF291-BQ291)</f>
        <v>0</v>
      </c>
      <c r="BT291">
        <f>(AZ291-BF291)/(AZ291-BQ291)</f>
        <v>0</v>
      </c>
      <c r="BU291">
        <f>(BF291-BE291)/(BF291-AY291)</f>
        <v>0</v>
      </c>
      <c r="BV291">
        <f>(AZ291-BF291)/(AZ291-AY291)</f>
        <v>0</v>
      </c>
      <c r="BW291">
        <f>(BS291*BQ291/BE291)</f>
        <v>0</v>
      </c>
      <c r="BX291">
        <f>(1-BW291)</f>
        <v>0</v>
      </c>
      <c r="DG291">
        <f>$B$13*EF291+$C$13*EG291+$F$13*ER291*(1-EU291)</f>
        <v>0</v>
      </c>
      <c r="DH291">
        <f>DG291*DI291</f>
        <v>0</v>
      </c>
      <c r="DI291">
        <f>($B$13*$D$11+$C$13*$D$11+$F$13*((FE291+EW291)/MAX(FE291+EW291+FF291, 0.1)*$I$11+FF291/MAX(FE291+EW291+FF291, 0.1)*$J$11))/($B$13+$C$13+$F$13)</f>
        <v>0</v>
      </c>
      <c r="DJ291">
        <f>($B$13*$K$11+$C$13*$K$11+$F$13*((FE291+EW291)/MAX(FE291+EW291+FF291, 0.1)*$P$11+FF291/MAX(FE291+EW291+FF291, 0.1)*$Q$11))/($B$13+$C$13+$F$13)</f>
        <v>0</v>
      </c>
      <c r="DK291">
        <v>5.79</v>
      </c>
      <c r="DL291">
        <v>0.5</v>
      </c>
      <c r="DM291" t="s">
        <v>438</v>
      </c>
      <c r="DN291">
        <v>2</v>
      </c>
      <c r="DO291" t="b">
        <v>1</v>
      </c>
      <c r="DP291">
        <v>1759168324.1</v>
      </c>
      <c r="DQ291">
        <v>1260.468888888889</v>
      </c>
      <c r="DR291">
        <v>1310.29</v>
      </c>
      <c r="DS291">
        <v>22.58897037037037</v>
      </c>
      <c r="DT291">
        <v>21.02775185185185</v>
      </c>
      <c r="DU291">
        <v>1260.891111111111</v>
      </c>
      <c r="DV291">
        <v>22.2907</v>
      </c>
      <c r="DW291">
        <v>500.0067037037037</v>
      </c>
      <c r="DX291">
        <v>90.87024074074073</v>
      </c>
      <c r="DY291">
        <v>0.06922076666666667</v>
      </c>
      <c r="DZ291">
        <v>29.47263703703704</v>
      </c>
      <c r="EA291">
        <v>30.00941851851852</v>
      </c>
      <c r="EB291">
        <v>999.9000000000001</v>
      </c>
      <c r="EC291">
        <v>0</v>
      </c>
      <c r="ED291">
        <v>0</v>
      </c>
      <c r="EE291">
        <v>10001.55111111111</v>
      </c>
      <c r="EF291">
        <v>0</v>
      </c>
      <c r="EG291">
        <v>9.89639</v>
      </c>
      <c r="EH291">
        <v>-49.81999999999999</v>
      </c>
      <c r="EI291">
        <v>1289.60037037037</v>
      </c>
      <c r="EJ291">
        <v>1338.434444444444</v>
      </c>
      <c r="EK291">
        <v>1.561225925925926</v>
      </c>
      <c r="EL291">
        <v>1310.29</v>
      </c>
      <c r="EM291">
        <v>21.02775185185185</v>
      </c>
      <c r="EN291">
        <v>2.052666296296296</v>
      </c>
      <c r="EO291">
        <v>1.910795555555555</v>
      </c>
      <c r="EP291">
        <v>17.85653703703704</v>
      </c>
      <c r="EQ291">
        <v>16.7239</v>
      </c>
      <c r="ER291">
        <v>1999.984074074074</v>
      </c>
      <c r="ES291">
        <v>0.9799983333333335</v>
      </c>
      <c r="ET291">
        <v>0.02000137407407408</v>
      </c>
      <c r="EU291">
        <v>0</v>
      </c>
      <c r="EV291">
        <v>812.1356296296296</v>
      </c>
      <c r="EW291">
        <v>5.00078</v>
      </c>
      <c r="EX291">
        <v>15828.01111111111</v>
      </c>
      <c r="EY291">
        <v>16379.5</v>
      </c>
      <c r="EZ291">
        <v>39.39559259259259</v>
      </c>
      <c r="FA291">
        <v>40.05318518518519</v>
      </c>
      <c r="FB291">
        <v>39.29614814814815</v>
      </c>
      <c r="FC291">
        <v>39.90951851851852</v>
      </c>
      <c r="FD291">
        <v>40.06222222222222</v>
      </c>
      <c r="FE291">
        <v>1955.084074074074</v>
      </c>
      <c r="FF291">
        <v>39.9</v>
      </c>
      <c r="FG291">
        <v>0</v>
      </c>
      <c r="FH291">
        <v>1759168323.8</v>
      </c>
      <c r="FI291">
        <v>0</v>
      </c>
      <c r="FJ291">
        <v>812.10208</v>
      </c>
      <c r="FK291">
        <v>-1.566846157539572</v>
      </c>
      <c r="FL291">
        <v>-2.861538379809449</v>
      </c>
      <c r="FM291">
        <v>15828.092</v>
      </c>
      <c r="FN291">
        <v>15</v>
      </c>
      <c r="FO291">
        <v>0</v>
      </c>
      <c r="FP291" t="s">
        <v>439</v>
      </c>
      <c r="FQ291">
        <v>1746989605.5</v>
      </c>
      <c r="FR291">
        <v>1746989593.5</v>
      </c>
      <c r="FS291">
        <v>0</v>
      </c>
      <c r="FT291">
        <v>-0.274</v>
      </c>
      <c r="FU291">
        <v>-0.002</v>
      </c>
      <c r="FV291">
        <v>2.549</v>
      </c>
      <c r="FW291">
        <v>0.129</v>
      </c>
      <c r="FX291">
        <v>420</v>
      </c>
      <c r="FY291">
        <v>17</v>
      </c>
      <c r="FZ291">
        <v>0.02</v>
      </c>
      <c r="GA291">
        <v>0.04</v>
      </c>
      <c r="GB291">
        <v>-49.80007560975609</v>
      </c>
      <c r="GC291">
        <v>-1.133644599303219</v>
      </c>
      <c r="GD291">
        <v>0.2269721544976628</v>
      </c>
      <c r="GE291">
        <v>0</v>
      </c>
      <c r="GF291">
        <v>812.155705882353</v>
      </c>
      <c r="GG291">
        <v>-0.442505731165501</v>
      </c>
      <c r="GH291">
        <v>0.2458780818655134</v>
      </c>
      <c r="GI291">
        <v>1</v>
      </c>
      <c r="GJ291">
        <v>1.579929024390244</v>
      </c>
      <c r="GK291">
        <v>-0.2421675261324054</v>
      </c>
      <c r="GL291">
        <v>0.02910097390079952</v>
      </c>
      <c r="GM291">
        <v>0</v>
      </c>
      <c r="GN291">
        <v>1</v>
      </c>
      <c r="GO291">
        <v>3</v>
      </c>
      <c r="GP291" t="s">
        <v>459</v>
      </c>
      <c r="GQ291">
        <v>3.10207</v>
      </c>
      <c r="GR291">
        <v>2.72747</v>
      </c>
      <c r="GS291">
        <v>0.188778</v>
      </c>
      <c r="GT291">
        <v>0.193247</v>
      </c>
      <c r="GU291">
        <v>0.103763</v>
      </c>
      <c r="GV291">
        <v>0.100038</v>
      </c>
      <c r="GW291">
        <v>21203.5</v>
      </c>
      <c r="GX291">
        <v>19149.6</v>
      </c>
      <c r="GY291">
        <v>26700.6</v>
      </c>
      <c r="GZ291">
        <v>23957.5</v>
      </c>
      <c r="HA291">
        <v>38299.4</v>
      </c>
      <c r="HB291">
        <v>31879.3</v>
      </c>
      <c r="HC291">
        <v>46622.2</v>
      </c>
      <c r="HD291">
        <v>37898.1</v>
      </c>
      <c r="HE291">
        <v>1.87175</v>
      </c>
      <c r="HF291">
        <v>1.86838</v>
      </c>
      <c r="HG291">
        <v>0.141472</v>
      </c>
      <c r="HH291">
        <v>0</v>
      </c>
      <c r="HI291">
        <v>27.7129</v>
      </c>
      <c r="HJ291">
        <v>999.9</v>
      </c>
      <c r="HK291">
        <v>46.7</v>
      </c>
      <c r="HL291">
        <v>31.7</v>
      </c>
      <c r="HM291">
        <v>24.1283</v>
      </c>
      <c r="HN291">
        <v>61.2359</v>
      </c>
      <c r="HO291">
        <v>22.1034</v>
      </c>
      <c r="HP291">
        <v>1</v>
      </c>
      <c r="HQ291">
        <v>0.115971</v>
      </c>
      <c r="HR291">
        <v>-0.260904</v>
      </c>
      <c r="HS291">
        <v>20.2794</v>
      </c>
      <c r="HT291">
        <v>5.211</v>
      </c>
      <c r="HU291">
        <v>11.98</v>
      </c>
      <c r="HV291">
        <v>4.9631</v>
      </c>
      <c r="HW291">
        <v>3.2743</v>
      </c>
      <c r="HX291">
        <v>9999</v>
      </c>
      <c r="HY291">
        <v>9999</v>
      </c>
      <c r="HZ291">
        <v>9999</v>
      </c>
      <c r="IA291">
        <v>42.3</v>
      </c>
      <c r="IB291">
        <v>1.86401</v>
      </c>
      <c r="IC291">
        <v>1.86019</v>
      </c>
      <c r="ID291">
        <v>1.85849</v>
      </c>
      <c r="IE291">
        <v>1.8598</v>
      </c>
      <c r="IF291">
        <v>1.85989</v>
      </c>
      <c r="IG291">
        <v>1.85841</v>
      </c>
      <c r="IH291">
        <v>1.85748</v>
      </c>
      <c r="II291">
        <v>1.85242</v>
      </c>
      <c r="IJ291">
        <v>0</v>
      </c>
      <c r="IK291">
        <v>0</v>
      </c>
      <c r="IL291">
        <v>0</v>
      </c>
      <c r="IM291">
        <v>0</v>
      </c>
      <c r="IN291" t="s">
        <v>441</v>
      </c>
      <c r="IO291" t="s">
        <v>442</v>
      </c>
      <c r="IP291" t="s">
        <v>443</v>
      </c>
      <c r="IQ291" t="s">
        <v>443</v>
      </c>
      <c r="IR291" t="s">
        <v>443</v>
      </c>
      <c r="IS291" t="s">
        <v>443</v>
      </c>
      <c r="IT291">
        <v>0</v>
      </c>
      <c r="IU291">
        <v>100</v>
      </c>
      <c r="IV291">
        <v>100</v>
      </c>
      <c r="IW291">
        <v>-0.39</v>
      </c>
      <c r="IX291">
        <v>0.2985</v>
      </c>
      <c r="IY291">
        <v>-0.9039269621244732</v>
      </c>
      <c r="IZ291">
        <v>-0.001239420960351069</v>
      </c>
      <c r="JA291">
        <v>2.054680153414315E-06</v>
      </c>
      <c r="JB291">
        <v>-6.090169633737798E-10</v>
      </c>
      <c r="JC291">
        <v>0.01286883109493677</v>
      </c>
      <c r="JD291">
        <v>0.003674261220633967</v>
      </c>
      <c r="JE291">
        <v>0.0003746991724086452</v>
      </c>
      <c r="JF291">
        <v>1.563836292469968E-06</v>
      </c>
      <c r="JG291">
        <v>1</v>
      </c>
      <c r="JH291">
        <v>2003</v>
      </c>
      <c r="JI291">
        <v>1</v>
      </c>
      <c r="JJ291">
        <v>24</v>
      </c>
      <c r="JK291">
        <v>202978.8</v>
      </c>
      <c r="JL291">
        <v>202979</v>
      </c>
      <c r="JM291">
        <v>2.91504</v>
      </c>
      <c r="JN291">
        <v>2.60376</v>
      </c>
      <c r="JO291">
        <v>1.49658</v>
      </c>
      <c r="JP291">
        <v>2.34375</v>
      </c>
      <c r="JQ291">
        <v>1.54907</v>
      </c>
      <c r="JR291">
        <v>2.47925</v>
      </c>
      <c r="JS291">
        <v>36.4343</v>
      </c>
      <c r="JT291">
        <v>24.1751</v>
      </c>
      <c r="JU291">
        <v>18</v>
      </c>
      <c r="JV291">
        <v>483.079</v>
      </c>
      <c r="JW291">
        <v>495.861</v>
      </c>
      <c r="JX291">
        <v>28.1326</v>
      </c>
      <c r="JY291">
        <v>28.7812</v>
      </c>
      <c r="JZ291">
        <v>30.0002</v>
      </c>
      <c r="KA291">
        <v>29.0128</v>
      </c>
      <c r="KB291">
        <v>29.0158</v>
      </c>
      <c r="KC291">
        <v>58.4717</v>
      </c>
      <c r="KD291">
        <v>15.0661</v>
      </c>
      <c r="KE291">
        <v>100</v>
      </c>
      <c r="KF291">
        <v>28.132</v>
      </c>
      <c r="KG291">
        <v>1356.09</v>
      </c>
      <c r="KH291">
        <v>21.083</v>
      </c>
      <c r="KI291">
        <v>101.938</v>
      </c>
      <c r="KJ291">
        <v>91.401</v>
      </c>
    </row>
    <row r="292" spans="1:296">
      <c r="A292">
        <v>274</v>
      </c>
      <c r="B292">
        <v>1759168336.6</v>
      </c>
      <c r="C292">
        <v>6963.5</v>
      </c>
      <c r="D292" t="s">
        <v>993</v>
      </c>
      <c r="E292" t="s">
        <v>994</v>
      </c>
      <c r="F292">
        <v>5</v>
      </c>
      <c r="G292" t="s">
        <v>832</v>
      </c>
      <c r="H292">
        <v>1759168328.814285</v>
      </c>
      <c r="I292">
        <f>(J292)/1000</f>
        <v>0</v>
      </c>
      <c r="J292">
        <f>IF(DO292, AM292, AG292)</f>
        <v>0</v>
      </c>
      <c r="K292">
        <f>IF(DO292, AH292, AF292)</f>
        <v>0</v>
      </c>
      <c r="L292">
        <f>DQ292 - IF(AT292&gt;1, K292*DK292*100.0/(AV292), 0)</f>
        <v>0</v>
      </c>
      <c r="M292">
        <f>((S292-I292/2)*L292-K292)/(S292+I292/2)</f>
        <v>0</v>
      </c>
      <c r="N292">
        <f>M292*(DX292+DY292)/1000.0</f>
        <v>0</v>
      </c>
      <c r="O292">
        <f>(DQ292 - IF(AT292&gt;1, K292*DK292*100.0/(AV292), 0))*(DX292+DY292)/1000.0</f>
        <v>0</v>
      </c>
      <c r="P292">
        <f>2.0/((1/R292-1/Q292)+SIGN(R292)*SQRT((1/R292-1/Q292)*(1/R292-1/Q292) + 4*DL292/((DL292+1)*(DL292+1))*(2*1/R292*1/Q292-1/Q292*1/Q292)))</f>
        <v>0</v>
      </c>
      <c r="Q292">
        <f>IF(LEFT(DM292,1)&lt;&gt;"0",IF(LEFT(DM292,1)="1",3.0,DN292),$D$5+$E$5*(EE292*DX292/($K$5*1000))+$F$5*(EE292*DX292/($K$5*1000))*MAX(MIN(DK292,$J$5),$I$5)*MAX(MIN(DK292,$J$5),$I$5)+$G$5*MAX(MIN(DK292,$J$5),$I$5)*(EE292*DX292/($K$5*1000))+$H$5*(EE292*DX292/($K$5*1000))*(EE292*DX292/($K$5*1000)))</f>
        <v>0</v>
      </c>
      <c r="R292">
        <f>I292*(1000-(1000*0.61365*exp(17.502*V292/(240.97+V292))/(DX292+DY292)+DS292)/2)/(1000*0.61365*exp(17.502*V292/(240.97+V292))/(DX292+DY292)-DS292)</f>
        <v>0</v>
      </c>
      <c r="S292">
        <f>1/((DL292+1)/(P292/1.6)+1/(Q292/1.37)) + DL292/((DL292+1)/(P292/1.6) + DL292/(Q292/1.37))</f>
        <v>0</v>
      </c>
      <c r="T292">
        <f>(DG292*DJ292)</f>
        <v>0</v>
      </c>
      <c r="U292">
        <f>(DZ292+(T292+2*0.95*5.67E-8*(((DZ292+$B$9)+273)^4-(DZ292+273)^4)-44100*I292)/(1.84*29.3*Q292+8*0.95*5.67E-8*(DZ292+273)^3))</f>
        <v>0</v>
      </c>
      <c r="V292">
        <f>($C$9*EA292+$D$9*EB292+$E$9*U292)</f>
        <v>0</v>
      </c>
      <c r="W292">
        <f>0.61365*exp(17.502*V292/(240.97+V292))</f>
        <v>0</v>
      </c>
      <c r="X292">
        <f>(Y292/Z292*100)</f>
        <v>0</v>
      </c>
      <c r="Y292">
        <f>DS292*(DX292+DY292)/1000</f>
        <v>0</v>
      </c>
      <c r="Z292">
        <f>0.61365*exp(17.502*DZ292/(240.97+DZ292))</f>
        <v>0</v>
      </c>
      <c r="AA292">
        <f>(W292-DS292*(DX292+DY292)/1000)</f>
        <v>0</v>
      </c>
      <c r="AB292">
        <f>(-I292*44100)</f>
        <v>0</v>
      </c>
      <c r="AC292">
        <f>2*29.3*Q292*0.92*(DZ292-V292)</f>
        <v>0</v>
      </c>
      <c r="AD292">
        <f>2*0.95*5.67E-8*(((DZ292+$B$9)+273)^4-(V292+273)^4)</f>
        <v>0</v>
      </c>
      <c r="AE292">
        <f>T292+AD292+AB292+AC292</f>
        <v>0</v>
      </c>
      <c r="AF292">
        <f>DW292*AT292*(DR292-DQ292*(1000-AT292*DT292)/(1000-AT292*DS292))/(100*DK292)</f>
        <v>0</v>
      </c>
      <c r="AG292">
        <f>1000*DW292*AT292*(DS292-DT292)/(100*DK292*(1000-AT292*DS292))</f>
        <v>0</v>
      </c>
      <c r="AH292">
        <f>(AI292 - AJ292 - DX292*1E3/(8.314*(DZ292+273.15)) * AL292/DW292 * AK292) * DW292/(100*DK292) * (1000 - DT292)/1000</f>
        <v>0</v>
      </c>
      <c r="AI292">
        <v>1371.150823080822</v>
      </c>
      <c r="AJ292">
        <v>1330.327151515151</v>
      </c>
      <c r="AK292">
        <v>3.370128835972501</v>
      </c>
      <c r="AL292">
        <v>65.06289702928272</v>
      </c>
      <c r="AM292">
        <f>(AO292 - AN292 + DX292*1E3/(8.314*(DZ292+273.15)) * AQ292/DW292 * AP292) * DW292/(100*DK292) * 1000/(1000 - AO292)</f>
        <v>0</v>
      </c>
      <c r="AN292">
        <v>21.03783336266285</v>
      </c>
      <c r="AO292">
        <v>22.59077272727272</v>
      </c>
      <c r="AP292">
        <v>-3.116533316297703E-05</v>
      </c>
      <c r="AQ292">
        <v>104.9964601613878</v>
      </c>
      <c r="AR292">
        <v>0</v>
      </c>
      <c r="AS292">
        <v>0</v>
      </c>
      <c r="AT292">
        <f>IF(AR292*$H$15&gt;=AV292,1.0,(AV292/(AV292-AR292*$H$15)))</f>
        <v>0</v>
      </c>
      <c r="AU292">
        <f>(AT292-1)*100</f>
        <v>0</v>
      </c>
      <c r="AV292">
        <f>MAX(0,($B$15+$C$15*EE292)/(1+$D$15*EE292)*DX292/(DZ292+273)*$E$15)</f>
        <v>0</v>
      </c>
      <c r="AW292" t="s">
        <v>437</v>
      </c>
      <c r="AX292" t="s">
        <v>437</v>
      </c>
      <c r="AY292">
        <v>0</v>
      </c>
      <c r="AZ292">
        <v>0</v>
      </c>
      <c r="BA292">
        <f>1-AY292/AZ292</f>
        <v>0</v>
      </c>
      <c r="BB292">
        <v>0</v>
      </c>
      <c r="BC292" t="s">
        <v>437</v>
      </c>
      <c r="BD292" t="s">
        <v>437</v>
      </c>
      <c r="BE292">
        <v>0</v>
      </c>
      <c r="BF292">
        <v>0</v>
      </c>
      <c r="BG292">
        <f>1-BE292/BF292</f>
        <v>0</v>
      </c>
      <c r="BH292">
        <v>0.5</v>
      </c>
      <c r="BI292">
        <f>DH292</f>
        <v>0</v>
      </c>
      <c r="BJ292">
        <f>K292</f>
        <v>0</v>
      </c>
      <c r="BK292">
        <f>BG292*BH292*BI292</f>
        <v>0</v>
      </c>
      <c r="BL292">
        <f>(BJ292-BB292)/BI292</f>
        <v>0</v>
      </c>
      <c r="BM292">
        <f>(AZ292-BF292)/BF292</f>
        <v>0</v>
      </c>
      <c r="BN292">
        <f>AY292/(BA292+AY292/BF292)</f>
        <v>0</v>
      </c>
      <c r="BO292" t="s">
        <v>437</v>
      </c>
      <c r="BP292">
        <v>0</v>
      </c>
      <c r="BQ292">
        <f>IF(BP292&lt;&gt;0, BP292, BN292)</f>
        <v>0</v>
      </c>
      <c r="BR292">
        <f>1-BQ292/BF292</f>
        <v>0</v>
      </c>
      <c r="BS292">
        <f>(BF292-BE292)/(BF292-BQ292)</f>
        <v>0</v>
      </c>
      <c r="BT292">
        <f>(AZ292-BF292)/(AZ292-BQ292)</f>
        <v>0</v>
      </c>
      <c r="BU292">
        <f>(BF292-BE292)/(BF292-AY292)</f>
        <v>0</v>
      </c>
      <c r="BV292">
        <f>(AZ292-BF292)/(AZ292-AY292)</f>
        <v>0</v>
      </c>
      <c r="BW292">
        <f>(BS292*BQ292/BE292)</f>
        <v>0</v>
      </c>
      <c r="BX292">
        <f>(1-BW292)</f>
        <v>0</v>
      </c>
      <c r="DG292">
        <f>$B$13*EF292+$C$13*EG292+$F$13*ER292*(1-EU292)</f>
        <v>0</v>
      </c>
      <c r="DH292">
        <f>DG292*DI292</f>
        <v>0</v>
      </c>
      <c r="DI292">
        <f>($B$13*$D$11+$C$13*$D$11+$F$13*((FE292+EW292)/MAX(FE292+EW292+FF292, 0.1)*$I$11+FF292/MAX(FE292+EW292+FF292, 0.1)*$J$11))/($B$13+$C$13+$F$13)</f>
        <v>0</v>
      </c>
      <c r="DJ292">
        <f>($B$13*$K$11+$C$13*$K$11+$F$13*((FE292+EW292)/MAX(FE292+EW292+FF292, 0.1)*$P$11+FF292/MAX(FE292+EW292+FF292, 0.1)*$Q$11))/($B$13+$C$13+$F$13)</f>
        <v>0</v>
      </c>
      <c r="DK292">
        <v>5.79</v>
      </c>
      <c r="DL292">
        <v>0.5</v>
      </c>
      <c r="DM292" t="s">
        <v>438</v>
      </c>
      <c r="DN292">
        <v>2</v>
      </c>
      <c r="DO292" t="b">
        <v>1</v>
      </c>
      <c r="DP292">
        <v>1759168328.814285</v>
      </c>
      <c r="DQ292">
        <v>1276.1075</v>
      </c>
      <c r="DR292">
        <v>1326.085714285715</v>
      </c>
      <c r="DS292">
        <v>22.59448571428571</v>
      </c>
      <c r="DT292">
        <v>21.03605357142857</v>
      </c>
      <c r="DU292">
        <v>1276.512857142857</v>
      </c>
      <c r="DV292">
        <v>22.29609642857143</v>
      </c>
      <c r="DW292">
        <v>499.9935714285713</v>
      </c>
      <c r="DX292">
        <v>90.87005357142856</v>
      </c>
      <c r="DY292">
        <v>0.06934592500000002</v>
      </c>
      <c r="DZ292">
        <v>29.47278214285714</v>
      </c>
      <c r="EA292">
        <v>30.01216428571428</v>
      </c>
      <c r="EB292">
        <v>999.9000000000002</v>
      </c>
      <c r="EC292">
        <v>0</v>
      </c>
      <c r="ED292">
        <v>0</v>
      </c>
      <c r="EE292">
        <v>9997.724285714285</v>
      </c>
      <c r="EF292">
        <v>0</v>
      </c>
      <c r="EG292">
        <v>9.89639</v>
      </c>
      <c r="EH292">
        <v>-49.97818214285714</v>
      </c>
      <c r="EI292">
        <v>1305.606785714286</v>
      </c>
      <c r="EJ292">
        <v>1354.581428571428</v>
      </c>
      <c r="EK292">
        <v>1.558431428571428</v>
      </c>
      <c r="EL292">
        <v>1326.085714285715</v>
      </c>
      <c r="EM292">
        <v>21.03605357142857</v>
      </c>
      <c r="EN292">
        <v>2.053162857142858</v>
      </c>
      <c r="EO292">
        <v>1.911546785714286</v>
      </c>
      <c r="EP292">
        <v>17.86038571428572</v>
      </c>
      <c r="EQ292">
        <v>16.73009642857143</v>
      </c>
      <c r="ER292">
        <v>1999.969285714286</v>
      </c>
      <c r="ES292">
        <v>0.9799981785714288</v>
      </c>
      <c r="ET292">
        <v>0.02000152857142857</v>
      </c>
      <c r="EU292">
        <v>0</v>
      </c>
      <c r="EV292">
        <v>812.0931071428571</v>
      </c>
      <c r="EW292">
        <v>5.00078</v>
      </c>
      <c r="EX292">
        <v>15827.56071428572</v>
      </c>
      <c r="EY292">
        <v>16379.375</v>
      </c>
      <c r="EZ292">
        <v>39.39039285714286</v>
      </c>
      <c r="FA292">
        <v>40.04903571428571</v>
      </c>
      <c r="FB292">
        <v>39.30789285714285</v>
      </c>
      <c r="FC292">
        <v>39.88596428571429</v>
      </c>
      <c r="FD292">
        <v>40.09796428571428</v>
      </c>
      <c r="FE292">
        <v>1955.069285714286</v>
      </c>
      <c r="FF292">
        <v>39.9</v>
      </c>
      <c r="FG292">
        <v>0</v>
      </c>
      <c r="FH292">
        <v>1759168328.6</v>
      </c>
      <c r="FI292">
        <v>0</v>
      </c>
      <c r="FJ292">
        <v>812.05164</v>
      </c>
      <c r="FK292">
        <v>-0.7164615400421197</v>
      </c>
      <c r="FL292">
        <v>-4.515384665260654</v>
      </c>
      <c r="FM292">
        <v>15827.764</v>
      </c>
      <c r="FN292">
        <v>15</v>
      </c>
      <c r="FO292">
        <v>0</v>
      </c>
      <c r="FP292" t="s">
        <v>439</v>
      </c>
      <c r="FQ292">
        <v>1746989605.5</v>
      </c>
      <c r="FR292">
        <v>1746989593.5</v>
      </c>
      <c r="FS292">
        <v>0</v>
      </c>
      <c r="FT292">
        <v>-0.274</v>
      </c>
      <c r="FU292">
        <v>-0.002</v>
      </c>
      <c r="FV292">
        <v>2.549</v>
      </c>
      <c r="FW292">
        <v>0.129</v>
      </c>
      <c r="FX292">
        <v>420</v>
      </c>
      <c r="FY292">
        <v>17</v>
      </c>
      <c r="FZ292">
        <v>0.02</v>
      </c>
      <c r="GA292">
        <v>0.04</v>
      </c>
      <c r="GB292">
        <v>-49.8904225</v>
      </c>
      <c r="GC292">
        <v>-2.04290544090043</v>
      </c>
      <c r="GD292">
        <v>0.2692331976999677</v>
      </c>
      <c r="GE292">
        <v>0</v>
      </c>
      <c r="GF292">
        <v>812.0967647058824</v>
      </c>
      <c r="GG292">
        <v>-0.8586096276635418</v>
      </c>
      <c r="GH292">
        <v>0.2574102994903925</v>
      </c>
      <c r="GI292">
        <v>1</v>
      </c>
      <c r="GJ292">
        <v>1.5607485</v>
      </c>
      <c r="GK292">
        <v>-0.04144457786116314</v>
      </c>
      <c r="GL292">
        <v>0.009596313497901163</v>
      </c>
      <c r="GM292">
        <v>1</v>
      </c>
      <c r="GN292">
        <v>2</v>
      </c>
      <c r="GO292">
        <v>3</v>
      </c>
      <c r="GP292" t="s">
        <v>446</v>
      </c>
      <c r="GQ292">
        <v>3.10232</v>
      </c>
      <c r="GR292">
        <v>2.72767</v>
      </c>
      <c r="GS292">
        <v>0.190255</v>
      </c>
      <c r="GT292">
        <v>0.194725</v>
      </c>
      <c r="GU292">
        <v>0.103742</v>
      </c>
      <c r="GV292">
        <v>0.100039</v>
      </c>
      <c r="GW292">
        <v>21165</v>
      </c>
      <c r="GX292">
        <v>19114.3</v>
      </c>
      <c r="GY292">
        <v>26700.9</v>
      </c>
      <c r="GZ292">
        <v>23957.2</v>
      </c>
      <c r="HA292">
        <v>38300.5</v>
      </c>
      <c r="HB292">
        <v>31879.2</v>
      </c>
      <c r="HC292">
        <v>46622.2</v>
      </c>
      <c r="HD292">
        <v>37897.9</v>
      </c>
      <c r="HE292">
        <v>1.872</v>
      </c>
      <c r="HF292">
        <v>1.86808</v>
      </c>
      <c r="HG292">
        <v>0.141278</v>
      </c>
      <c r="HH292">
        <v>0</v>
      </c>
      <c r="HI292">
        <v>27.7151</v>
      </c>
      <c r="HJ292">
        <v>999.9</v>
      </c>
      <c r="HK292">
        <v>46.7</v>
      </c>
      <c r="HL292">
        <v>31.7</v>
      </c>
      <c r="HM292">
        <v>24.1251</v>
      </c>
      <c r="HN292">
        <v>61.3059</v>
      </c>
      <c r="HO292">
        <v>22.3157</v>
      </c>
      <c r="HP292">
        <v>1</v>
      </c>
      <c r="HQ292">
        <v>0.115821</v>
      </c>
      <c r="HR292">
        <v>-0.230147</v>
      </c>
      <c r="HS292">
        <v>20.2795</v>
      </c>
      <c r="HT292">
        <v>5.21235</v>
      </c>
      <c r="HU292">
        <v>11.98</v>
      </c>
      <c r="HV292">
        <v>4.96355</v>
      </c>
      <c r="HW292">
        <v>3.27445</v>
      </c>
      <c r="HX292">
        <v>9999</v>
      </c>
      <c r="HY292">
        <v>9999</v>
      </c>
      <c r="HZ292">
        <v>9999</v>
      </c>
      <c r="IA292">
        <v>42.3</v>
      </c>
      <c r="IB292">
        <v>1.86401</v>
      </c>
      <c r="IC292">
        <v>1.86015</v>
      </c>
      <c r="ID292">
        <v>1.85847</v>
      </c>
      <c r="IE292">
        <v>1.85977</v>
      </c>
      <c r="IF292">
        <v>1.85989</v>
      </c>
      <c r="IG292">
        <v>1.8584</v>
      </c>
      <c r="IH292">
        <v>1.85747</v>
      </c>
      <c r="II292">
        <v>1.85242</v>
      </c>
      <c r="IJ292">
        <v>0</v>
      </c>
      <c r="IK292">
        <v>0</v>
      </c>
      <c r="IL292">
        <v>0</v>
      </c>
      <c r="IM292">
        <v>0</v>
      </c>
      <c r="IN292" t="s">
        <v>441</v>
      </c>
      <c r="IO292" t="s">
        <v>442</v>
      </c>
      <c r="IP292" t="s">
        <v>443</v>
      </c>
      <c r="IQ292" t="s">
        <v>443</v>
      </c>
      <c r="IR292" t="s">
        <v>443</v>
      </c>
      <c r="IS292" t="s">
        <v>443</v>
      </c>
      <c r="IT292">
        <v>0</v>
      </c>
      <c r="IU292">
        <v>100</v>
      </c>
      <c r="IV292">
        <v>100</v>
      </c>
      <c r="IW292">
        <v>-0.37</v>
      </c>
      <c r="IX292">
        <v>0.2983</v>
      </c>
      <c r="IY292">
        <v>-0.9039269621244732</v>
      </c>
      <c r="IZ292">
        <v>-0.001239420960351069</v>
      </c>
      <c r="JA292">
        <v>2.054680153414315E-06</v>
      </c>
      <c r="JB292">
        <v>-6.090169633737798E-10</v>
      </c>
      <c r="JC292">
        <v>0.01286883109493677</v>
      </c>
      <c r="JD292">
        <v>0.003674261220633967</v>
      </c>
      <c r="JE292">
        <v>0.0003746991724086452</v>
      </c>
      <c r="JF292">
        <v>1.563836292469968E-06</v>
      </c>
      <c r="JG292">
        <v>1</v>
      </c>
      <c r="JH292">
        <v>2003</v>
      </c>
      <c r="JI292">
        <v>1</v>
      </c>
      <c r="JJ292">
        <v>24</v>
      </c>
      <c r="JK292">
        <v>202978.9</v>
      </c>
      <c r="JL292">
        <v>202979.1</v>
      </c>
      <c r="JM292">
        <v>2.94189</v>
      </c>
      <c r="JN292">
        <v>2.6123</v>
      </c>
      <c r="JO292">
        <v>1.49658</v>
      </c>
      <c r="JP292">
        <v>2.34375</v>
      </c>
      <c r="JQ292">
        <v>1.54907</v>
      </c>
      <c r="JR292">
        <v>2.37793</v>
      </c>
      <c r="JS292">
        <v>36.4343</v>
      </c>
      <c r="JT292">
        <v>24.1751</v>
      </c>
      <c r="JU292">
        <v>18</v>
      </c>
      <c r="JV292">
        <v>483.225</v>
      </c>
      <c r="JW292">
        <v>495.662</v>
      </c>
      <c r="JX292">
        <v>28.1219</v>
      </c>
      <c r="JY292">
        <v>28.7812</v>
      </c>
      <c r="JZ292">
        <v>30.0001</v>
      </c>
      <c r="KA292">
        <v>29.0128</v>
      </c>
      <c r="KB292">
        <v>29.0158</v>
      </c>
      <c r="KC292">
        <v>59.0263</v>
      </c>
      <c r="KD292">
        <v>15.0661</v>
      </c>
      <c r="KE292">
        <v>100</v>
      </c>
      <c r="KF292">
        <v>28.118</v>
      </c>
      <c r="KG292">
        <v>1369.45</v>
      </c>
      <c r="KH292">
        <v>21.1043</v>
      </c>
      <c r="KI292">
        <v>101.938</v>
      </c>
      <c r="KJ292">
        <v>91.4002</v>
      </c>
    </row>
    <row r="293" spans="1:296">
      <c r="A293">
        <v>275</v>
      </c>
      <c r="B293">
        <v>1759168341.6</v>
      </c>
      <c r="C293">
        <v>6968.5</v>
      </c>
      <c r="D293" t="s">
        <v>995</v>
      </c>
      <c r="E293" t="s">
        <v>996</v>
      </c>
      <c r="F293">
        <v>5</v>
      </c>
      <c r="G293" t="s">
        <v>832</v>
      </c>
      <c r="H293">
        <v>1759168334.1</v>
      </c>
      <c r="I293">
        <f>(J293)/1000</f>
        <v>0</v>
      </c>
      <c r="J293">
        <f>IF(DO293, AM293, AG293)</f>
        <v>0</v>
      </c>
      <c r="K293">
        <f>IF(DO293, AH293, AF293)</f>
        <v>0</v>
      </c>
      <c r="L293">
        <f>DQ293 - IF(AT293&gt;1, K293*DK293*100.0/(AV293), 0)</f>
        <v>0</v>
      </c>
      <c r="M293">
        <f>((S293-I293/2)*L293-K293)/(S293+I293/2)</f>
        <v>0</v>
      </c>
      <c r="N293">
        <f>M293*(DX293+DY293)/1000.0</f>
        <v>0</v>
      </c>
      <c r="O293">
        <f>(DQ293 - IF(AT293&gt;1, K293*DK293*100.0/(AV293), 0))*(DX293+DY293)/1000.0</f>
        <v>0</v>
      </c>
      <c r="P293">
        <f>2.0/((1/R293-1/Q293)+SIGN(R293)*SQRT((1/R293-1/Q293)*(1/R293-1/Q293) + 4*DL293/((DL293+1)*(DL293+1))*(2*1/R293*1/Q293-1/Q293*1/Q293)))</f>
        <v>0</v>
      </c>
      <c r="Q293">
        <f>IF(LEFT(DM293,1)&lt;&gt;"0",IF(LEFT(DM293,1)="1",3.0,DN293),$D$5+$E$5*(EE293*DX293/($K$5*1000))+$F$5*(EE293*DX293/($K$5*1000))*MAX(MIN(DK293,$J$5),$I$5)*MAX(MIN(DK293,$J$5),$I$5)+$G$5*MAX(MIN(DK293,$J$5),$I$5)*(EE293*DX293/($K$5*1000))+$H$5*(EE293*DX293/($K$5*1000))*(EE293*DX293/($K$5*1000)))</f>
        <v>0</v>
      </c>
      <c r="R293">
        <f>I293*(1000-(1000*0.61365*exp(17.502*V293/(240.97+V293))/(DX293+DY293)+DS293)/2)/(1000*0.61365*exp(17.502*V293/(240.97+V293))/(DX293+DY293)-DS293)</f>
        <v>0</v>
      </c>
      <c r="S293">
        <f>1/((DL293+1)/(P293/1.6)+1/(Q293/1.37)) + DL293/((DL293+1)/(P293/1.6) + DL293/(Q293/1.37))</f>
        <v>0</v>
      </c>
      <c r="T293">
        <f>(DG293*DJ293)</f>
        <v>0</v>
      </c>
      <c r="U293">
        <f>(DZ293+(T293+2*0.95*5.67E-8*(((DZ293+$B$9)+273)^4-(DZ293+273)^4)-44100*I293)/(1.84*29.3*Q293+8*0.95*5.67E-8*(DZ293+273)^3))</f>
        <v>0</v>
      </c>
      <c r="V293">
        <f>($C$9*EA293+$D$9*EB293+$E$9*U293)</f>
        <v>0</v>
      </c>
      <c r="W293">
        <f>0.61365*exp(17.502*V293/(240.97+V293))</f>
        <v>0</v>
      </c>
      <c r="X293">
        <f>(Y293/Z293*100)</f>
        <v>0</v>
      </c>
      <c r="Y293">
        <f>DS293*(DX293+DY293)/1000</f>
        <v>0</v>
      </c>
      <c r="Z293">
        <f>0.61365*exp(17.502*DZ293/(240.97+DZ293))</f>
        <v>0</v>
      </c>
      <c r="AA293">
        <f>(W293-DS293*(DX293+DY293)/1000)</f>
        <v>0</v>
      </c>
      <c r="AB293">
        <f>(-I293*44100)</f>
        <v>0</v>
      </c>
      <c r="AC293">
        <f>2*29.3*Q293*0.92*(DZ293-V293)</f>
        <v>0</v>
      </c>
      <c r="AD293">
        <f>2*0.95*5.67E-8*(((DZ293+$B$9)+273)^4-(V293+273)^4)</f>
        <v>0</v>
      </c>
      <c r="AE293">
        <f>T293+AD293+AB293+AC293</f>
        <v>0</v>
      </c>
      <c r="AF293">
        <f>DW293*AT293*(DR293-DQ293*(1000-AT293*DT293)/(1000-AT293*DS293))/(100*DK293)</f>
        <v>0</v>
      </c>
      <c r="AG293">
        <f>1000*DW293*AT293*(DS293-DT293)/(100*DK293*(1000-AT293*DS293))</f>
        <v>0</v>
      </c>
      <c r="AH293">
        <f>(AI293 - AJ293 - DX293*1E3/(8.314*(DZ293+273.15)) * AL293/DW293 * AK293) * DW293/(100*DK293) * (1000 - DT293)/1000</f>
        <v>0</v>
      </c>
      <c r="AI293">
        <v>1388.452998509183</v>
      </c>
      <c r="AJ293">
        <v>1347.500121212121</v>
      </c>
      <c r="AK293">
        <v>3.437138359792937</v>
      </c>
      <c r="AL293">
        <v>65.06289702928272</v>
      </c>
      <c r="AM293">
        <f>(AO293 - AN293 + DX293*1E3/(8.314*(DZ293+273.15)) * AQ293/DW293 * AP293) * DW293/(100*DK293) * 1000/(1000 - AO293)</f>
        <v>0</v>
      </c>
      <c r="AN293">
        <v>21.03727306997599</v>
      </c>
      <c r="AO293">
        <v>22.58098545454546</v>
      </c>
      <c r="AP293">
        <v>-4.714644264091878E-05</v>
      </c>
      <c r="AQ293">
        <v>104.9964601613878</v>
      </c>
      <c r="AR293">
        <v>0</v>
      </c>
      <c r="AS293">
        <v>0</v>
      </c>
      <c r="AT293">
        <f>IF(AR293*$H$15&gt;=AV293,1.0,(AV293/(AV293-AR293*$H$15)))</f>
        <v>0</v>
      </c>
      <c r="AU293">
        <f>(AT293-1)*100</f>
        <v>0</v>
      </c>
      <c r="AV293">
        <f>MAX(0,($B$15+$C$15*EE293)/(1+$D$15*EE293)*DX293/(DZ293+273)*$E$15)</f>
        <v>0</v>
      </c>
      <c r="AW293" t="s">
        <v>437</v>
      </c>
      <c r="AX293" t="s">
        <v>437</v>
      </c>
      <c r="AY293">
        <v>0</v>
      </c>
      <c r="AZ293">
        <v>0</v>
      </c>
      <c r="BA293">
        <f>1-AY293/AZ293</f>
        <v>0</v>
      </c>
      <c r="BB293">
        <v>0</v>
      </c>
      <c r="BC293" t="s">
        <v>437</v>
      </c>
      <c r="BD293" t="s">
        <v>437</v>
      </c>
      <c r="BE293">
        <v>0</v>
      </c>
      <c r="BF293">
        <v>0</v>
      </c>
      <c r="BG293">
        <f>1-BE293/BF293</f>
        <v>0</v>
      </c>
      <c r="BH293">
        <v>0.5</v>
      </c>
      <c r="BI293">
        <f>DH293</f>
        <v>0</v>
      </c>
      <c r="BJ293">
        <f>K293</f>
        <v>0</v>
      </c>
      <c r="BK293">
        <f>BG293*BH293*BI293</f>
        <v>0</v>
      </c>
      <c r="BL293">
        <f>(BJ293-BB293)/BI293</f>
        <v>0</v>
      </c>
      <c r="BM293">
        <f>(AZ293-BF293)/BF293</f>
        <v>0</v>
      </c>
      <c r="BN293">
        <f>AY293/(BA293+AY293/BF293)</f>
        <v>0</v>
      </c>
      <c r="BO293" t="s">
        <v>437</v>
      </c>
      <c r="BP293">
        <v>0</v>
      </c>
      <c r="BQ293">
        <f>IF(BP293&lt;&gt;0, BP293, BN293)</f>
        <v>0</v>
      </c>
      <c r="BR293">
        <f>1-BQ293/BF293</f>
        <v>0</v>
      </c>
      <c r="BS293">
        <f>(BF293-BE293)/(BF293-BQ293)</f>
        <v>0</v>
      </c>
      <c r="BT293">
        <f>(AZ293-BF293)/(AZ293-BQ293)</f>
        <v>0</v>
      </c>
      <c r="BU293">
        <f>(BF293-BE293)/(BF293-AY293)</f>
        <v>0</v>
      </c>
      <c r="BV293">
        <f>(AZ293-BF293)/(AZ293-AY293)</f>
        <v>0</v>
      </c>
      <c r="BW293">
        <f>(BS293*BQ293/BE293)</f>
        <v>0</v>
      </c>
      <c r="BX293">
        <f>(1-BW293)</f>
        <v>0</v>
      </c>
      <c r="DG293">
        <f>$B$13*EF293+$C$13*EG293+$F$13*ER293*(1-EU293)</f>
        <v>0</v>
      </c>
      <c r="DH293">
        <f>DG293*DI293</f>
        <v>0</v>
      </c>
      <c r="DI293">
        <f>($B$13*$D$11+$C$13*$D$11+$F$13*((FE293+EW293)/MAX(FE293+EW293+FF293, 0.1)*$I$11+FF293/MAX(FE293+EW293+FF293, 0.1)*$J$11))/($B$13+$C$13+$F$13)</f>
        <v>0</v>
      </c>
      <c r="DJ293">
        <f>($B$13*$K$11+$C$13*$K$11+$F$13*((FE293+EW293)/MAX(FE293+EW293+FF293, 0.1)*$P$11+FF293/MAX(FE293+EW293+FF293, 0.1)*$Q$11))/($B$13+$C$13+$F$13)</f>
        <v>0</v>
      </c>
      <c r="DK293">
        <v>5.79</v>
      </c>
      <c r="DL293">
        <v>0.5</v>
      </c>
      <c r="DM293" t="s">
        <v>438</v>
      </c>
      <c r="DN293">
        <v>2</v>
      </c>
      <c r="DO293" t="b">
        <v>1</v>
      </c>
      <c r="DP293">
        <v>1759168334.1</v>
      </c>
      <c r="DQ293">
        <v>1293.700370370371</v>
      </c>
      <c r="DR293">
        <v>1343.86</v>
      </c>
      <c r="DS293">
        <v>22.59246666666667</v>
      </c>
      <c r="DT293">
        <v>21.03693703703703</v>
      </c>
      <c r="DU293">
        <v>1294.087407407407</v>
      </c>
      <c r="DV293">
        <v>22.29412592592593</v>
      </c>
      <c r="DW293">
        <v>500.0066666666667</v>
      </c>
      <c r="DX293">
        <v>90.87022222222222</v>
      </c>
      <c r="DY293">
        <v>0.06943903333333333</v>
      </c>
      <c r="DZ293">
        <v>29.47062222222223</v>
      </c>
      <c r="EA293">
        <v>30.01676666666667</v>
      </c>
      <c r="EB293">
        <v>999.9000000000001</v>
      </c>
      <c r="EC293">
        <v>0</v>
      </c>
      <c r="ED293">
        <v>0</v>
      </c>
      <c r="EE293">
        <v>10000.64555555555</v>
      </c>
      <c r="EF293">
        <v>0</v>
      </c>
      <c r="EG293">
        <v>9.89639</v>
      </c>
      <c r="EH293">
        <v>-50.15952592592593</v>
      </c>
      <c r="EI293">
        <v>1323.603703703704</v>
      </c>
      <c r="EJ293">
        <v>1372.738148148148</v>
      </c>
      <c r="EK293">
        <v>1.555536296296296</v>
      </c>
      <c r="EL293">
        <v>1343.86</v>
      </c>
      <c r="EM293">
        <v>21.03693703703703</v>
      </c>
      <c r="EN293">
        <v>2.052983703703704</v>
      </c>
      <c r="EO293">
        <v>1.911630740740741</v>
      </c>
      <c r="EP293">
        <v>17.85899259259259</v>
      </c>
      <c r="EQ293">
        <v>16.73078148148148</v>
      </c>
      <c r="ER293">
        <v>1999.949629629629</v>
      </c>
      <c r="ES293">
        <v>0.979998</v>
      </c>
      <c r="ET293">
        <v>0.02000170740740741</v>
      </c>
      <c r="EU293">
        <v>0</v>
      </c>
      <c r="EV293">
        <v>812.0543703703703</v>
      </c>
      <c r="EW293">
        <v>5.00078</v>
      </c>
      <c r="EX293">
        <v>15826.82962962963</v>
      </c>
      <c r="EY293">
        <v>16379.21111111111</v>
      </c>
      <c r="EZ293">
        <v>39.39096296296296</v>
      </c>
      <c r="FA293">
        <v>40.06003703703703</v>
      </c>
      <c r="FB293">
        <v>39.33781481481481</v>
      </c>
      <c r="FC293">
        <v>39.89111111111111</v>
      </c>
      <c r="FD293">
        <v>40.13633333333333</v>
      </c>
      <c r="FE293">
        <v>1955.04962962963</v>
      </c>
      <c r="FF293">
        <v>39.9</v>
      </c>
      <c r="FG293">
        <v>0</v>
      </c>
      <c r="FH293">
        <v>1759168334</v>
      </c>
      <c r="FI293">
        <v>0</v>
      </c>
      <c r="FJ293">
        <v>812.0549615384614</v>
      </c>
      <c r="FK293">
        <v>0.5380170983341274</v>
      </c>
      <c r="FL293">
        <v>-7.753846155537819</v>
      </c>
      <c r="FM293">
        <v>15827.10769230769</v>
      </c>
      <c r="FN293">
        <v>15</v>
      </c>
      <c r="FO293">
        <v>0</v>
      </c>
      <c r="FP293" t="s">
        <v>439</v>
      </c>
      <c r="FQ293">
        <v>1746989605.5</v>
      </c>
      <c r="FR293">
        <v>1746989593.5</v>
      </c>
      <c r="FS293">
        <v>0</v>
      </c>
      <c r="FT293">
        <v>-0.274</v>
      </c>
      <c r="FU293">
        <v>-0.002</v>
      </c>
      <c r="FV293">
        <v>2.549</v>
      </c>
      <c r="FW293">
        <v>0.129</v>
      </c>
      <c r="FX293">
        <v>420</v>
      </c>
      <c r="FY293">
        <v>17</v>
      </c>
      <c r="FZ293">
        <v>0.02</v>
      </c>
      <c r="GA293">
        <v>0.04</v>
      </c>
      <c r="GB293">
        <v>-50.069545</v>
      </c>
      <c r="GC293">
        <v>-1.977712570356497</v>
      </c>
      <c r="GD293">
        <v>0.2595574781719836</v>
      </c>
      <c r="GE293">
        <v>0</v>
      </c>
      <c r="GF293">
        <v>812.0466176470588</v>
      </c>
      <c r="GG293">
        <v>-0.3901757041441651</v>
      </c>
      <c r="GH293">
        <v>0.2185429039457702</v>
      </c>
      <c r="GI293">
        <v>1</v>
      </c>
      <c r="GJ293">
        <v>1.5563045</v>
      </c>
      <c r="GK293">
        <v>-0.0363753095684818</v>
      </c>
      <c r="GL293">
        <v>0.005202570975008415</v>
      </c>
      <c r="GM293">
        <v>1</v>
      </c>
      <c r="GN293">
        <v>2</v>
      </c>
      <c r="GO293">
        <v>3</v>
      </c>
      <c r="GP293" t="s">
        <v>446</v>
      </c>
      <c r="GQ293">
        <v>3.10257</v>
      </c>
      <c r="GR293">
        <v>2.72729</v>
      </c>
      <c r="GS293">
        <v>0.191737</v>
      </c>
      <c r="GT293">
        <v>0.196173</v>
      </c>
      <c r="GU293">
        <v>0.103704</v>
      </c>
      <c r="GV293">
        <v>0.100042</v>
      </c>
      <c r="GW293">
        <v>21126.2</v>
      </c>
      <c r="GX293">
        <v>19079.9</v>
      </c>
      <c r="GY293">
        <v>26700.8</v>
      </c>
      <c r="GZ293">
        <v>23957.1</v>
      </c>
      <c r="HA293">
        <v>38302.1</v>
      </c>
      <c r="HB293">
        <v>31879.1</v>
      </c>
      <c r="HC293">
        <v>46622</v>
      </c>
      <c r="HD293">
        <v>37897.7</v>
      </c>
      <c r="HE293">
        <v>1.87215</v>
      </c>
      <c r="HF293">
        <v>1.86777</v>
      </c>
      <c r="HG293">
        <v>0.141114</v>
      </c>
      <c r="HH293">
        <v>0</v>
      </c>
      <c r="HI293">
        <v>27.7168</v>
      </c>
      <c r="HJ293">
        <v>999.9</v>
      </c>
      <c r="HK293">
        <v>46.7</v>
      </c>
      <c r="HL293">
        <v>31.7</v>
      </c>
      <c r="HM293">
        <v>24.1271</v>
      </c>
      <c r="HN293">
        <v>61.1959</v>
      </c>
      <c r="HO293">
        <v>22.0032</v>
      </c>
      <c r="HP293">
        <v>1</v>
      </c>
      <c r="HQ293">
        <v>0.116052</v>
      </c>
      <c r="HR293">
        <v>-0.198794</v>
      </c>
      <c r="HS293">
        <v>20.2795</v>
      </c>
      <c r="HT293">
        <v>5.21055</v>
      </c>
      <c r="HU293">
        <v>11.98</v>
      </c>
      <c r="HV293">
        <v>4.963</v>
      </c>
      <c r="HW293">
        <v>3.27425</v>
      </c>
      <c r="HX293">
        <v>9999</v>
      </c>
      <c r="HY293">
        <v>9999</v>
      </c>
      <c r="HZ293">
        <v>9999</v>
      </c>
      <c r="IA293">
        <v>42.3</v>
      </c>
      <c r="IB293">
        <v>1.86401</v>
      </c>
      <c r="IC293">
        <v>1.86016</v>
      </c>
      <c r="ID293">
        <v>1.85848</v>
      </c>
      <c r="IE293">
        <v>1.85981</v>
      </c>
      <c r="IF293">
        <v>1.85989</v>
      </c>
      <c r="IG293">
        <v>1.8584</v>
      </c>
      <c r="IH293">
        <v>1.85746</v>
      </c>
      <c r="II293">
        <v>1.85242</v>
      </c>
      <c r="IJ293">
        <v>0</v>
      </c>
      <c r="IK293">
        <v>0</v>
      </c>
      <c r="IL293">
        <v>0</v>
      </c>
      <c r="IM293">
        <v>0</v>
      </c>
      <c r="IN293" t="s">
        <v>441</v>
      </c>
      <c r="IO293" t="s">
        <v>442</v>
      </c>
      <c r="IP293" t="s">
        <v>443</v>
      </c>
      <c r="IQ293" t="s">
        <v>443</v>
      </c>
      <c r="IR293" t="s">
        <v>443</v>
      </c>
      <c r="IS293" t="s">
        <v>443</v>
      </c>
      <c r="IT293">
        <v>0</v>
      </c>
      <c r="IU293">
        <v>100</v>
      </c>
      <c r="IV293">
        <v>100</v>
      </c>
      <c r="IW293">
        <v>-0.36</v>
      </c>
      <c r="IX293">
        <v>0.298</v>
      </c>
      <c r="IY293">
        <v>-0.9039269621244732</v>
      </c>
      <c r="IZ293">
        <v>-0.001239420960351069</v>
      </c>
      <c r="JA293">
        <v>2.054680153414315E-06</v>
      </c>
      <c r="JB293">
        <v>-6.090169633737798E-10</v>
      </c>
      <c r="JC293">
        <v>0.01286883109493677</v>
      </c>
      <c r="JD293">
        <v>0.003674261220633967</v>
      </c>
      <c r="JE293">
        <v>0.0003746991724086452</v>
      </c>
      <c r="JF293">
        <v>1.563836292469968E-06</v>
      </c>
      <c r="JG293">
        <v>1</v>
      </c>
      <c r="JH293">
        <v>2003</v>
      </c>
      <c r="JI293">
        <v>1</v>
      </c>
      <c r="JJ293">
        <v>24</v>
      </c>
      <c r="JK293">
        <v>202978.9</v>
      </c>
      <c r="JL293">
        <v>202979.1</v>
      </c>
      <c r="JM293">
        <v>2.97241</v>
      </c>
      <c r="JN293">
        <v>2.61597</v>
      </c>
      <c r="JO293">
        <v>1.49658</v>
      </c>
      <c r="JP293">
        <v>2.34375</v>
      </c>
      <c r="JQ293">
        <v>1.54907</v>
      </c>
      <c r="JR293">
        <v>2.43408</v>
      </c>
      <c r="JS293">
        <v>36.4343</v>
      </c>
      <c r="JT293">
        <v>24.1751</v>
      </c>
      <c r="JU293">
        <v>18</v>
      </c>
      <c r="JV293">
        <v>483.312</v>
      </c>
      <c r="JW293">
        <v>495.463</v>
      </c>
      <c r="JX293">
        <v>28.1055</v>
      </c>
      <c r="JY293">
        <v>28.7837</v>
      </c>
      <c r="JZ293">
        <v>30.0001</v>
      </c>
      <c r="KA293">
        <v>29.0128</v>
      </c>
      <c r="KB293">
        <v>29.0158</v>
      </c>
      <c r="KC293">
        <v>59.6325</v>
      </c>
      <c r="KD293">
        <v>15.0661</v>
      </c>
      <c r="KE293">
        <v>100</v>
      </c>
      <c r="KF293">
        <v>28.1</v>
      </c>
      <c r="KG293">
        <v>1389.49</v>
      </c>
      <c r="KH293">
        <v>21.1309</v>
      </c>
      <c r="KI293">
        <v>101.938</v>
      </c>
      <c r="KJ293">
        <v>91.3999</v>
      </c>
    </row>
    <row r="294" spans="1:296">
      <c r="A294">
        <v>276</v>
      </c>
      <c r="B294">
        <v>1759168346.6</v>
      </c>
      <c r="C294">
        <v>6973.5</v>
      </c>
      <c r="D294" t="s">
        <v>997</v>
      </c>
      <c r="E294" t="s">
        <v>998</v>
      </c>
      <c r="F294">
        <v>5</v>
      </c>
      <c r="G294" t="s">
        <v>832</v>
      </c>
      <c r="H294">
        <v>1759168338.814285</v>
      </c>
      <c r="I294">
        <f>(J294)/1000</f>
        <v>0</v>
      </c>
      <c r="J294">
        <f>IF(DO294, AM294, AG294)</f>
        <v>0</v>
      </c>
      <c r="K294">
        <f>IF(DO294, AH294, AF294)</f>
        <v>0</v>
      </c>
      <c r="L294">
        <f>DQ294 - IF(AT294&gt;1, K294*DK294*100.0/(AV294), 0)</f>
        <v>0</v>
      </c>
      <c r="M294">
        <f>((S294-I294/2)*L294-K294)/(S294+I294/2)</f>
        <v>0</v>
      </c>
      <c r="N294">
        <f>M294*(DX294+DY294)/1000.0</f>
        <v>0</v>
      </c>
      <c r="O294">
        <f>(DQ294 - IF(AT294&gt;1, K294*DK294*100.0/(AV294), 0))*(DX294+DY294)/1000.0</f>
        <v>0</v>
      </c>
      <c r="P294">
        <f>2.0/((1/R294-1/Q294)+SIGN(R294)*SQRT((1/R294-1/Q294)*(1/R294-1/Q294) + 4*DL294/((DL294+1)*(DL294+1))*(2*1/R294*1/Q294-1/Q294*1/Q294)))</f>
        <v>0</v>
      </c>
      <c r="Q294">
        <f>IF(LEFT(DM294,1)&lt;&gt;"0",IF(LEFT(DM294,1)="1",3.0,DN294),$D$5+$E$5*(EE294*DX294/($K$5*1000))+$F$5*(EE294*DX294/($K$5*1000))*MAX(MIN(DK294,$J$5),$I$5)*MAX(MIN(DK294,$J$5),$I$5)+$G$5*MAX(MIN(DK294,$J$5),$I$5)*(EE294*DX294/($K$5*1000))+$H$5*(EE294*DX294/($K$5*1000))*(EE294*DX294/($K$5*1000)))</f>
        <v>0</v>
      </c>
      <c r="R294">
        <f>I294*(1000-(1000*0.61365*exp(17.502*V294/(240.97+V294))/(DX294+DY294)+DS294)/2)/(1000*0.61365*exp(17.502*V294/(240.97+V294))/(DX294+DY294)-DS294)</f>
        <v>0</v>
      </c>
      <c r="S294">
        <f>1/((DL294+1)/(P294/1.6)+1/(Q294/1.37)) + DL294/((DL294+1)/(P294/1.6) + DL294/(Q294/1.37))</f>
        <v>0</v>
      </c>
      <c r="T294">
        <f>(DG294*DJ294)</f>
        <v>0</v>
      </c>
      <c r="U294">
        <f>(DZ294+(T294+2*0.95*5.67E-8*(((DZ294+$B$9)+273)^4-(DZ294+273)^4)-44100*I294)/(1.84*29.3*Q294+8*0.95*5.67E-8*(DZ294+273)^3))</f>
        <v>0</v>
      </c>
      <c r="V294">
        <f>($C$9*EA294+$D$9*EB294+$E$9*U294)</f>
        <v>0</v>
      </c>
      <c r="W294">
        <f>0.61365*exp(17.502*V294/(240.97+V294))</f>
        <v>0</v>
      </c>
      <c r="X294">
        <f>(Y294/Z294*100)</f>
        <v>0</v>
      </c>
      <c r="Y294">
        <f>DS294*(DX294+DY294)/1000</f>
        <v>0</v>
      </c>
      <c r="Z294">
        <f>0.61365*exp(17.502*DZ294/(240.97+DZ294))</f>
        <v>0</v>
      </c>
      <c r="AA294">
        <f>(W294-DS294*(DX294+DY294)/1000)</f>
        <v>0</v>
      </c>
      <c r="AB294">
        <f>(-I294*44100)</f>
        <v>0</v>
      </c>
      <c r="AC294">
        <f>2*29.3*Q294*0.92*(DZ294-V294)</f>
        <v>0</v>
      </c>
      <c r="AD294">
        <f>2*0.95*5.67E-8*(((DZ294+$B$9)+273)^4-(V294+273)^4)</f>
        <v>0</v>
      </c>
      <c r="AE294">
        <f>T294+AD294+AB294+AC294</f>
        <v>0</v>
      </c>
      <c r="AF294">
        <f>DW294*AT294*(DR294-DQ294*(1000-AT294*DT294)/(1000-AT294*DS294))/(100*DK294)</f>
        <v>0</v>
      </c>
      <c r="AG294">
        <f>1000*DW294*AT294*(DS294-DT294)/(100*DK294*(1000-AT294*DS294))</f>
        <v>0</v>
      </c>
      <c r="AH294">
        <f>(AI294 - AJ294 - DX294*1E3/(8.314*(DZ294+273.15)) * AL294/DW294 * AK294) * DW294/(100*DK294) * (1000 - DT294)/1000</f>
        <v>0</v>
      </c>
      <c r="AI294">
        <v>1405.299058861479</v>
      </c>
      <c r="AJ294">
        <v>1364.362727272727</v>
      </c>
      <c r="AK294">
        <v>3.35506005290993</v>
      </c>
      <c r="AL294">
        <v>65.06289702928272</v>
      </c>
      <c r="AM294">
        <f>(AO294 - AN294 + DX294*1E3/(8.314*(DZ294+273.15)) * AQ294/DW294 * AP294) * DW294/(100*DK294) * 1000/(1000 - AO294)</f>
        <v>0</v>
      </c>
      <c r="AN294">
        <v>21.03980914669389</v>
      </c>
      <c r="AO294">
        <v>22.56768303030303</v>
      </c>
      <c r="AP294">
        <v>-4.729166791111879E-05</v>
      </c>
      <c r="AQ294">
        <v>104.9964601613878</v>
      </c>
      <c r="AR294">
        <v>0</v>
      </c>
      <c r="AS294">
        <v>0</v>
      </c>
      <c r="AT294">
        <f>IF(AR294*$H$15&gt;=AV294,1.0,(AV294/(AV294-AR294*$H$15)))</f>
        <v>0</v>
      </c>
      <c r="AU294">
        <f>(AT294-1)*100</f>
        <v>0</v>
      </c>
      <c r="AV294">
        <f>MAX(0,($B$15+$C$15*EE294)/(1+$D$15*EE294)*DX294/(DZ294+273)*$E$15)</f>
        <v>0</v>
      </c>
      <c r="AW294" t="s">
        <v>437</v>
      </c>
      <c r="AX294" t="s">
        <v>437</v>
      </c>
      <c r="AY294">
        <v>0</v>
      </c>
      <c r="AZ294">
        <v>0</v>
      </c>
      <c r="BA294">
        <f>1-AY294/AZ294</f>
        <v>0</v>
      </c>
      <c r="BB294">
        <v>0</v>
      </c>
      <c r="BC294" t="s">
        <v>437</v>
      </c>
      <c r="BD294" t="s">
        <v>437</v>
      </c>
      <c r="BE294">
        <v>0</v>
      </c>
      <c r="BF294">
        <v>0</v>
      </c>
      <c r="BG294">
        <f>1-BE294/BF294</f>
        <v>0</v>
      </c>
      <c r="BH294">
        <v>0.5</v>
      </c>
      <c r="BI294">
        <f>DH294</f>
        <v>0</v>
      </c>
      <c r="BJ294">
        <f>K294</f>
        <v>0</v>
      </c>
      <c r="BK294">
        <f>BG294*BH294*BI294</f>
        <v>0</v>
      </c>
      <c r="BL294">
        <f>(BJ294-BB294)/BI294</f>
        <v>0</v>
      </c>
      <c r="BM294">
        <f>(AZ294-BF294)/BF294</f>
        <v>0</v>
      </c>
      <c r="BN294">
        <f>AY294/(BA294+AY294/BF294)</f>
        <v>0</v>
      </c>
      <c r="BO294" t="s">
        <v>437</v>
      </c>
      <c r="BP294">
        <v>0</v>
      </c>
      <c r="BQ294">
        <f>IF(BP294&lt;&gt;0, BP294, BN294)</f>
        <v>0</v>
      </c>
      <c r="BR294">
        <f>1-BQ294/BF294</f>
        <v>0</v>
      </c>
      <c r="BS294">
        <f>(BF294-BE294)/(BF294-BQ294)</f>
        <v>0</v>
      </c>
      <c r="BT294">
        <f>(AZ294-BF294)/(AZ294-BQ294)</f>
        <v>0</v>
      </c>
      <c r="BU294">
        <f>(BF294-BE294)/(BF294-AY294)</f>
        <v>0</v>
      </c>
      <c r="BV294">
        <f>(AZ294-BF294)/(AZ294-AY294)</f>
        <v>0</v>
      </c>
      <c r="BW294">
        <f>(BS294*BQ294/BE294)</f>
        <v>0</v>
      </c>
      <c r="BX294">
        <f>(1-BW294)</f>
        <v>0</v>
      </c>
      <c r="DG294">
        <f>$B$13*EF294+$C$13*EG294+$F$13*ER294*(1-EU294)</f>
        <v>0</v>
      </c>
      <c r="DH294">
        <f>DG294*DI294</f>
        <v>0</v>
      </c>
      <c r="DI294">
        <f>($B$13*$D$11+$C$13*$D$11+$F$13*((FE294+EW294)/MAX(FE294+EW294+FF294, 0.1)*$I$11+FF294/MAX(FE294+EW294+FF294, 0.1)*$J$11))/($B$13+$C$13+$F$13)</f>
        <v>0</v>
      </c>
      <c r="DJ294">
        <f>($B$13*$K$11+$C$13*$K$11+$F$13*((FE294+EW294)/MAX(FE294+EW294+FF294, 0.1)*$P$11+FF294/MAX(FE294+EW294+FF294, 0.1)*$Q$11))/($B$13+$C$13+$F$13)</f>
        <v>0</v>
      </c>
      <c r="DK294">
        <v>5.79</v>
      </c>
      <c r="DL294">
        <v>0.5</v>
      </c>
      <c r="DM294" t="s">
        <v>438</v>
      </c>
      <c r="DN294">
        <v>2</v>
      </c>
      <c r="DO294" t="b">
        <v>1</v>
      </c>
      <c r="DP294">
        <v>1759168338.814285</v>
      </c>
      <c r="DQ294">
        <v>1309.395</v>
      </c>
      <c r="DR294">
        <v>1359.638571428572</v>
      </c>
      <c r="DS294">
        <v>22.58459285714286</v>
      </c>
      <c r="DT294">
        <v>21.03800357142857</v>
      </c>
      <c r="DU294">
        <v>1309.766071428571</v>
      </c>
      <c r="DV294">
        <v>22.28642857142857</v>
      </c>
      <c r="DW294">
        <v>499.9709285714286</v>
      </c>
      <c r="DX294">
        <v>90.87032857142859</v>
      </c>
      <c r="DY294">
        <v>0.06947297857142858</v>
      </c>
      <c r="DZ294">
        <v>29.46981785714285</v>
      </c>
      <c r="EA294">
        <v>30.01719642857143</v>
      </c>
      <c r="EB294">
        <v>999.9000000000002</v>
      </c>
      <c r="EC294">
        <v>0</v>
      </c>
      <c r="ED294">
        <v>0</v>
      </c>
      <c r="EE294">
        <v>10001.46964285714</v>
      </c>
      <c r="EF294">
        <v>0</v>
      </c>
      <c r="EG294">
        <v>9.89639</v>
      </c>
      <c r="EH294">
        <v>-50.24304642857143</v>
      </c>
      <c r="EI294">
        <v>1339.65</v>
      </c>
      <c r="EJ294">
        <v>1388.856071428572</v>
      </c>
      <c r="EK294">
        <v>1.546596071428572</v>
      </c>
      <c r="EL294">
        <v>1359.638571428572</v>
      </c>
      <c r="EM294">
        <v>21.03800357142857</v>
      </c>
      <c r="EN294">
        <v>2.052270714285714</v>
      </c>
      <c r="EO294">
        <v>1.911731071428571</v>
      </c>
      <c r="EP294">
        <v>17.85347857142857</v>
      </c>
      <c r="EQ294">
        <v>16.73160357142858</v>
      </c>
      <c r="ER294">
        <v>1999.990357142857</v>
      </c>
      <c r="ES294">
        <v>0.9799983928571429</v>
      </c>
      <c r="ET294">
        <v>0.02000131785714285</v>
      </c>
      <c r="EU294">
        <v>0</v>
      </c>
      <c r="EV294">
        <v>812.1002500000002</v>
      </c>
      <c r="EW294">
        <v>5.00078</v>
      </c>
      <c r="EX294">
        <v>15826.48571428572</v>
      </c>
      <c r="EY294">
        <v>16379.54642857143</v>
      </c>
      <c r="EZ294">
        <v>39.39257142857142</v>
      </c>
      <c r="FA294">
        <v>40.06682142857143</v>
      </c>
      <c r="FB294">
        <v>39.31678571428571</v>
      </c>
      <c r="FC294">
        <v>39.89932142857142</v>
      </c>
      <c r="FD294">
        <v>40.08903571428571</v>
      </c>
      <c r="FE294">
        <v>1955.090357142857</v>
      </c>
      <c r="FF294">
        <v>39.9</v>
      </c>
      <c r="FG294">
        <v>0</v>
      </c>
      <c r="FH294">
        <v>1759168338.8</v>
      </c>
      <c r="FI294">
        <v>0</v>
      </c>
      <c r="FJ294">
        <v>812.0614999999998</v>
      </c>
      <c r="FK294">
        <v>0.8629401748620933</v>
      </c>
      <c r="FL294">
        <v>-9.172649528451149</v>
      </c>
      <c r="FM294">
        <v>15826.53461538462</v>
      </c>
      <c r="FN294">
        <v>15</v>
      </c>
      <c r="FO294">
        <v>0</v>
      </c>
      <c r="FP294" t="s">
        <v>439</v>
      </c>
      <c r="FQ294">
        <v>1746989605.5</v>
      </c>
      <c r="FR294">
        <v>1746989593.5</v>
      </c>
      <c r="FS294">
        <v>0</v>
      </c>
      <c r="FT294">
        <v>-0.274</v>
      </c>
      <c r="FU294">
        <v>-0.002</v>
      </c>
      <c r="FV294">
        <v>2.549</v>
      </c>
      <c r="FW294">
        <v>0.129</v>
      </c>
      <c r="FX294">
        <v>420</v>
      </c>
      <c r="FY294">
        <v>17</v>
      </c>
      <c r="FZ294">
        <v>0.02</v>
      </c>
      <c r="GA294">
        <v>0.04</v>
      </c>
      <c r="GB294">
        <v>-50.18234146341464</v>
      </c>
      <c r="GC294">
        <v>-0.9194425087107722</v>
      </c>
      <c r="GD294">
        <v>0.1744463464592489</v>
      </c>
      <c r="GE294">
        <v>0</v>
      </c>
      <c r="GF294">
        <v>812.0726764705882</v>
      </c>
      <c r="GG294">
        <v>0.2561802913797135</v>
      </c>
      <c r="GH294">
        <v>0.2804874664902646</v>
      </c>
      <c r="GI294">
        <v>1</v>
      </c>
      <c r="GJ294">
        <v>1.55168487804878</v>
      </c>
      <c r="GK294">
        <v>-0.09621763066202221</v>
      </c>
      <c r="GL294">
        <v>0.01002086022351745</v>
      </c>
      <c r="GM294">
        <v>1</v>
      </c>
      <c r="GN294">
        <v>2</v>
      </c>
      <c r="GO294">
        <v>3</v>
      </c>
      <c r="GP294" t="s">
        <v>446</v>
      </c>
      <c r="GQ294">
        <v>3.10221</v>
      </c>
      <c r="GR294">
        <v>2.72764</v>
      </c>
      <c r="GS294">
        <v>0.193198</v>
      </c>
      <c r="GT294">
        <v>0.197648</v>
      </c>
      <c r="GU294">
        <v>0.103669</v>
      </c>
      <c r="GV294">
        <v>0.100101</v>
      </c>
      <c r="GW294">
        <v>21087.9</v>
      </c>
      <c r="GX294">
        <v>19044.8</v>
      </c>
      <c r="GY294">
        <v>26700.6</v>
      </c>
      <c r="GZ294">
        <v>23957.1</v>
      </c>
      <c r="HA294">
        <v>38303.8</v>
      </c>
      <c r="HB294">
        <v>31876.9</v>
      </c>
      <c r="HC294">
        <v>46622</v>
      </c>
      <c r="HD294">
        <v>37897.4</v>
      </c>
      <c r="HE294">
        <v>1.87162</v>
      </c>
      <c r="HF294">
        <v>1.86835</v>
      </c>
      <c r="HG294">
        <v>0.14016</v>
      </c>
      <c r="HH294">
        <v>0</v>
      </c>
      <c r="HI294">
        <v>27.7192</v>
      </c>
      <c r="HJ294">
        <v>999.9</v>
      </c>
      <c r="HK294">
        <v>46.7</v>
      </c>
      <c r="HL294">
        <v>31.7</v>
      </c>
      <c r="HM294">
        <v>24.124</v>
      </c>
      <c r="HN294">
        <v>61.2359</v>
      </c>
      <c r="HO294">
        <v>22.1955</v>
      </c>
      <c r="HP294">
        <v>1</v>
      </c>
      <c r="HQ294">
        <v>0.116087</v>
      </c>
      <c r="HR294">
        <v>-0.167002</v>
      </c>
      <c r="HS294">
        <v>20.2797</v>
      </c>
      <c r="HT294">
        <v>5.21115</v>
      </c>
      <c r="HU294">
        <v>11.98</v>
      </c>
      <c r="HV294">
        <v>4.96325</v>
      </c>
      <c r="HW294">
        <v>3.27443</v>
      </c>
      <c r="HX294">
        <v>9999</v>
      </c>
      <c r="HY294">
        <v>9999</v>
      </c>
      <c r="HZ294">
        <v>9999</v>
      </c>
      <c r="IA294">
        <v>42.3</v>
      </c>
      <c r="IB294">
        <v>1.86401</v>
      </c>
      <c r="IC294">
        <v>1.86018</v>
      </c>
      <c r="ID294">
        <v>1.85847</v>
      </c>
      <c r="IE294">
        <v>1.85982</v>
      </c>
      <c r="IF294">
        <v>1.85989</v>
      </c>
      <c r="IG294">
        <v>1.8584</v>
      </c>
      <c r="IH294">
        <v>1.85745</v>
      </c>
      <c r="II294">
        <v>1.85242</v>
      </c>
      <c r="IJ294">
        <v>0</v>
      </c>
      <c r="IK294">
        <v>0</v>
      </c>
      <c r="IL294">
        <v>0</v>
      </c>
      <c r="IM294">
        <v>0</v>
      </c>
      <c r="IN294" t="s">
        <v>441</v>
      </c>
      <c r="IO294" t="s">
        <v>442</v>
      </c>
      <c r="IP294" t="s">
        <v>443</v>
      </c>
      <c r="IQ294" t="s">
        <v>443</v>
      </c>
      <c r="IR294" t="s">
        <v>443</v>
      </c>
      <c r="IS294" t="s">
        <v>443</v>
      </c>
      <c r="IT294">
        <v>0</v>
      </c>
      <c r="IU294">
        <v>100</v>
      </c>
      <c r="IV294">
        <v>100</v>
      </c>
      <c r="IW294">
        <v>-0.35</v>
      </c>
      <c r="IX294">
        <v>0.2978</v>
      </c>
      <c r="IY294">
        <v>-0.9039269621244732</v>
      </c>
      <c r="IZ294">
        <v>-0.001239420960351069</v>
      </c>
      <c r="JA294">
        <v>2.054680153414315E-06</v>
      </c>
      <c r="JB294">
        <v>-6.090169633737798E-10</v>
      </c>
      <c r="JC294">
        <v>0.01286883109493677</v>
      </c>
      <c r="JD294">
        <v>0.003674261220633967</v>
      </c>
      <c r="JE294">
        <v>0.0003746991724086452</v>
      </c>
      <c r="JF294">
        <v>1.563836292469968E-06</v>
      </c>
      <c r="JG294">
        <v>1</v>
      </c>
      <c r="JH294">
        <v>2003</v>
      </c>
      <c r="JI294">
        <v>1</v>
      </c>
      <c r="JJ294">
        <v>24</v>
      </c>
      <c r="JK294">
        <v>202979</v>
      </c>
      <c r="JL294">
        <v>202979.2</v>
      </c>
      <c r="JM294">
        <v>2.99927</v>
      </c>
      <c r="JN294">
        <v>2.60376</v>
      </c>
      <c r="JO294">
        <v>1.49658</v>
      </c>
      <c r="JP294">
        <v>2.34375</v>
      </c>
      <c r="JQ294">
        <v>1.54907</v>
      </c>
      <c r="JR294">
        <v>2.44385</v>
      </c>
      <c r="JS294">
        <v>36.4343</v>
      </c>
      <c r="JT294">
        <v>24.1751</v>
      </c>
      <c r="JU294">
        <v>18</v>
      </c>
      <c r="JV294">
        <v>483.006</v>
      </c>
      <c r="JW294">
        <v>495.845</v>
      </c>
      <c r="JX294">
        <v>28.0858</v>
      </c>
      <c r="JY294">
        <v>28.7837</v>
      </c>
      <c r="JZ294">
        <v>30.0002</v>
      </c>
      <c r="KA294">
        <v>29.0128</v>
      </c>
      <c r="KB294">
        <v>29.0158</v>
      </c>
      <c r="KC294">
        <v>60.1753</v>
      </c>
      <c r="KD294">
        <v>14.7742</v>
      </c>
      <c r="KE294">
        <v>100</v>
      </c>
      <c r="KF294">
        <v>28.0798</v>
      </c>
      <c r="KG294">
        <v>1402.86</v>
      </c>
      <c r="KH294">
        <v>21.1629</v>
      </c>
      <c r="KI294">
        <v>101.938</v>
      </c>
      <c r="KJ294">
        <v>91.3993</v>
      </c>
    </row>
    <row r="295" spans="1:296">
      <c r="A295">
        <v>277</v>
      </c>
      <c r="B295">
        <v>1759168351.6</v>
      </c>
      <c r="C295">
        <v>6978.5</v>
      </c>
      <c r="D295" t="s">
        <v>999</v>
      </c>
      <c r="E295" t="s">
        <v>1000</v>
      </c>
      <c r="F295">
        <v>5</v>
      </c>
      <c r="G295" t="s">
        <v>832</v>
      </c>
      <c r="H295">
        <v>1759168344.1</v>
      </c>
      <c r="I295">
        <f>(J295)/1000</f>
        <v>0</v>
      </c>
      <c r="J295">
        <f>IF(DO295, AM295, AG295)</f>
        <v>0</v>
      </c>
      <c r="K295">
        <f>IF(DO295, AH295, AF295)</f>
        <v>0</v>
      </c>
      <c r="L295">
        <f>DQ295 - IF(AT295&gt;1, K295*DK295*100.0/(AV295), 0)</f>
        <v>0</v>
      </c>
      <c r="M295">
        <f>((S295-I295/2)*L295-K295)/(S295+I295/2)</f>
        <v>0</v>
      </c>
      <c r="N295">
        <f>M295*(DX295+DY295)/1000.0</f>
        <v>0</v>
      </c>
      <c r="O295">
        <f>(DQ295 - IF(AT295&gt;1, K295*DK295*100.0/(AV295), 0))*(DX295+DY295)/1000.0</f>
        <v>0</v>
      </c>
      <c r="P295">
        <f>2.0/((1/R295-1/Q295)+SIGN(R295)*SQRT((1/R295-1/Q295)*(1/R295-1/Q295) + 4*DL295/((DL295+1)*(DL295+1))*(2*1/R295*1/Q295-1/Q295*1/Q295)))</f>
        <v>0</v>
      </c>
      <c r="Q295">
        <f>IF(LEFT(DM295,1)&lt;&gt;"0",IF(LEFT(DM295,1)="1",3.0,DN295),$D$5+$E$5*(EE295*DX295/($K$5*1000))+$F$5*(EE295*DX295/($K$5*1000))*MAX(MIN(DK295,$J$5),$I$5)*MAX(MIN(DK295,$J$5),$I$5)+$G$5*MAX(MIN(DK295,$J$5),$I$5)*(EE295*DX295/($K$5*1000))+$H$5*(EE295*DX295/($K$5*1000))*(EE295*DX295/($K$5*1000)))</f>
        <v>0</v>
      </c>
      <c r="R295">
        <f>I295*(1000-(1000*0.61365*exp(17.502*V295/(240.97+V295))/(DX295+DY295)+DS295)/2)/(1000*0.61365*exp(17.502*V295/(240.97+V295))/(DX295+DY295)-DS295)</f>
        <v>0</v>
      </c>
      <c r="S295">
        <f>1/((DL295+1)/(P295/1.6)+1/(Q295/1.37)) + DL295/((DL295+1)/(P295/1.6) + DL295/(Q295/1.37))</f>
        <v>0</v>
      </c>
      <c r="T295">
        <f>(DG295*DJ295)</f>
        <v>0</v>
      </c>
      <c r="U295">
        <f>(DZ295+(T295+2*0.95*5.67E-8*(((DZ295+$B$9)+273)^4-(DZ295+273)^4)-44100*I295)/(1.84*29.3*Q295+8*0.95*5.67E-8*(DZ295+273)^3))</f>
        <v>0</v>
      </c>
      <c r="V295">
        <f>($C$9*EA295+$D$9*EB295+$E$9*U295)</f>
        <v>0</v>
      </c>
      <c r="W295">
        <f>0.61365*exp(17.502*V295/(240.97+V295))</f>
        <v>0</v>
      </c>
      <c r="X295">
        <f>(Y295/Z295*100)</f>
        <v>0</v>
      </c>
      <c r="Y295">
        <f>DS295*(DX295+DY295)/1000</f>
        <v>0</v>
      </c>
      <c r="Z295">
        <f>0.61365*exp(17.502*DZ295/(240.97+DZ295))</f>
        <v>0</v>
      </c>
      <c r="AA295">
        <f>(W295-DS295*(DX295+DY295)/1000)</f>
        <v>0</v>
      </c>
      <c r="AB295">
        <f>(-I295*44100)</f>
        <v>0</v>
      </c>
      <c r="AC295">
        <f>2*29.3*Q295*0.92*(DZ295-V295)</f>
        <v>0</v>
      </c>
      <c r="AD295">
        <f>2*0.95*5.67E-8*(((DZ295+$B$9)+273)^4-(V295+273)^4)</f>
        <v>0</v>
      </c>
      <c r="AE295">
        <f>T295+AD295+AB295+AC295</f>
        <v>0</v>
      </c>
      <c r="AF295">
        <f>DW295*AT295*(DR295-DQ295*(1000-AT295*DT295)/(1000-AT295*DS295))/(100*DK295)</f>
        <v>0</v>
      </c>
      <c r="AG295">
        <f>1000*DW295*AT295*(DS295-DT295)/(100*DK295*(1000-AT295*DS295))</f>
        <v>0</v>
      </c>
      <c r="AH295">
        <f>(AI295 - AJ295 - DX295*1E3/(8.314*(DZ295+273.15)) * AL295/DW295 * AK295) * DW295/(100*DK295) * (1000 - DT295)/1000</f>
        <v>0</v>
      </c>
      <c r="AI295">
        <v>1422.885339913223</v>
      </c>
      <c r="AJ295">
        <v>1381.485333333332</v>
      </c>
      <c r="AK295">
        <v>3.425105608476084</v>
      </c>
      <c r="AL295">
        <v>65.06289702928272</v>
      </c>
      <c r="AM295">
        <f>(AO295 - AN295 + DX295*1E3/(8.314*(DZ295+273.15)) * AQ295/DW295 * AP295) * DW295/(100*DK295) * 1000/(1000 - AO295)</f>
        <v>0</v>
      </c>
      <c r="AN295">
        <v>21.08217391498826</v>
      </c>
      <c r="AO295">
        <v>22.56806242424241</v>
      </c>
      <c r="AP295">
        <v>1.87008011789648E-05</v>
      </c>
      <c r="AQ295">
        <v>104.9964601613878</v>
      </c>
      <c r="AR295">
        <v>0</v>
      </c>
      <c r="AS295">
        <v>0</v>
      </c>
      <c r="AT295">
        <f>IF(AR295*$H$15&gt;=AV295,1.0,(AV295/(AV295-AR295*$H$15)))</f>
        <v>0</v>
      </c>
      <c r="AU295">
        <f>(AT295-1)*100</f>
        <v>0</v>
      </c>
      <c r="AV295">
        <f>MAX(0,($B$15+$C$15*EE295)/(1+$D$15*EE295)*DX295/(DZ295+273)*$E$15)</f>
        <v>0</v>
      </c>
      <c r="AW295" t="s">
        <v>437</v>
      </c>
      <c r="AX295" t="s">
        <v>437</v>
      </c>
      <c r="AY295">
        <v>0</v>
      </c>
      <c r="AZ295">
        <v>0</v>
      </c>
      <c r="BA295">
        <f>1-AY295/AZ295</f>
        <v>0</v>
      </c>
      <c r="BB295">
        <v>0</v>
      </c>
      <c r="BC295" t="s">
        <v>437</v>
      </c>
      <c r="BD295" t="s">
        <v>437</v>
      </c>
      <c r="BE295">
        <v>0</v>
      </c>
      <c r="BF295">
        <v>0</v>
      </c>
      <c r="BG295">
        <f>1-BE295/BF295</f>
        <v>0</v>
      </c>
      <c r="BH295">
        <v>0.5</v>
      </c>
      <c r="BI295">
        <f>DH295</f>
        <v>0</v>
      </c>
      <c r="BJ295">
        <f>K295</f>
        <v>0</v>
      </c>
      <c r="BK295">
        <f>BG295*BH295*BI295</f>
        <v>0</v>
      </c>
      <c r="BL295">
        <f>(BJ295-BB295)/BI295</f>
        <v>0</v>
      </c>
      <c r="BM295">
        <f>(AZ295-BF295)/BF295</f>
        <v>0</v>
      </c>
      <c r="BN295">
        <f>AY295/(BA295+AY295/BF295)</f>
        <v>0</v>
      </c>
      <c r="BO295" t="s">
        <v>437</v>
      </c>
      <c r="BP295">
        <v>0</v>
      </c>
      <c r="BQ295">
        <f>IF(BP295&lt;&gt;0, BP295, BN295)</f>
        <v>0</v>
      </c>
      <c r="BR295">
        <f>1-BQ295/BF295</f>
        <v>0</v>
      </c>
      <c r="BS295">
        <f>(BF295-BE295)/(BF295-BQ295)</f>
        <v>0</v>
      </c>
      <c r="BT295">
        <f>(AZ295-BF295)/(AZ295-BQ295)</f>
        <v>0</v>
      </c>
      <c r="BU295">
        <f>(BF295-BE295)/(BF295-AY295)</f>
        <v>0</v>
      </c>
      <c r="BV295">
        <f>(AZ295-BF295)/(AZ295-AY295)</f>
        <v>0</v>
      </c>
      <c r="BW295">
        <f>(BS295*BQ295/BE295)</f>
        <v>0</v>
      </c>
      <c r="BX295">
        <f>(1-BW295)</f>
        <v>0</v>
      </c>
      <c r="DG295">
        <f>$B$13*EF295+$C$13*EG295+$F$13*ER295*(1-EU295)</f>
        <v>0</v>
      </c>
      <c r="DH295">
        <f>DG295*DI295</f>
        <v>0</v>
      </c>
      <c r="DI295">
        <f>($B$13*$D$11+$C$13*$D$11+$F$13*((FE295+EW295)/MAX(FE295+EW295+FF295, 0.1)*$I$11+FF295/MAX(FE295+EW295+FF295, 0.1)*$J$11))/($B$13+$C$13+$F$13)</f>
        <v>0</v>
      </c>
      <c r="DJ295">
        <f>($B$13*$K$11+$C$13*$K$11+$F$13*((FE295+EW295)/MAX(FE295+EW295+FF295, 0.1)*$P$11+FF295/MAX(FE295+EW295+FF295, 0.1)*$Q$11))/($B$13+$C$13+$F$13)</f>
        <v>0</v>
      </c>
      <c r="DK295">
        <v>5.79</v>
      </c>
      <c r="DL295">
        <v>0.5</v>
      </c>
      <c r="DM295" t="s">
        <v>438</v>
      </c>
      <c r="DN295">
        <v>2</v>
      </c>
      <c r="DO295" t="b">
        <v>1</v>
      </c>
      <c r="DP295">
        <v>1759168344.1</v>
      </c>
      <c r="DQ295">
        <v>1327.002592592593</v>
      </c>
      <c r="DR295">
        <v>1377.432962962963</v>
      </c>
      <c r="DS295">
        <v>22.57497037037037</v>
      </c>
      <c r="DT295">
        <v>21.05077407407407</v>
      </c>
      <c r="DU295">
        <v>1327.355925925926</v>
      </c>
      <c r="DV295">
        <v>22.27701481481482</v>
      </c>
      <c r="DW295">
        <v>500.0076296296297</v>
      </c>
      <c r="DX295">
        <v>90.87132962962963</v>
      </c>
      <c r="DY295">
        <v>0.06935636666666667</v>
      </c>
      <c r="DZ295">
        <v>29.47115555555556</v>
      </c>
      <c r="EA295">
        <v>30.01537037037038</v>
      </c>
      <c r="EB295">
        <v>999.9000000000001</v>
      </c>
      <c r="EC295">
        <v>0</v>
      </c>
      <c r="ED295">
        <v>0</v>
      </c>
      <c r="EE295">
        <v>10011.24703703704</v>
      </c>
      <c r="EF295">
        <v>0</v>
      </c>
      <c r="EG295">
        <v>9.895435185185184</v>
      </c>
      <c r="EH295">
        <v>-50.42941481481481</v>
      </c>
      <c r="EI295">
        <v>1357.650740740741</v>
      </c>
      <c r="EJ295">
        <v>1407.05037037037</v>
      </c>
      <c r="EK295">
        <v>1.524206296296296</v>
      </c>
      <c r="EL295">
        <v>1377.432962962963</v>
      </c>
      <c r="EM295">
        <v>21.05077407407407</v>
      </c>
      <c r="EN295">
        <v>2.051418518518519</v>
      </c>
      <c r="EO295">
        <v>1.912911851851852</v>
      </c>
      <c r="EP295">
        <v>17.84688518518518</v>
      </c>
      <c r="EQ295">
        <v>16.74131851851852</v>
      </c>
      <c r="ER295">
        <v>2000.018148148148</v>
      </c>
      <c r="ES295">
        <v>0.9799986666666668</v>
      </c>
      <c r="ET295">
        <v>0.02000104444444444</v>
      </c>
      <c r="EU295">
        <v>0</v>
      </c>
      <c r="EV295">
        <v>812.0511111111111</v>
      </c>
      <c r="EW295">
        <v>5.00078</v>
      </c>
      <c r="EX295">
        <v>15825.84074074074</v>
      </c>
      <c r="EY295">
        <v>16379.77037037037</v>
      </c>
      <c r="EZ295">
        <v>39.40018518518518</v>
      </c>
      <c r="FA295">
        <v>40.06925925925925</v>
      </c>
      <c r="FB295">
        <v>39.303</v>
      </c>
      <c r="FC295">
        <v>39.91644444444444</v>
      </c>
      <c r="FD295">
        <v>40.0807037037037</v>
      </c>
      <c r="FE295">
        <v>1955.118148148148</v>
      </c>
      <c r="FF295">
        <v>39.9</v>
      </c>
      <c r="FG295">
        <v>0</v>
      </c>
      <c r="FH295">
        <v>1759168343.6</v>
      </c>
      <c r="FI295">
        <v>0</v>
      </c>
      <c r="FJ295">
        <v>812.0299615384615</v>
      </c>
      <c r="FK295">
        <v>-1.027726494109839</v>
      </c>
      <c r="FL295">
        <v>-9.145299059009851</v>
      </c>
      <c r="FM295">
        <v>15825.74230769231</v>
      </c>
      <c r="FN295">
        <v>15</v>
      </c>
      <c r="FO295">
        <v>0</v>
      </c>
      <c r="FP295" t="s">
        <v>439</v>
      </c>
      <c r="FQ295">
        <v>1746989605.5</v>
      </c>
      <c r="FR295">
        <v>1746989593.5</v>
      </c>
      <c r="FS295">
        <v>0</v>
      </c>
      <c r="FT295">
        <v>-0.274</v>
      </c>
      <c r="FU295">
        <v>-0.002</v>
      </c>
      <c r="FV295">
        <v>2.549</v>
      </c>
      <c r="FW295">
        <v>0.129</v>
      </c>
      <c r="FX295">
        <v>420</v>
      </c>
      <c r="FY295">
        <v>17</v>
      </c>
      <c r="FZ295">
        <v>0.02</v>
      </c>
      <c r="GA295">
        <v>0.04</v>
      </c>
      <c r="GB295">
        <v>-50.3459175</v>
      </c>
      <c r="GC295">
        <v>-1.877897560975556</v>
      </c>
      <c r="GD295">
        <v>0.2411769888354819</v>
      </c>
      <c r="GE295">
        <v>0</v>
      </c>
      <c r="GF295">
        <v>812.0065588235294</v>
      </c>
      <c r="GG295">
        <v>0.03255920461629305</v>
      </c>
      <c r="GH295">
        <v>0.2925533828789296</v>
      </c>
      <c r="GI295">
        <v>1</v>
      </c>
      <c r="GJ295">
        <v>1.5330875</v>
      </c>
      <c r="GK295">
        <v>-0.2459331332082606</v>
      </c>
      <c r="GL295">
        <v>0.02551564223667514</v>
      </c>
      <c r="GM295">
        <v>0</v>
      </c>
      <c r="GN295">
        <v>1</v>
      </c>
      <c r="GO295">
        <v>3</v>
      </c>
      <c r="GP295" t="s">
        <v>459</v>
      </c>
      <c r="GQ295">
        <v>3.10254</v>
      </c>
      <c r="GR295">
        <v>2.72726</v>
      </c>
      <c r="GS295">
        <v>0.194654</v>
      </c>
      <c r="GT295">
        <v>0.199048</v>
      </c>
      <c r="GU295">
        <v>0.103674</v>
      </c>
      <c r="GV295">
        <v>0.100204</v>
      </c>
      <c r="GW295">
        <v>21049.7</v>
      </c>
      <c r="GX295">
        <v>19011.3</v>
      </c>
      <c r="GY295">
        <v>26700.4</v>
      </c>
      <c r="GZ295">
        <v>23956.7</v>
      </c>
      <c r="HA295">
        <v>38303.6</v>
      </c>
      <c r="HB295">
        <v>31873</v>
      </c>
      <c r="HC295">
        <v>46621.8</v>
      </c>
      <c r="HD295">
        <v>37897</v>
      </c>
      <c r="HE295">
        <v>1.87232</v>
      </c>
      <c r="HF295">
        <v>1.86803</v>
      </c>
      <c r="HG295">
        <v>0.140905</v>
      </c>
      <c r="HH295">
        <v>0</v>
      </c>
      <c r="HI295">
        <v>27.7221</v>
      </c>
      <c r="HJ295">
        <v>999.9</v>
      </c>
      <c r="HK295">
        <v>46.7</v>
      </c>
      <c r="HL295">
        <v>31.7</v>
      </c>
      <c r="HM295">
        <v>24.1243</v>
      </c>
      <c r="HN295">
        <v>61.0659</v>
      </c>
      <c r="HO295">
        <v>22.1595</v>
      </c>
      <c r="HP295">
        <v>1</v>
      </c>
      <c r="HQ295">
        <v>0.116118</v>
      </c>
      <c r="HR295">
        <v>-0.18692</v>
      </c>
      <c r="HS295">
        <v>20.2796</v>
      </c>
      <c r="HT295">
        <v>5.2116</v>
      </c>
      <c r="HU295">
        <v>11.98</v>
      </c>
      <c r="HV295">
        <v>4.9631</v>
      </c>
      <c r="HW295">
        <v>3.27425</v>
      </c>
      <c r="HX295">
        <v>9999</v>
      </c>
      <c r="HY295">
        <v>9999</v>
      </c>
      <c r="HZ295">
        <v>9999</v>
      </c>
      <c r="IA295">
        <v>42.3</v>
      </c>
      <c r="IB295">
        <v>1.86401</v>
      </c>
      <c r="IC295">
        <v>1.86019</v>
      </c>
      <c r="ID295">
        <v>1.85846</v>
      </c>
      <c r="IE295">
        <v>1.85985</v>
      </c>
      <c r="IF295">
        <v>1.85989</v>
      </c>
      <c r="IG295">
        <v>1.85845</v>
      </c>
      <c r="IH295">
        <v>1.85746</v>
      </c>
      <c r="II295">
        <v>1.85242</v>
      </c>
      <c r="IJ295">
        <v>0</v>
      </c>
      <c r="IK295">
        <v>0</v>
      </c>
      <c r="IL295">
        <v>0</v>
      </c>
      <c r="IM295">
        <v>0</v>
      </c>
      <c r="IN295" t="s">
        <v>441</v>
      </c>
      <c r="IO295" t="s">
        <v>442</v>
      </c>
      <c r="IP295" t="s">
        <v>443</v>
      </c>
      <c r="IQ295" t="s">
        <v>443</v>
      </c>
      <c r="IR295" t="s">
        <v>443</v>
      </c>
      <c r="IS295" t="s">
        <v>443</v>
      </c>
      <c r="IT295">
        <v>0</v>
      </c>
      <c r="IU295">
        <v>100</v>
      </c>
      <c r="IV295">
        <v>100</v>
      </c>
      <c r="IW295">
        <v>-0.33</v>
      </c>
      <c r="IX295">
        <v>0.2978</v>
      </c>
      <c r="IY295">
        <v>-0.9039269621244732</v>
      </c>
      <c r="IZ295">
        <v>-0.001239420960351069</v>
      </c>
      <c r="JA295">
        <v>2.054680153414315E-06</v>
      </c>
      <c r="JB295">
        <v>-6.090169633737798E-10</v>
      </c>
      <c r="JC295">
        <v>0.01286883109493677</v>
      </c>
      <c r="JD295">
        <v>0.003674261220633967</v>
      </c>
      <c r="JE295">
        <v>0.0003746991724086452</v>
      </c>
      <c r="JF295">
        <v>1.563836292469968E-06</v>
      </c>
      <c r="JG295">
        <v>1</v>
      </c>
      <c r="JH295">
        <v>2003</v>
      </c>
      <c r="JI295">
        <v>1</v>
      </c>
      <c r="JJ295">
        <v>24</v>
      </c>
      <c r="JK295">
        <v>202979.1</v>
      </c>
      <c r="JL295">
        <v>202979.3</v>
      </c>
      <c r="JM295">
        <v>3.02979</v>
      </c>
      <c r="JN295">
        <v>2.61963</v>
      </c>
      <c r="JO295">
        <v>1.49658</v>
      </c>
      <c r="JP295">
        <v>2.34375</v>
      </c>
      <c r="JQ295">
        <v>1.54907</v>
      </c>
      <c r="JR295">
        <v>2.35962</v>
      </c>
      <c r="JS295">
        <v>36.4343</v>
      </c>
      <c r="JT295">
        <v>24.1663</v>
      </c>
      <c r="JU295">
        <v>18</v>
      </c>
      <c r="JV295">
        <v>483.415</v>
      </c>
      <c r="JW295">
        <v>495.629</v>
      </c>
      <c r="JX295">
        <v>28.0692</v>
      </c>
      <c r="JY295">
        <v>28.7837</v>
      </c>
      <c r="JZ295">
        <v>30.0002</v>
      </c>
      <c r="KA295">
        <v>29.0128</v>
      </c>
      <c r="KB295">
        <v>29.0158</v>
      </c>
      <c r="KC295">
        <v>60.7869</v>
      </c>
      <c r="KD295">
        <v>14.5011</v>
      </c>
      <c r="KE295">
        <v>100</v>
      </c>
      <c r="KF295">
        <v>28.0693</v>
      </c>
      <c r="KG295">
        <v>1422.89</v>
      </c>
      <c r="KH295">
        <v>21.1822</v>
      </c>
      <c r="KI295">
        <v>101.937</v>
      </c>
      <c r="KJ295">
        <v>91.3981</v>
      </c>
    </row>
    <row r="296" spans="1:296">
      <c r="A296">
        <v>278</v>
      </c>
      <c r="B296">
        <v>1759168356.6</v>
      </c>
      <c r="C296">
        <v>6983.5</v>
      </c>
      <c r="D296" t="s">
        <v>1001</v>
      </c>
      <c r="E296" t="s">
        <v>1002</v>
      </c>
      <c r="F296">
        <v>5</v>
      </c>
      <c r="G296" t="s">
        <v>832</v>
      </c>
      <c r="H296">
        <v>1759168348.814285</v>
      </c>
      <c r="I296">
        <f>(J296)/1000</f>
        <v>0</v>
      </c>
      <c r="J296">
        <f>IF(DO296, AM296, AG296)</f>
        <v>0</v>
      </c>
      <c r="K296">
        <f>IF(DO296, AH296, AF296)</f>
        <v>0</v>
      </c>
      <c r="L296">
        <f>DQ296 - IF(AT296&gt;1, K296*DK296*100.0/(AV296), 0)</f>
        <v>0</v>
      </c>
      <c r="M296">
        <f>((S296-I296/2)*L296-K296)/(S296+I296/2)</f>
        <v>0</v>
      </c>
      <c r="N296">
        <f>M296*(DX296+DY296)/1000.0</f>
        <v>0</v>
      </c>
      <c r="O296">
        <f>(DQ296 - IF(AT296&gt;1, K296*DK296*100.0/(AV296), 0))*(DX296+DY296)/1000.0</f>
        <v>0</v>
      </c>
      <c r="P296">
        <f>2.0/((1/R296-1/Q296)+SIGN(R296)*SQRT((1/R296-1/Q296)*(1/R296-1/Q296) + 4*DL296/((DL296+1)*(DL296+1))*(2*1/R296*1/Q296-1/Q296*1/Q296)))</f>
        <v>0</v>
      </c>
      <c r="Q296">
        <f>IF(LEFT(DM296,1)&lt;&gt;"0",IF(LEFT(DM296,1)="1",3.0,DN296),$D$5+$E$5*(EE296*DX296/($K$5*1000))+$F$5*(EE296*DX296/($K$5*1000))*MAX(MIN(DK296,$J$5),$I$5)*MAX(MIN(DK296,$J$5),$I$5)+$G$5*MAX(MIN(DK296,$J$5),$I$5)*(EE296*DX296/($K$5*1000))+$H$5*(EE296*DX296/($K$5*1000))*(EE296*DX296/($K$5*1000)))</f>
        <v>0</v>
      </c>
      <c r="R296">
        <f>I296*(1000-(1000*0.61365*exp(17.502*V296/(240.97+V296))/(DX296+DY296)+DS296)/2)/(1000*0.61365*exp(17.502*V296/(240.97+V296))/(DX296+DY296)-DS296)</f>
        <v>0</v>
      </c>
      <c r="S296">
        <f>1/((DL296+1)/(P296/1.6)+1/(Q296/1.37)) + DL296/((DL296+1)/(P296/1.6) + DL296/(Q296/1.37))</f>
        <v>0</v>
      </c>
      <c r="T296">
        <f>(DG296*DJ296)</f>
        <v>0</v>
      </c>
      <c r="U296">
        <f>(DZ296+(T296+2*0.95*5.67E-8*(((DZ296+$B$9)+273)^4-(DZ296+273)^4)-44100*I296)/(1.84*29.3*Q296+8*0.95*5.67E-8*(DZ296+273)^3))</f>
        <v>0</v>
      </c>
      <c r="V296">
        <f>($C$9*EA296+$D$9*EB296+$E$9*U296)</f>
        <v>0</v>
      </c>
      <c r="W296">
        <f>0.61365*exp(17.502*V296/(240.97+V296))</f>
        <v>0</v>
      </c>
      <c r="X296">
        <f>(Y296/Z296*100)</f>
        <v>0</v>
      </c>
      <c r="Y296">
        <f>DS296*(DX296+DY296)/1000</f>
        <v>0</v>
      </c>
      <c r="Z296">
        <f>0.61365*exp(17.502*DZ296/(240.97+DZ296))</f>
        <v>0</v>
      </c>
      <c r="AA296">
        <f>(W296-DS296*(DX296+DY296)/1000)</f>
        <v>0</v>
      </c>
      <c r="AB296">
        <f>(-I296*44100)</f>
        <v>0</v>
      </c>
      <c r="AC296">
        <f>2*29.3*Q296*0.92*(DZ296-V296)</f>
        <v>0</v>
      </c>
      <c r="AD296">
        <f>2*0.95*5.67E-8*(((DZ296+$B$9)+273)^4-(V296+273)^4)</f>
        <v>0</v>
      </c>
      <c r="AE296">
        <f>T296+AD296+AB296+AC296</f>
        <v>0</v>
      </c>
      <c r="AF296">
        <f>DW296*AT296*(DR296-DQ296*(1000-AT296*DT296)/(1000-AT296*DS296))/(100*DK296)</f>
        <v>0</v>
      </c>
      <c r="AG296">
        <f>1000*DW296*AT296*(DS296-DT296)/(100*DK296*(1000-AT296*DS296))</f>
        <v>0</v>
      </c>
      <c r="AH296">
        <f>(AI296 - AJ296 - DX296*1E3/(8.314*(DZ296+273.15)) * AL296/DW296 * AK296) * DW296/(100*DK296) * (1000 - DT296)/1000</f>
        <v>0</v>
      </c>
      <c r="AI296">
        <v>1439.449240873862</v>
      </c>
      <c r="AJ296">
        <v>1398.442787878789</v>
      </c>
      <c r="AK296">
        <v>3.409681164010441</v>
      </c>
      <c r="AL296">
        <v>65.06289702928272</v>
      </c>
      <c r="AM296">
        <f>(AO296 - AN296 + DX296*1E3/(8.314*(DZ296+273.15)) * AQ296/DW296 * AP296) * DW296/(100*DK296) * 1000/(1000 - AO296)</f>
        <v>0</v>
      </c>
      <c r="AN296">
        <v>21.11708667270915</v>
      </c>
      <c r="AO296">
        <v>22.57297333333334</v>
      </c>
      <c r="AP296">
        <v>2.85071527880307E-05</v>
      </c>
      <c r="AQ296">
        <v>104.9964601613878</v>
      </c>
      <c r="AR296">
        <v>0</v>
      </c>
      <c r="AS296">
        <v>0</v>
      </c>
      <c r="AT296">
        <f>IF(AR296*$H$15&gt;=AV296,1.0,(AV296/(AV296-AR296*$H$15)))</f>
        <v>0</v>
      </c>
      <c r="AU296">
        <f>(AT296-1)*100</f>
        <v>0</v>
      </c>
      <c r="AV296">
        <f>MAX(0,($B$15+$C$15*EE296)/(1+$D$15*EE296)*DX296/(DZ296+273)*$E$15)</f>
        <v>0</v>
      </c>
      <c r="AW296" t="s">
        <v>437</v>
      </c>
      <c r="AX296" t="s">
        <v>437</v>
      </c>
      <c r="AY296">
        <v>0</v>
      </c>
      <c r="AZ296">
        <v>0</v>
      </c>
      <c r="BA296">
        <f>1-AY296/AZ296</f>
        <v>0</v>
      </c>
      <c r="BB296">
        <v>0</v>
      </c>
      <c r="BC296" t="s">
        <v>437</v>
      </c>
      <c r="BD296" t="s">
        <v>437</v>
      </c>
      <c r="BE296">
        <v>0</v>
      </c>
      <c r="BF296">
        <v>0</v>
      </c>
      <c r="BG296">
        <f>1-BE296/BF296</f>
        <v>0</v>
      </c>
      <c r="BH296">
        <v>0.5</v>
      </c>
      <c r="BI296">
        <f>DH296</f>
        <v>0</v>
      </c>
      <c r="BJ296">
        <f>K296</f>
        <v>0</v>
      </c>
      <c r="BK296">
        <f>BG296*BH296*BI296</f>
        <v>0</v>
      </c>
      <c r="BL296">
        <f>(BJ296-BB296)/BI296</f>
        <v>0</v>
      </c>
      <c r="BM296">
        <f>(AZ296-BF296)/BF296</f>
        <v>0</v>
      </c>
      <c r="BN296">
        <f>AY296/(BA296+AY296/BF296)</f>
        <v>0</v>
      </c>
      <c r="BO296" t="s">
        <v>437</v>
      </c>
      <c r="BP296">
        <v>0</v>
      </c>
      <c r="BQ296">
        <f>IF(BP296&lt;&gt;0, BP296, BN296)</f>
        <v>0</v>
      </c>
      <c r="BR296">
        <f>1-BQ296/BF296</f>
        <v>0</v>
      </c>
      <c r="BS296">
        <f>(BF296-BE296)/(BF296-BQ296)</f>
        <v>0</v>
      </c>
      <c r="BT296">
        <f>(AZ296-BF296)/(AZ296-BQ296)</f>
        <v>0</v>
      </c>
      <c r="BU296">
        <f>(BF296-BE296)/(BF296-AY296)</f>
        <v>0</v>
      </c>
      <c r="BV296">
        <f>(AZ296-BF296)/(AZ296-AY296)</f>
        <v>0</v>
      </c>
      <c r="BW296">
        <f>(BS296*BQ296/BE296)</f>
        <v>0</v>
      </c>
      <c r="BX296">
        <f>(1-BW296)</f>
        <v>0</v>
      </c>
      <c r="DG296">
        <f>$B$13*EF296+$C$13*EG296+$F$13*ER296*(1-EU296)</f>
        <v>0</v>
      </c>
      <c r="DH296">
        <f>DG296*DI296</f>
        <v>0</v>
      </c>
      <c r="DI296">
        <f>($B$13*$D$11+$C$13*$D$11+$F$13*((FE296+EW296)/MAX(FE296+EW296+FF296, 0.1)*$I$11+FF296/MAX(FE296+EW296+FF296, 0.1)*$J$11))/($B$13+$C$13+$F$13)</f>
        <v>0</v>
      </c>
      <c r="DJ296">
        <f>($B$13*$K$11+$C$13*$K$11+$F$13*((FE296+EW296)/MAX(FE296+EW296+FF296, 0.1)*$P$11+FF296/MAX(FE296+EW296+FF296, 0.1)*$Q$11))/($B$13+$C$13+$F$13)</f>
        <v>0</v>
      </c>
      <c r="DK296">
        <v>5.79</v>
      </c>
      <c r="DL296">
        <v>0.5</v>
      </c>
      <c r="DM296" t="s">
        <v>438</v>
      </c>
      <c r="DN296">
        <v>2</v>
      </c>
      <c r="DO296" t="b">
        <v>1</v>
      </c>
      <c r="DP296">
        <v>1759168348.814285</v>
      </c>
      <c r="DQ296">
        <v>1342.664285714286</v>
      </c>
      <c r="DR296">
        <v>1393.131428571428</v>
      </c>
      <c r="DS296">
        <v>22.57008571428572</v>
      </c>
      <c r="DT296">
        <v>21.07308571428572</v>
      </c>
      <c r="DU296">
        <v>1343.001785714286</v>
      </c>
      <c r="DV296">
        <v>22.27223571428571</v>
      </c>
      <c r="DW296">
        <v>500.05325</v>
      </c>
      <c r="DX296">
        <v>90.87204642857141</v>
      </c>
      <c r="DY296">
        <v>0.06909044285714286</v>
      </c>
      <c r="DZ296">
        <v>29.47289642857143</v>
      </c>
      <c r="EA296">
        <v>30.01534285714286</v>
      </c>
      <c r="EB296">
        <v>999.9000000000002</v>
      </c>
      <c r="EC296">
        <v>0</v>
      </c>
      <c r="ED296">
        <v>0</v>
      </c>
      <c r="EE296">
        <v>10018.74892857143</v>
      </c>
      <c r="EF296">
        <v>0</v>
      </c>
      <c r="EG296">
        <v>9.886418571428573</v>
      </c>
      <c r="EH296">
        <v>-50.46623214285714</v>
      </c>
      <c r="EI296">
        <v>1373.667857142857</v>
      </c>
      <c r="EJ296">
        <v>1423.119642857143</v>
      </c>
      <c r="EK296">
        <v>1.497007857142857</v>
      </c>
      <c r="EL296">
        <v>1393.131428571428</v>
      </c>
      <c r="EM296">
        <v>21.07308571428572</v>
      </c>
      <c r="EN296">
        <v>2.050990357142857</v>
      </c>
      <c r="EO296">
        <v>1.914955</v>
      </c>
      <c r="EP296">
        <v>17.84357857142857</v>
      </c>
      <c r="EQ296">
        <v>16.75812142857143</v>
      </c>
      <c r="ER296">
        <v>2000.032142857143</v>
      </c>
      <c r="ES296">
        <v>0.9799988214285715</v>
      </c>
      <c r="ET296">
        <v>0.02000089285714286</v>
      </c>
      <c r="EU296">
        <v>0</v>
      </c>
      <c r="EV296">
        <v>812.0451785714287</v>
      </c>
      <c r="EW296">
        <v>5.00078</v>
      </c>
      <c r="EX296">
        <v>15825.02142857143</v>
      </c>
      <c r="EY296">
        <v>16379.88571428571</v>
      </c>
      <c r="EZ296">
        <v>39.40371428571428</v>
      </c>
      <c r="FA296">
        <v>40.07342857142857</v>
      </c>
      <c r="FB296">
        <v>39.29221428571429</v>
      </c>
      <c r="FC296">
        <v>39.90817857142856</v>
      </c>
      <c r="FD296">
        <v>40.09567857142856</v>
      </c>
      <c r="FE296">
        <v>1955.132142857143</v>
      </c>
      <c r="FF296">
        <v>39.9</v>
      </c>
      <c r="FG296">
        <v>0</v>
      </c>
      <c r="FH296">
        <v>1759168349</v>
      </c>
      <c r="FI296">
        <v>0</v>
      </c>
      <c r="FJ296">
        <v>811.96108</v>
      </c>
      <c r="FK296">
        <v>-0.8285384643569184</v>
      </c>
      <c r="FL296">
        <v>-16.27692305905059</v>
      </c>
      <c r="FM296">
        <v>15824.576</v>
      </c>
      <c r="FN296">
        <v>15</v>
      </c>
      <c r="FO296">
        <v>0</v>
      </c>
      <c r="FP296" t="s">
        <v>439</v>
      </c>
      <c r="FQ296">
        <v>1746989605.5</v>
      </c>
      <c r="FR296">
        <v>1746989593.5</v>
      </c>
      <c r="FS296">
        <v>0</v>
      </c>
      <c r="FT296">
        <v>-0.274</v>
      </c>
      <c r="FU296">
        <v>-0.002</v>
      </c>
      <c r="FV296">
        <v>2.549</v>
      </c>
      <c r="FW296">
        <v>0.129</v>
      </c>
      <c r="FX296">
        <v>420</v>
      </c>
      <c r="FY296">
        <v>17</v>
      </c>
      <c r="FZ296">
        <v>0.02</v>
      </c>
      <c r="GA296">
        <v>0.04</v>
      </c>
      <c r="GB296">
        <v>-50.4088675</v>
      </c>
      <c r="GC296">
        <v>-0.8907523452156741</v>
      </c>
      <c r="GD296">
        <v>0.1977738157435156</v>
      </c>
      <c r="GE296">
        <v>0</v>
      </c>
      <c r="GF296">
        <v>812.0468823529411</v>
      </c>
      <c r="GG296">
        <v>-0.6881589003302112</v>
      </c>
      <c r="GH296">
        <v>0.2727367578826582</v>
      </c>
      <c r="GI296">
        <v>1</v>
      </c>
      <c r="GJ296">
        <v>1.51579575</v>
      </c>
      <c r="GK296">
        <v>-0.326044615384616</v>
      </c>
      <c r="GL296">
        <v>0.0322964534343556</v>
      </c>
      <c r="GM296">
        <v>0</v>
      </c>
      <c r="GN296">
        <v>1</v>
      </c>
      <c r="GO296">
        <v>3</v>
      </c>
      <c r="GP296" t="s">
        <v>459</v>
      </c>
      <c r="GQ296">
        <v>3.10231</v>
      </c>
      <c r="GR296">
        <v>2.72715</v>
      </c>
      <c r="GS296">
        <v>0.196085</v>
      </c>
      <c r="GT296">
        <v>0.200494</v>
      </c>
      <c r="GU296">
        <v>0.10369</v>
      </c>
      <c r="GV296">
        <v>0.1004</v>
      </c>
      <c r="GW296">
        <v>21012.4</v>
      </c>
      <c r="GX296">
        <v>18977</v>
      </c>
      <c r="GY296">
        <v>26700.4</v>
      </c>
      <c r="GZ296">
        <v>23956.7</v>
      </c>
      <c r="HA296">
        <v>38302.9</v>
      </c>
      <c r="HB296">
        <v>31866</v>
      </c>
      <c r="HC296">
        <v>46621.6</v>
      </c>
      <c r="HD296">
        <v>37896.8</v>
      </c>
      <c r="HE296">
        <v>1.87185</v>
      </c>
      <c r="HF296">
        <v>1.86845</v>
      </c>
      <c r="HG296">
        <v>0.140682</v>
      </c>
      <c r="HH296">
        <v>0</v>
      </c>
      <c r="HI296">
        <v>27.7257</v>
      </c>
      <c r="HJ296">
        <v>999.9</v>
      </c>
      <c r="HK296">
        <v>46.7</v>
      </c>
      <c r="HL296">
        <v>31.7</v>
      </c>
      <c r="HM296">
        <v>24.1261</v>
      </c>
      <c r="HN296">
        <v>61.1059</v>
      </c>
      <c r="HO296">
        <v>21.9992</v>
      </c>
      <c r="HP296">
        <v>1</v>
      </c>
      <c r="HQ296">
        <v>0.116258</v>
      </c>
      <c r="HR296">
        <v>-0.173679</v>
      </c>
      <c r="HS296">
        <v>20.2798</v>
      </c>
      <c r="HT296">
        <v>5.2113</v>
      </c>
      <c r="HU296">
        <v>11.98</v>
      </c>
      <c r="HV296">
        <v>4.9633</v>
      </c>
      <c r="HW296">
        <v>3.27438</v>
      </c>
      <c r="HX296">
        <v>9999</v>
      </c>
      <c r="HY296">
        <v>9999</v>
      </c>
      <c r="HZ296">
        <v>9999</v>
      </c>
      <c r="IA296">
        <v>42.3</v>
      </c>
      <c r="IB296">
        <v>1.86401</v>
      </c>
      <c r="IC296">
        <v>1.86016</v>
      </c>
      <c r="ID296">
        <v>1.85846</v>
      </c>
      <c r="IE296">
        <v>1.85982</v>
      </c>
      <c r="IF296">
        <v>1.85989</v>
      </c>
      <c r="IG296">
        <v>1.85841</v>
      </c>
      <c r="IH296">
        <v>1.85746</v>
      </c>
      <c r="II296">
        <v>1.85242</v>
      </c>
      <c r="IJ296">
        <v>0</v>
      </c>
      <c r="IK296">
        <v>0</v>
      </c>
      <c r="IL296">
        <v>0</v>
      </c>
      <c r="IM296">
        <v>0</v>
      </c>
      <c r="IN296" t="s">
        <v>441</v>
      </c>
      <c r="IO296" t="s">
        <v>442</v>
      </c>
      <c r="IP296" t="s">
        <v>443</v>
      </c>
      <c r="IQ296" t="s">
        <v>443</v>
      </c>
      <c r="IR296" t="s">
        <v>443</v>
      </c>
      <c r="IS296" t="s">
        <v>443</v>
      </c>
      <c r="IT296">
        <v>0</v>
      </c>
      <c r="IU296">
        <v>100</v>
      </c>
      <c r="IV296">
        <v>100</v>
      </c>
      <c r="IW296">
        <v>-0.31</v>
      </c>
      <c r="IX296">
        <v>0.2979</v>
      </c>
      <c r="IY296">
        <v>-0.9039269621244732</v>
      </c>
      <c r="IZ296">
        <v>-0.001239420960351069</v>
      </c>
      <c r="JA296">
        <v>2.054680153414315E-06</v>
      </c>
      <c r="JB296">
        <v>-6.090169633737798E-10</v>
      </c>
      <c r="JC296">
        <v>0.01286883109493677</v>
      </c>
      <c r="JD296">
        <v>0.003674261220633967</v>
      </c>
      <c r="JE296">
        <v>0.0003746991724086452</v>
      </c>
      <c r="JF296">
        <v>1.563836292469968E-06</v>
      </c>
      <c r="JG296">
        <v>1</v>
      </c>
      <c r="JH296">
        <v>2003</v>
      </c>
      <c r="JI296">
        <v>1</v>
      </c>
      <c r="JJ296">
        <v>24</v>
      </c>
      <c r="JK296">
        <v>202979.2</v>
      </c>
      <c r="JL296">
        <v>202979.4</v>
      </c>
      <c r="JM296">
        <v>3.05786</v>
      </c>
      <c r="JN296">
        <v>2.6062</v>
      </c>
      <c r="JO296">
        <v>1.49658</v>
      </c>
      <c r="JP296">
        <v>2.34375</v>
      </c>
      <c r="JQ296">
        <v>1.54907</v>
      </c>
      <c r="JR296">
        <v>2.48901</v>
      </c>
      <c r="JS296">
        <v>36.4343</v>
      </c>
      <c r="JT296">
        <v>24.1751</v>
      </c>
      <c r="JU296">
        <v>18</v>
      </c>
      <c r="JV296">
        <v>483.138</v>
      </c>
      <c r="JW296">
        <v>495.911</v>
      </c>
      <c r="JX296">
        <v>28.0559</v>
      </c>
      <c r="JY296">
        <v>28.786</v>
      </c>
      <c r="JZ296">
        <v>30.0002</v>
      </c>
      <c r="KA296">
        <v>29.0128</v>
      </c>
      <c r="KB296">
        <v>29.0158</v>
      </c>
      <c r="KC296">
        <v>61.3337</v>
      </c>
      <c r="KD296">
        <v>14.5011</v>
      </c>
      <c r="KE296">
        <v>100</v>
      </c>
      <c r="KF296">
        <v>28.0544</v>
      </c>
      <c r="KG296">
        <v>1436.25</v>
      </c>
      <c r="KH296">
        <v>21.1967</v>
      </c>
      <c r="KI296">
        <v>101.937</v>
      </c>
      <c r="KJ296">
        <v>91.3978</v>
      </c>
    </row>
    <row r="297" spans="1:296">
      <c r="A297">
        <v>279</v>
      </c>
      <c r="B297">
        <v>1759168361.6</v>
      </c>
      <c r="C297">
        <v>6988.5</v>
      </c>
      <c r="D297" t="s">
        <v>1003</v>
      </c>
      <c r="E297" t="s">
        <v>1004</v>
      </c>
      <c r="F297">
        <v>5</v>
      </c>
      <c r="G297" t="s">
        <v>832</v>
      </c>
      <c r="H297">
        <v>1759168354.1</v>
      </c>
      <c r="I297">
        <f>(J297)/1000</f>
        <v>0</v>
      </c>
      <c r="J297">
        <f>IF(DO297, AM297, AG297)</f>
        <v>0</v>
      </c>
      <c r="K297">
        <f>IF(DO297, AH297, AF297)</f>
        <v>0</v>
      </c>
      <c r="L297">
        <f>DQ297 - IF(AT297&gt;1, K297*DK297*100.0/(AV297), 0)</f>
        <v>0</v>
      </c>
      <c r="M297">
        <f>((S297-I297/2)*L297-K297)/(S297+I297/2)</f>
        <v>0</v>
      </c>
      <c r="N297">
        <f>M297*(DX297+DY297)/1000.0</f>
        <v>0</v>
      </c>
      <c r="O297">
        <f>(DQ297 - IF(AT297&gt;1, K297*DK297*100.0/(AV297), 0))*(DX297+DY297)/1000.0</f>
        <v>0</v>
      </c>
      <c r="P297">
        <f>2.0/((1/R297-1/Q297)+SIGN(R297)*SQRT((1/R297-1/Q297)*(1/R297-1/Q297) + 4*DL297/((DL297+1)*(DL297+1))*(2*1/R297*1/Q297-1/Q297*1/Q297)))</f>
        <v>0</v>
      </c>
      <c r="Q297">
        <f>IF(LEFT(DM297,1)&lt;&gt;"0",IF(LEFT(DM297,1)="1",3.0,DN297),$D$5+$E$5*(EE297*DX297/($K$5*1000))+$F$5*(EE297*DX297/($K$5*1000))*MAX(MIN(DK297,$J$5),$I$5)*MAX(MIN(DK297,$J$5),$I$5)+$G$5*MAX(MIN(DK297,$J$5),$I$5)*(EE297*DX297/($K$5*1000))+$H$5*(EE297*DX297/($K$5*1000))*(EE297*DX297/($K$5*1000)))</f>
        <v>0</v>
      </c>
      <c r="R297">
        <f>I297*(1000-(1000*0.61365*exp(17.502*V297/(240.97+V297))/(DX297+DY297)+DS297)/2)/(1000*0.61365*exp(17.502*V297/(240.97+V297))/(DX297+DY297)-DS297)</f>
        <v>0</v>
      </c>
      <c r="S297">
        <f>1/((DL297+1)/(P297/1.6)+1/(Q297/1.37)) + DL297/((DL297+1)/(P297/1.6) + DL297/(Q297/1.37))</f>
        <v>0</v>
      </c>
      <c r="T297">
        <f>(DG297*DJ297)</f>
        <v>0</v>
      </c>
      <c r="U297">
        <f>(DZ297+(T297+2*0.95*5.67E-8*(((DZ297+$B$9)+273)^4-(DZ297+273)^4)-44100*I297)/(1.84*29.3*Q297+8*0.95*5.67E-8*(DZ297+273)^3))</f>
        <v>0</v>
      </c>
      <c r="V297">
        <f>($C$9*EA297+$D$9*EB297+$E$9*U297)</f>
        <v>0</v>
      </c>
      <c r="W297">
        <f>0.61365*exp(17.502*V297/(240.97+V297))</f>
        <v>0</v>
      </c>
      <c r="X297">
        <f>(Y297/Z297*100)</f>
        <v>0</v>
      </c>
      <c r="Y297">
        <f>DS297*(DX297+DY297)/1000</f>
        <v>0</v>
      </c>
      <c r="Z297">
        <f>0.61365*exp(17.502*DZ297/(240.97+DZ297))</f>
        <v>0</v>
      </c>
      <c r="AA297">
        <f>(W297-DS297*(DX297+DY297)/1000)</f>
        <v>0</v>
      </c>
      <c r="AB297">
        <f>(-I297*44100)</f>
        <v>0</v>
      </c>
      <c r="AC297">
        <f>2*29.3*Q297*0.92*(DZ297-V297)</f>
        <v>0</v>
      </c>
      <c r="AD297">
        <f>2*0.95*5.67E-8*(((DZ297+$B$9)+273)^4-(V297+273)^4)</f>
        <v>0</v>
      </c>
      <c r="AE297">
        <f>T297+AD297+AB297+AC297</f>
        <v>0</v>
      </c>
      <c r="AF297">
        <f>DW297*AT297*(DR297-DQ297*(1000-AT297*DT297)/(1000-AT297*DS297))/(100*DK297)</f>
        <v>0</v>
      </c>
      <c r="AG297">
        <f>1000*DW297*AT297*(DS297-DT297)/(100*DK297*(1000-AT297*DS297))</f>
        <v>0</v>
      </c>
      <c r="AH297">
        <f>(AI297 - AJ297 - DX297*1E3/(8.314*(DZ297+273.15)) * AL297/DW297 * AK297) * DW297/(100*DK297) * (1000 - DT297)/1000</f>
        <v>0</v>
      </c>
      <c r="AI297">
        <v>1457.021477268341</v>
      </c>
      <c r="AJ297">
        <v>1415.562363636363</v>
      </c>
      <c r="AK297">
        <v>3.432537195759851</v>
      </c>
      <c r="AL297">
        <v>65.06289702928272</v>
      </c>
      <c r="AM297">
        <f>(AO297 - AN297 + DX297*1E3/(8.314*(DZ297+273.15)) * AQ297/DW297 * AP297) * DW297/(100*DK297) * 1000/(1000 - AO297)</f>
        <v>0</v>
      </c>
      <c r="AN297">
        <v>21.158913584646</v>
      </c>
      <c r="AO297">
        <v>22.59247212121211</v>
      </c>
      <c r="AP297">
        <v>5.766867667957632E-05</v>
      </c>
      <c r="AQ297">
        <v>104.9964601613878</v>
      </c>
      <c r="AR297">
        <v>0</v>
      </c>
      <c r="AS297">
        <v>0</v>
      </c>
      <c r="AT297">
        <f>IF(AR297*$H$15&gt;=AV297,1.0,(AV297/(AV297-AR297*$H$15)))</f>
        <v>0</v>
      </c>
      <c r="AU297">
        <f>(AT297-1)*100</f>
        <v>0</v>
      </c>
      <c r="AV297">
        <f>MAX(0,($B$15+$C$15*EE297)/(1+$D$15*EE297)*DX297/(DZ297+273)*$E$15)</f>
        <v>0</v>
      </c>
      <c r="AW297" t="s">
        <v>437</v>
      </c>
      <c r="AX297" t="s">
        <v>437</v>
      </c>
      <c r="AY297">
        <v>0</v>
      </c>
      <c r="AZ297">
        <v>0</v>
      </c>
      <c r="BA297">
        <f>1-AY297/AZ297</f>
        <v>0</v>
      </c>
      <c r="BB297">
        <v>0</v>
      </c>
      <c r="BC297" t="s">
        <v>437</v>
      </c>
      <c r="BD297" t="s">
        <v>437</v>
      </c>
      <c r="BE297">
        <v>0</v>
      </c>
      <c r="BF297">
        <v>0</v>
      </c>
      <c r="BG297">
        <f>1-BE297/BF297</f>
        <v>0</v>
      </c>
      <c r="BH297">
        <v>0.5</v>
      </c>
      <c r="BI297">
        <f>DH297</f>
        <v>0</v>
      </c>
      <c r="BJ297">
        <f>K297</f>
        <v>0</v>
      </c>
      <c r="BK297">
        <f>BG297*BH297*BI297</f>
        <v>0</v>
      </c>
      <c r="BL297">
        <f>(BJ297-BB297)/BI297</f>
        <v>0</v>
      </c>
      <c r="BM297">
        <f>(AZ297-BF297)/BF297</f>
        <v>0</v>
      </c>
      <c r="BN297">
        <f>AY297/(BA297+AY297/BF297)</f>
        <v>0</v>
      </c>
      <c r="BO297" t="s">
        <v>437</v>
      </c>
      <c r="BP297">
        <v>0</v>
      </c>
      <c r="BQ297">
        <f>IF(BP297&lt;&gt;0, BP297, BN297)</f>
        <v>0</v>
      </c>
      <c r="BR297">
        <f>1-BQ297/BF297</f>
        <v>0</v>
      </c>
      <c r="BS297">
        <f>(BF297-BE297)/(BF297-BQ297)</f>
        <v>0</v>
      </c>
      <c r="BT297">
        <f>(AZ297-BF297)/(AZ297-BQ297)</f>
        <v>0</v>
      </c>
      <c r="BU297">
        <f>(BF297-BE297)/(BF297-AY297)</f>
        <v>0</v>
      </c>
      <c r="BV297">
        <f>(AZ297-BF297)/(AZ297-AY297)</f>
        <v>0</v>
      </c>
      <c r="BW297">
        <f>(BS297*BQ297/BE297)</f>
        <v>0</v>
      </c>
      <c r="BX297">
        <f>(1-BW297)</f>
        <v>0</v>
      </c>
      <c r="DG297">
        <f>$B$13*EF297+$C$13*EG297+$F$13*ER297*(1-EU297)</f>
        <v>0</v>
      </c>
      <c r="DH297">
        <f>DG297*DI297</f>
        <v>0</v>
      </c>
      <c r="DI297">
        <f>($B$13*$D$11+$C$13*$D$11+$F$13*((FE297+EW297)/MAX(FE297+EW297+FF297, 0.1)*$I$11+FF297/MAX(FE297+EW297+FF297, 0.1)*$J$11))/($B$13+$C$13+$F$13)</f>
        <v>0</v>
      </c>
      <c r="DJ297">
        <f>($B$13*$K$11+$C$13*$K$11+$F$13*((FE297+EW297)/MAX(FE297+EW297+FF297, 0.1)*$P$11+FF297/MAX(FE297+EW297+FF297, 0.1)*$Q$11))/($B$13+$C$13+$F$13)</f>
        <v>0</v>
      </c>
      <c r="DK297">
        <v>5.79</v>
      </c>
      <c r="DL297">
        <v>0.5</v>
      </c>
      <c r="DM297" t="s">
        <v>438</v>
      </c>
      <c r="DN297">
        <v>2</v>
      </c>
      <c r="DO297" t="b">
        <v>1</v>
      </c>
      <c r="DP297">
        <v>1759168354.1</v>
      </c>
      <c r="DQ297">
        <v>1360.231111111111</v>
      </c>
      <c r="DR297">
        <v>1410.837037037038</v>
      </c>
      <c r="DS297">
        <v>22.57365185185185</v>
      </c>
      <c r="DT297">
        <v>21.11333703703704</v>
      </c>
      <c r="DU297">
        <v>1360.550740740741</v>
      </c>
      <c r="DV297">
        <v>22.27572222222222</v>
      </c>
      <c r="DW297">
        <v>500.0341851851852</v>
      </c>
      <c r="DX297">
        <v>90.87281851851854</v>
      </c>
      <c r="DY297">
        <v>0.06910705925925925</v>
      </c>
      <c r="DZ297">
        <v>29.47367037037038</v>
      </c>
      <c r="EA297">
        <v>30.01868888888889</v>
      </c>
      <c r="EB297">
        <v>999.9000000000001</v>
      </c>
      <c r="EC297">
        <v>0</v>
      </c>
      <c r="ED297">
        <v>0</v>
      </c>
      <c r="EE297">
        <v>10013.7937037037</v>
      </c>
      <c r="EF297">
        <v>0</v>
      </c>
      <c r="EG297">
        <v>9.874920740740743</v>
      </c>
      <c r="EH297">
        <v>-50.60525925925927</v>
      </c>
      <c r="EI297">
        <v>1391.645555555556</v>
      </c>
      <c r="EJ297">
        <v>1441.267037037037</v>
      </c>
      <c r="EK297">
        <v>1.46032037037037</v>
      </c>
      <c r="EL297">
        <v>1410.837037037038</v>
      </c>
      <c r="EM297">
        <v>21.11333703703704</v>
      </c>
      <c r="EN297">
        <v>2.051331481481482</v>
      </c>
      <c r="EO297">
        <v>1.918628888888889</v>
      </c>
      <c r="EP297">
        <v>17.84622222222222</v>
      </c>
      <c r="EQ297">
        <v>16.78830740740741</v>
      </c>
      <c r="ER297">
        <v>2000.021111111111</v>
      </c>
      <c r="ES297">
        <v>0.9799987777777779</v>
      </c>
      <c r="ET297">
        <v>0.02000093703703704</v>
      </c>
      <c r="EU297">
        <v>0</v>
      </c>
      <c r="EV297">
        <v>811.9413333333332</v>
      </c>
      <c r="EW297">
        <v>5.00078</v>
      </c>
      <c r="EX297">
        <v>15823.54074074074</v>
      </c>
      <c r="EY297">
        <v>16379.8</v>
      </c>
      <c r="EZ297">
        <v>39.40722222222222</v>
      </c>
      <c r="FA297">
        <v>40.06692592592593</v>
      </c>
      <c r="FB297">
        <v>39.29144444444444</v>
      </c>
      <c r="FC297">
        <v>39.88403703703704</v>
      </c>
      <c r="FD297">
        <v>40.12929629629629</v>
      </c>
      <c r="FE297">
        <v>1955.121111111111</v>
      </c>
      <c r="FF297">
        <v>39.9</v>
      </c>
      <c r="FG297">
        <v>0</v>
      </c>
      <c r="FH297">
        <v>1759168353.8</v>
      </c>
      <c r="FI297">
        <v>0</v>
      </c>
      <c r="FJ297">
        <v>811.88504</v>
      </c>
      <c r="FK297">
        <v>-0.1767692404247967</v>
      </c>
      <c r="FL297">
        <v>-20.6923078466511</v>
      </c>
      <c r="FM297">
        <v>15823.208</v>
      </c>
      <c r="FN297">
        <v>15</v>
      </c>
      <c r="FO297">
        <v>0</v>
      </c>
      <c r="FP297" t="s">
        <v>439</v>
      </c>
      <c r="FQ297">
        <v>1746989605.5</v>
      </c>
      <c r="FR297">
        <v>1746989593.5</v>
      </c>
      <c r="FS297">
        <v>0</v>
      </c>
      <c r="FT297">
        <v>-0.274</v>
      </c>
      <c r="FU297">
        <v>-0.002</v>
      </c>
      <c r="FV297">
        <v>2.549</v>
      </c>
      <c r="FW297">
        <v>0.129</v>
      </c>
      <c r="FX297">
        <v>420</v>
      </c>
      <c r="FY297">
        <v>17</v>
      </c>
      <c r="FZ297">
        <v>0.02</v>
      </c>
      <c r="GA297">
        <v>0.04</v>
      </c>
      <c r="GB297">
        <v>-50.5307225</v>
      </c>
      <c r="GC297">
        <v>-1.188480675422006</v>
      </c>
      <c r="GD297">
        <v>0.2377479984011429</v>
      </c>
      <c r="GE297">
        <v>0</v>
      </c>
      <c r="GF297">
        <v>811.9712352941176</v>
      </c>
      <c r="GG297">
        <v>-0.8635905335886398</v>
      </c>
      <c r="GH297">
        <v>0.2902476689700701</v>
      </c>
      <c r="GI297">
        <v>1</v>
      </c>
      <c r="GJ297">
        <v>1.4798435</v>
      </c>
      <c r="GK297">
        <v>-0.4077732833020671</v>
      </c>
      <c r="GL297">
        <v>0.04003271877789467</v>
      </c>
      <c r="GM297">
        <v>0</v>
      </c>
      <c r="GN297">
        <v>1</v>
      </c>
      <c r="GO297">
        <v>3</v>
      </c>
      <c r="GP297" t="s">
        <v>459</v>
      </c>
      <c r="GQ297">
        <v>3.1022</v>
      </c>
      <c r="GR297">
        <v>2.72741</v>
      </c>
      <c r="GS297">
        <v>0.197528</v>
      </c>
      <c r="GT297">
        <v>0.201869</v>
      </c>
      <c r="GU297">
        <v>0.103755</v>
      </c>
      <c r="GV297">
        <v>0.100454</v>
      </c>
      <c r="GW297">
        <v>20974.6</v>
      </c>
      <c r="GX297">
        <v>18944.2</v>
      </c>
      <c r="GY297">
        <v>26700.4</v>
      </c>
      <c r="GZ297">
        <v>23956.5</v>
      </c>
      <c r="HA297">
        <v>38300.2</v>
      </c>
      <c r="HB297">
        <v>31864.2</v>
      </c>
      <c r="HC297">
        <v>46621.5</v>
      </c>
      <c r="HD297">
        <v>37896.8</v>
      </c>
      <c r="HE297">
        <v>1.87178</v>
      </c>
      <c r="HF297">
        <v>1.8686</v>
      </c>
      <c r="HG297">
        <v>0.141248</v>
      </c>
      <c r="HH297">
        <v>0</v>
      </c>
      <c r="HI297">
        <v>27.7301</v>
      </c>
      <c r="HJ297">
        <v>999.9</v>
      </c>
      <c r="HK297">
        <v>46.7</v>
      </c>
      <c r="HL297">
        <v>31.7</v>
      </c>
      <c r="HM297">
        <v>24.1263</v>
      </c>
      <c r="HN297">
        <v>61.4159</v>
      </c>
      <c r="HO297">
        <v>22.2716</v>
      </c>
      <c r="HP297">
        <v>1</v>
      </c>
      <c r="HQ297">
        <v>0.116189</v>
      </c>
      <c r="HR297">
        <v>-0.140202</v>
      </c>
      <c r="HS297">
        <v>20.2798</v>
      </c>
      <c r="HT297">
        <v>5.21235</v>
      </c>
      <c r="HU297">
        <v>11.98</v>
      </c>
      <c r="HV297">
        <v>4.9634</v>
      </c>
      <c r="HW297">
        <v>3.27448</v>
      </c>
      <c r="HX297">
        <v>9999</v>
      </c>
      <c r="HY297">
        <v>9999</v>
      </c>
      <c r="HZ297">
        <v>9999</v>
      </c>
      <c r="IA297">
        <v>42.3</v>
      </c>
      <c r="IB297">
        <v>1.86401</v>
      </c>
      <c r="IC297">
        <v>1.86014</v>
      </c>
      <c r="ID297">
        <v>1.85845</v>
      </c>
      <c r="IE297">
        <v>1.85981</v>
      </c>
      <c r="IF297">
        <v>1.85989</v>
      </c>
      <c r="IG297">
        <v>1.85841</v>
      </c>
      <c r="IH297">
        <v>1.85745</v>
      </c>
      <c r="II297">
        <v>1.85242</v>
      </c>
      <c r="IJ297">
        <v>0</v>
      </c>
      <c r="IK297">
        <v>0</v>
      </c>
      <c r="IL297">
        <v>0</v>
      </c>
      <c r="IM297">
        <v>0</v>
      </c>
      <c r="IN297" t="s">
        <v>441</v>
      </c>
      <c r="IO297" t="s">
        <v>442</v>
      </c>
      <c r="IP297" t="s">
        <v>443</v>
      </c>
      <c r="IQ297" t="s">
        <v>443</v>
      </c>
      <c r="IR297" t="s">
        <v>443</v>
      </c>
      <c r="IS297" t="s">
        <v>443</v>
      </c>
      <c r="IT297">
        <v>0</v>
      </c>
      <c r="IU297">
        <v>100</v>
      </c>
      <c r="IV297">
        <v>100</v>
      </c>
      <c r="IW297">
        <v>-0.29</v>
      </c>
      <c r="IX297">
        <v>0.2984</v>
      </c>
      <c r="IY297">
        <v>-0.9039269621244732</v>
      </c>
      <c r="IZ297">
        <v>-0.001239420960351069</v>
      </c>
      <c r="JA297">
        <v>2.054680153414315E-06</v>
      </c>
      <c r="JB297">
        <v>-6.090169633737798E-10</v>
      </c>
      <c r="JC297">
        <v>0.01286883109493677</v>
      </c>
      <c r="JD297">
        <v>0.003674261220633967</v>
      </c>
      <c r="JE297">
        <v>0.0003746991724086452</v>
      </c>
      <c r="JF297">
        <v>1.563836292469968E-06</v>
      </c>
      <c r="JG297">
        <v>1</v>
      </c>
      <c r="JH297">
        <v>2003</v>
      </c>
      <c r="JI297">
        <v>1</v>
      </c>
      <c r="JJ297">
        <v>24</v>
      </c>
      <c r="JK297">
        <v>202979.3</v>
      </c>
      <c r="JL297">
        <v>202979.5</v>
      </c>
      <c r="JM297">
        <v>3.08716</v>
      </c>
      <c r="JN297">
        <v>2.6123</v>
      </c>
      <c r="JO297">
        <v>1.49658</v>
      </c>
      <c r="JP297">
        <v>2.34375</v>
      </c>
      <c r="JQ297">
        <v>1.54907</v>
      </c>
      <c r="JR297">
        <v>2.38892</v>
      </c>
      <c r="JS297">
        <v>36.4343</v>
      </c>
      <c r="JT297">
        <v>24.1751</v>
      </c>
      <c r="JU297">
        <v>18</v>
      </c>
      <c r="JV297">
        <v>483.094</v>
      </c>
      <c r="JW297">
        <v>496.01</v>
      </c>
      <c r="JX297">
        <v>28.0392</v>
      </c>
      <c r="JY297">
        <v>28.7861</v>
      </c>
      <c r="JZ297">
        <v>30.0002</v>
      </c>
      <c r="KA297">
        <v>29.0128</v>
      </c>
      <c r="KB297">
        <v>29.0158</v>
      </c>
      <c r="KC297">
        <v>61.9425</v>
      </c>
      <c r="KD297">
        <v>14.5011</v>
      </c>
      <c r="KE297">
        <v>100</v>
      </c>
      <c r="KF297">
        <v>28.0344</v>
      </c>
      <c r="KG297">
        <v>1456.3</v>
      </c>
      <c r="KH297">
        <v>21.1989</v>
      </c>
      <c r="KI297">
        <v>101.937</v>
      </c>
      <c r="KJ297">
        <v>91.39749999999999</v>
      </c>
    </row>
    <row r="298" spans="1:296">
      <c r="A298">
        <v>280</v>
      </c>
      <c r="B298">
        <v>1759168366.6</v>
      </c>
      <c r="C298">
        <v>6993.5</v>
      </c>
      <c r="D298" t="s">
        <v>1005</v>
      </c>
      <c r="E298" t="s">
        <v>1006</v>
      </c>
      <c r="F298">
        <v>5</v>
      </c>
      <c r="G298" t="s">
        <v>832</v>
      </c>
      <c r="H298">
        <v>1759168358.814285</v>
      </c>
      <c r="I298">
        <f>(J298)/1000</f>
        <v>0</v>
      </c>
      <c r="J298">
        <f>IF(DO298, AM298, AG298)</f>
        <v>0</v>
      </c>
      <c r="K298">
        <f>IF(DO298, AH298, AF298)</f>
        <v>0</v>
      </c>
      <c r="L298">
        <f>DQ298 - IF(AT298&gt;1, K298*DK298*100.0/(AV298), 0)</f>
        <v>0</v>
      </c>
      <c r="M298">
        <f>((S298-I298/2)*L298-K298)/(S298+I298/2)</f>
        <v>0</v>
      </c>
      <c r="N298">
        <f>M298*(DX298+DY298)/1000.0</f>
        <v>0</v>
      </c>
      <c r="O298">
        <f>(DQ298 - IF(AT298&gt;1, K298*DK298*100.0/(AV298), 0))*(DX298+DY298)/1000.0</f>
        <v>0</v>
      </c>
      <c r="P298">
        <f>2.0/((1/R298-1/Q298)+SIGN(R298)*SQRT((1/R298-1/Q298)*(1/R298-1/Q298) + 4*DL298/((DL298+1)*(DL298+1))*(2*1/R298*1/Q298-1/Q298*1/Q298)))</f>
        <v>0</v>
      </c>
      <c r="Q298">
        <f>IF(LEFT(DM298,1)&lt;&gt;"0",IF(LEFT(DM298,1)="1",3.0,DN298),$D$5+$E$5*(EE298*DX298/($K$5*1000))+$F$5*(EE298*DX298/($K$5*1000))*MAX(MIN(DK298,$J$5),$I$5)*MAX(MIN(DK298,$J$5),$I$5)+$G$5*MAX(MIN(DK298,$J$5),$I$5)*(EE298*DX298/($K$5*1000))+$H$5*(EE298*DX298/($K$5*1000))*(EE298*DX298/($K$5*1000)))</f>
        <v>0</v>
      </c>
      <c r="R298">
        <f>I298*(1000-(1000*0.61365*exp(17.502*V298/(240.97+V298))/(DX298+DY298)+DS298)/2)/(1000*0.61365*exp(17.502*V298/(240.97+V298))/(DX298+DY298)-DS298)</f>
        <v>0</v>
      </c>
      <c r="S298">
        <f>1/((DL298+1)/(P298/1.6)+1/(Q298/1.37)) + DL298/((DL298+1)/(P298/1.6) + DL298/(Q298/1.37))</f>
        <v>0</v>
      </c>
      <c r="T298">
        <f>(DG298*DJ298)</f>
        <v>0</v>
      </c>
      <c r="U298">
        <f>(DZ298+(T298+2*0.95*5.67E-8*(((DZ298+$B$9)+273)^4-(DZ298+273)^4)-44100*I298)/(1.84*29.3*Q298+8*0.95*5.67E-8*(DZ298+273)^3))</f>
        <v>0</v>
      </c>
      <c r="V298">
        <f>($C$9*EA298+$D$9*EB298+$E$9*U298)</f>
        <v>0</v>
      </c>
      <c r="W298">
        <f>0.61365*exp(17.502*V298/(240.97+V298))</f>
        <v>0</v>
      </c>
      <c r="X298">
        <f>(Y298/Z298*100)</f>
        <v>0</v>
      </c>
      <c r="Y298">
        <f>DS298*(DX298+DY298)/1000</f>
        <v>0</v>
      </c>
      <c r="Z298">
        <f>0.61365*exp(17.502*DZ298/(240.97+DZ298))</f>
        <v>0</v>
      </c>
      <c r="AA298">
        <f>(W298-DS298*(DX298+DY298)/1000)</f>
        <v>0</v>
      </c>
      <c r="AB298">
        <f>(-I298*44100)</f>
        <v>0</v>
      </c>
      <c r="AC298">
        <f>2*29.3*Q298*0.92*(DZ298-V298)</f>
        <v>0</v>
      </c>
      <c r="AD298">
        <f>2*0.95*5.67E-8*(((DZ298+$B$9)+273)^4-(V298+273)^4)</f>
        <v>0</v>
      </c>
      <c r="AE298">
        <f>T298+AD298+AB298+AC298</f>
        <v>0</v>
      </c>
      <c r="AF298">
        <f>DW298*AT298*(DR298-DQ298*(1000-AT298*DT298)/(1000-AT298*DS298))/(100*DK298)</f>
        <v>0</v>
      </c>
      <c r="AG298">
        <f>1000*DW298*AT298*(DS298-DT298)/(100*DK298*(1000-AT298*DS298))</f>
        <v>0</v>
      </c>
      <c r="AH298">
        <f>(AI298 - AJ298 - DX298*1E3/(8.314*(DZ298+273.15)) * AL298/DW298 * AK298) * DW298/(100*DK298) * (1000 - DT298)/1000</f>
        <v>0</v>
      </c>
      <c r="AI298">
        <v>1473.842088430871</v>
      </c>
      <c r="AJ298">
        <v>1432.571878787879</v>
      </c>
      <c r="AK298">
        <v>3.39780470899267</v>
      </c>
      <c r="AL298">
        <v>65.06289702928272</v>
      </c>
      <c r="AM298">
        <f>(AO298 - AN298 + DX298*1E3/(8.314*(DZ298+273.15)) * AQ298/DW298 * AP298) * DW298/(100*DK298) * 1000/(1000 - AO298)</f>
        <v>0</v>
      </c>
      <c r="AN298">
        <v>21.16146724263684</v>
      </c>
      <c r="AO298">
        <v>22.59818242424241</v>
      </c>
      <c r="AP298">
        <v>9.306180503010952E-06</v>
      </c>
      <c r="AQ298">
        <v>104.9964601613878</v>
      </c>
      <c r="AR298">
        <v>0</v>
      </c>
      <c r="AS298">
        <v>0</v>
      </c>
      <c r="AT298">
        <f>IF(AR298*$H$15&gt;=AV298,1.0,(AV298/(AV298-AR298*$H$15)))</f>
        <v>0</v>
      </c>
      <c r="AU298">
        <f>(AT298-1)*100</f>
        <v>0</v>
      </c>
      <c r="AV298">
        <f>MAX(0,($B$15+$C$15*EE298)/(1+$D$15*EE298)*DX298/(DZ298+273)*$E$15)</f>
        <v>0</v>
      </c>
      <c r="AW298" t="s">
        <v>437</v>
      </c>
      <c r="AX298" t="s">
        <v>437</v>
      </c>
      <c r="AY298">
        <v>0</v>
      </c>
      <c r="AZ298">
        <v>0</v>
      </c>
      <c r="BA298">
        <f>1-AY298/AZ298</f>
        <v>0</v>
      </c>
      <c r="BB298">
        <v>0</v>
      </c>
      <c r="BC298" t="s">
        <v>437</v>
      </c>
      <c r="BD298" t="s">
        <v>437</v>
      </c>
      <c r="BE298">
        <v>0</v>
      </c>
      <c r="BF298">
        <v>0</v>
      </c>
      <c r="BG298">
        <f>1-BE298/BF298</f>
        <v>0</v>
      </c>
      <c r="BH298">
        <v>0.5</v>
      </c>
      <c r="BI298">
        <f>DH298</f>
        <v>0</v>
      </c>
      <c r="BJ298">
        <f>K298</f>
        <v>0</v>
      </c>
      <c r="BK298">
        <f>BG298*BH298*BI298</f>
        <v>0</v>
      </c>
      <c r="BL298">
        <f>(BJ298-BB298)/BI298</f>
        <v>0</v>
      </c>
      <c r="BM298">
        <f>(AZ298-BF298)/BF298</f>
        <v>0</v>
      </c>
      <c r="BN298">
        <f>AY298/(BA298+AY298/BF298)</f>
        <v>0</v>
      </c>
      <c r="BO298" t="s">
        <v>437</v>
      </c>
      <c r="BP298">
        <v>0</v>
      </c>
      <c r="BQ298">
        <f>IF(BP298&lt;&gt;0, BP298, BN298)</f>
        <v>0</v>
      </c>
      <c r="BR298">
        <f>1-BQ298/BF298</f>
        <v>0</v>
      </c>
      <c r="BS298">
        <f>(BF298-BE298)/(BF298-BQ298)</f>
        <v>0</v>
      </c>
      <c r="BT298">
        <f>(AZ298-BF298)/(AZ298-BQ298)</f>
        <v>0</v>
      </c>
      <c r="BU298">
        <f>(BF298-BE298)/(BF298-AY298)</f>
        <v>0</v>
      </c>
      <c r="BV298">
        <f>(AZ298-BF298)/(AZ298-AY298)</f>
        <v>0</v>
      </c>
      <c r="BW298">
        <f>(BS298*BQ298/BE298)</f>
        <v>0</v>
      </c>
      <c r="BX298">
        <f>(1-BW298)</f>
        <v>0</v>
      </c>
      <c r="DG298">
        <f>$B$13*EF298+$C$13*EG298+$F$13*ER298*(1-EU298)</f>
        <v>0</v>
      </c>
      <c r="DH298">
        <f>DG298*DI298</f>
        <v>0</v>
      </c>
      <c r="DI298">
        <f>($B$13*$D$11+$C$13*$D$11+$F$13*((FE298+EW298)/MAX(FE298+EW298+FF298, 0.1)*$I$11+FF298/MAX(FE298+EW298+FF298, 0.1)*$J$11))/($B$13+$C$13+$F$13)</f>
        <v>0</v>
      </c>
      <c r="DJ298">
        <f>($B$13*$K$11+$C$13*$K$11+$F$13*((FE298+EW298)/MAX(FE298+EW298+FF298, 0.1)*$P$11+FF298/MAX(FE298+EW298+FF298, 0.1)*$Q$11))/($B$13+$C$13+$F$13)</f>
        <v>0</v>
      </c>
      <c r="DK298">
        <v>5.79</v>
      </c>
      <c r="DL298">
        <v>0.5</v>
      </c>
      <c r="DM298" t="s">
        <v>438</v>
      </c>
      <c r="DN298">
        <v>2</v>
      </c>
      <c r="DO298" t="b">
        <v>1</v>
      </c>
      <c r="DP298">
        <v>1759168358.814285</v>
      </c>
      <c r="DQ298">
        <v>1375.919642857143</v>
      </c>
      <c r="DR298">
        <v>1426.525357142857</v>
      </c>
      <c r="DS298">
        <v>22.58322142857143</v>
      </c>
      <c r="DT298">
        <v>21.1397</v>
      </c>
      <c r="DU298">
        <v>1376.224285714286</v>
      </c>
      <c r="DV298">
        <v>22.28508571428571</v>
      </c>
      <c r="DW298">
        <v>500.0259285714286</v>
      </c>
      <c r="DX298">
        <v>90.87271785714286</v>
      </c>
      <c r="DY298">
        <v>0.06907724285714287</v>
      </c>
      <c r="DZ298">
        <v>29.47362499999999</v>
      </c>
      <c r="EA298">
        <v>30.02433571428572</v>
      </c>
      <c r="EB298">
        <v>999.9000000000002</v>
      </c>
      <c r="EC298">
        <v>0</v>
      </c>
      <c r="ED298">
        <v>0</v>
      </c>
      <c r="EE298">
        <v>10012.6725</v>
      </c>
      <c r="EF298">
        <v>0</v>
      </c>
      <c r="EG298">
        <v>9.871136071428571</v>
      </c>
      <c r="EH298">
        <v>-50.60540714285713</v>
      </c>
      <c r="EI298">
        <v>1407.710714285714</v>
      </c>
      <c r="EJ298">
        <v>1457.333571428571</v>
      </c>
      <c r="EK298">
        <v>1.443527142857143</v>
      </c>
      <c r="EL298">
        <v>1426.525357142857</v>
      </c>
      <c r="EM298">
        <v>21.1397</v>
      </c>
      <c r="EN298">
        <v>2.0522</v>
      </c>
      <c r="EO298">
        <v>1.921022857142857</v>
      </c>
      <c r="EP298">
        <v>17.85293928571429</v>
      </c>
      <c r="EQ298">
        <v>16.80796071428572</v>
      </c>
      <c r="ER298">
        <v>2000.019285714286</v>
      </c>
      <c r="ES298">
        <v>0.9799988214285715</v>
      </c>
      <c r="ET298">
        <v>0.02000089642857143</v>
      </c>
      <c r="EU298">
        <v>0</v>
      </c>
      <c r="EV298">
        <v>811.9157500000002</v>
      </c>
      <c r="EW298">
        <v>5.00078</v>
      </c>
      <c r="EX298">
        <v>15822.04285714285</v>
      </c>
      <c r="EY298">
        <v>16379.78571428571</v>
      </c>
      <c r="EZ298">
        <v>39.39035714285713</v>
      </c>
      <c r="FA298">
        <v>40.069</v>
      </c>
      <c r="FB298">
        <v>39.30342857142858</v>
      </c>
      <c r="FC298">
        <v>39.8435</v>
      </c>
      <c r="FD298">
        <v>40.16042857142856</v>
      </c>
      <c r="FE298">
        <v>1955.119285714285</v>
      </c>
      <c r="FF298">
        <v>39.9</v>
      </c>
      <c r="FG298">
        <v>0</v>
      </c>
      <c r="FH298">
        <v>1759168358.6</v>
      </c>
      <c r="FI298">
        <v>0</v>
      </c>
      <c r="FJ298">
        <v>811.8652000000001</v>
      </c>
      <c r="FK298">
        <v>-1.232076937880881</v>
      </c>
      <c r="FL298">
        <v>-19.99230784877077</v>
      </c>
      <c r="FM298">
        <v>15821.712</v>
      </c>
      <c r="FN298">
        <v>15</v>
      </c>
      <c r="FO298">
        <v>0</v>
      </c>
      <c r="FP298" t="s">
        <v>439</v>
      </c>
      <c r="FQ298">
        <v>1746989605.5</v>
      </c>
      <c r="FR298">
        <v>1746989593.5</v>
      </c>
      <c r="FS298">
        <v>0</v>
      </c>
      <c r="FT298">
        <v>-0.274</v>
      </c>
      <c r="FU298">
        <v>-0.002</v>
      </c>
      <c r="FV298">
        <v>2.549</v>
      </c>
      <c r="FW298">
        <v>0.129</v>
      </c>
      <c r="FX298">
        <v>420</v>
      </c>
      <c r="FY298">
        <v>17</v>
      </c>
      <c r="FZ298">
        <v>0.02</v>
      </c>
      <c r="GA298">
        <v>0.04</v>
      </c>
      <c r="GB298">
        <v>-50.60426341463414</v>
      </c>
      <c r="GC298">
        <v>-0.1325393728222898</v>
      </c>
      <c r="GD298">
        <v>0.1992380139995538</v>
      </c>
      <c r="GE298">
        <v>1</v>
      </c>
      <c r="GF298">
        <v>811.8840588235295</v>
      </c>
      <c r="GG298">
        <v>-0.4060504260642996</v>
      </c>
      <c r="GH298">
        <v>0.2764098556573205</v>
      </c>
      <c r="GI298">
        <v>1</v>
      </c>
      <c r="GJ298">
        <v>1.458837317073171</v>
      </c>
      <c r="GK298">
        <v>-0.2770291986062717</v>
      </c>
      <c r="GL298">
        <v>0.03033898426072692</v>
      </c>
      <c r="GM298">
        <v>0</v>
      </c>
      <c r="GN298">
        <v>2</v>
      </c>
      <c r="GO298">
        <v>3</v>
      </c>
      <c r="GP298" t="s">
        <v>446</v>
      </c>
      <c r="GQ298">
        <v>3.10247</v>
      </c>
      <c r="GR298">
        <v>2.72759</v>
      </c>
      <c r="GS298">
        <v>0.198948</v>
      </c>
      <c r="GT298">
        <v>0.203316</v>
      </c>
      <c r="GU298">
        <v>0.10377</v>
      </c>
      <c r="GV298">
        <v>0.100453</v>
      </c>
      <c r="GW298">
        <v>20937.6</v>
      </c>
      <c r="GX298">
        <v>18909.7</v>
      </c>
      <c r="GY298">
        <v>26700.5</v>
      </c>
      <c r="GZ298">
        <v>23956.3</v>
      </c>
      <c r="HA298">
        <v>38300.1</v>
      </c>
      <c r="HB298">
        <v>31863.8</v>
      </c>
      <c r="HC298">
        <v>46621.9</v>
      </c>
      <c r="HD298">
        <v>37896.1</v>
      </c>
      <c r="HE298">
        <v>1.87215</v>
      </c>
      <c r="HF298">
        <v>1.86843</v>
      </c>
      <c r="HG298">
        <v>0.140615</v>
      </c>
      <c r="HH298">
        <v>0</v>
      </c>
      <c r="HI298">
        <v>27.7343</v>
      </c>
      <c r="HJ298">
        <v>999.9</v>
      </c>
      <c r="HK298">
        <v>46.7</v>
      </c>
      <c r="HL298">
        <v>31.7</v>
      </c>
      <c r="HM298">
        <v>24.1261</v>
      </c>
      <c r="HN298">
        <v>60.7959</v>
      </c>
      <c r="HO298">
        <v>22.0152</v>
      </c>
      <c r="HP298">
        <v>1</v>
      </c>
      <c r="HQ298">
        <v>0.116265</v>
      </c>
      <c r="HR298">
        <v>-0.102448</v>
      </c>
      <c r="HS298">
        <v>20.28</v>
      </c>
      <c r="HT298">
        <v>5.2128</v>
      </c>
      <c r="HU298">
        <v>11.98</v>
      </c>
      <c r="HV298">
        <v>4.96355</v>
      </c>
      <c r="HW298">
        <v>3.27463</v>
      </c>
      <c r="HX298">
        <v>9999</v>
      </c>
      <c r="HY298">
        <v>9999</v>
      </c>
      <c r="HZ298">
        <v>9999</v>
      </c>
      <c r="IA298">
        <v>42.3</v>
      </c>
      <c r="IB298">
        <v>1.86401</v>
      </c>
      <c r="IC298">
        <v>1.86019</v>
      </c>
      <c r="ID298">
        <v>1.85846</v>
      </c>
      <c r="IE298">
        <v>1.85981</v>
      </c>
      <c r="IF298">
        <v>1.85989</v>
      </c>
      <c r="IG298">
        <v>1.85843</v>
      </c>
      <c r="IH298">
        <v>1.85746</v>
      </c>
      <c r="II298">
        <v>1.85243</v>
      </c>
      <c r="IJ298">
        <v>0</v>
      </c>
      <c r="IK298">
        <v>0</v>
      </c>
      <c r="IL298">
        <v>0</v>
      </c>
      <c r="IM298">
        <v>0</v>
      </c>
      <c r="IN298" t="s">
        <v>441</v>
      </c>
      <c r="IO298" t="s">
        <v>442</v>
      </c>
      <c r="IP298" t="s">
        <v>443</v>
      </c>
      <c r="IQ298" t="s">
        <v>443</v>
      </c>
      <c r="IR298" t="s">
        <v>443</v>
      </c>
      <c r="IS298" t="s">
        <v>443</v>
      </c>
      <c r="IT298">
        <v>0</v>
      </c>
      <c r="IU298">
        <v>100</v>
      </c>
      <c r="IV298">
        <v>100</v>
      </c>
      <c r="IW298">
        <v>-0.28</v>
      </c>
      <c r="IX298">
        <v>0.2985</v>
      </c>
      <c r="IY298">
        <v>-0.9039269621244732</v>
      </c>
      <c r="IZ298">
        <v>-0.001239420960351069</v>
      </c>
      <c r="JA298">
        <v>2.054680153414315E-06</v>
      </c>
      <c r="JB298">
        <v>-6.090169633737798E-10</v>
      </c>
      <c r="JC298">
        <v>0.01286883109493677</v>
      </c>
      <c r="JD298">
        <v>0.003674261220633967</v>
      </c>
      <c r="JE298">
        <v>0.0003746991724086452</v>
      </c>
      <c r="JF298">
        <v>1.563836292469968E-06</v>
      </c>
      <c r="JG298">
        <v>1</v>
      </c>
      <c r="JH298">
        <v>2003</v>
      </c>
      <c r="JI298">
        <v>1</v>
      </c>
      <c r="JJ298">
        <v>24</v>
      </c>
      <c r="JK298">
        <v>202979.4</v>
      </c>
      <c r="JL298">
        <v>202979.6</v>
      </c>
      <c r="JM298">
        <v>3.11401</v>
      </c>
      <c r="JN298">
        <v>2.60986</v>
      </c>
      <c r="JO298">
        <v>1.49658</v>
      </c>
      <c r="JP298">
        <v>2.34375</v>
      </c>
      <c r="JQ298">
        <v>1.54907</v>
      </c>
      <c r="JR298">
        <v>2.41577</v>
      </c>
      <c r="JS298">
        <v>36.4343</v>
      </c>
      <c r="JT298">
        <v>24.1751</v>
      </c>
      <c r="JU298">
        <v>18</v>
      </c>
      <c r="JV298">
        <v>483.312</v>
      </c>
      <c r="JW298">
        <v>495.894</v>
      </c>
      <c r="JX298">
        <v>28.0151</v>
      </c>
      <c r="JY298">
        <v>28.7861</v>
      </c>
      <c r="JZ298">
        <v>30.0002</v>
      </c>
      <c r="KA298">
        <v>29.0128</v>
      </c>
      <c r="KB298">
        <v>29.0158</v>
      </c>
      <c r="KC298">
        <v>62.4791</v>
      </c>
      <c r="KD298">
        <v>14.5011</v>
      </c>
      <c r="KE298">
        <v>100</v>
      </c>
      <c r="KF298">
        <v>28.0087</v>
      </c>
      <c r="KG298">
        <v>1469.68</v>
      </c>
      <c r="KH298">
        <v>21.2076</v>
      </c>
      <c r="KI298">
        <v>101.937</v>
      </c>
      <c r="KJ298">
        <v>91.3961</v>
      </c>
    </row>
    <row r="299" spans="1:296">
      <c r="A299">
        <v>281</v>
      </c>
      <c r="B299">
        <v>1759168371.6</v>
      </c>
      <c r="C299">
        <v>6998.5</v>
      </c>
      <c r="D299" t="s">
        <v>1007</v>
      </c>
      <c r="E299" t="s">
        <v>1008</v>
      </c>
      <c r="F299">
        <v>5</v>
      </c>
      <c r="G299" t="s">
        <v>832</v>
      </c>
      <c r="H299">
        <v>1759168364.1</v>
      </c>
      <c r="I299">
        <f>(J299)/1000</f>
        <v>0</v>
      </c>
      <c r="J299">
        <f>IF(DO299, AM299, AG299)</f>
        <v>0</v>
      </c>
      <c r="K299">
        <f>IF(DO299, AH299, AF299)</f>
        <v>0</v>
      </c>
      <c r="L299">
        <f>DQ299 - IF(AT299&gt;1, K299*DK299*100.0/(AV299), 0)</f>
        <v>0</v>
      </c>
      <c r="M299">
        <f>((S299-I299/2)*L299-K299)/(S299+I299/2)</f>
        <v>0</v>
      </c>
      <c r="N299">
        <f>M299*(DX299+DY299)/1000.0</f>
        <v>0</v>
      </c>
      <c r="O299">
        <f>(DQ299 - IF(AT299&gt;1, K299*DK299*100.0/(AV299), 0))*(DX299+DY299)/1000.0</f>
        <v>0</v>
      </c>
      <c r="P299">
        <f>2.0/((1/R299-1/Q299)+SIGN(R299)*SQRT((1/R299-1/Q299)*(1/R299-1/Q299) + 4*DL299/((DL299+1)*(DL299+1))*(2*1/R299*1/Q299-1/Q299*1/Q299)))</f>
        <v>0</v>
      </c>
      <c r="Q299">
        <f>IF(LEFT(DM299,1)&lt;&gt;"0",IF(LEFT(DM299,1)="1",3.0,DN299),$D$5+$E$5*(EE299*DX299/($K$5*1000))+$F$5*(EE299*DX299/($K$5*1000))*MAX(MIN(DK299,$J$5),$I$5)*MAX(MIN(DK299,$J$5),$I$5)+$G$5*MAX(MIN(DK299,$J$5),$I$5)*(EE299*DX299/($K$5*1000))+$H$5*(EE299*DX299/($K$5*1000))*(EE299*DX299/($K$5*1000)))</f>
        <v>0</v>
      </c>
      <c r="R299">
        <f>I299*(1000-(1000*0.61365*exp(17.502*V299/(240.97+V299))/(DX299+DY299)+DS299)/2)/(1000*0.61365*exp(17.502*V299/(240.97+V299))/(DX299+DY299)-DS299)</f>
        <v>0</v>
      </c>
      <c r="S299">
        <f>1/((DL299+1)/(P299/1.6)+1/(Q299/1.37)) + DL299/((DL299+1)/(P299/1.6) + DL299/(Q299/1.37))</f>
        <v>0</v>
      </c>
      <c r="T299">
        <f>(DG299*DJ299)</f>
        <v>0</v>
      </c>
      <c r="U299">
        <f>(DZ299+(T299+2*0.95*5.67E-8*(((DZ299+$B$9)+273)^4-(DZ299+273)^4)-44100*I299)/(1.84*29.3*Q299+8*0.95*5.67E-8*(DZ299+273)^3))</f>
        <v>0</v>
      </c>
      <c r="V299">
        <f>($C$9*EA299+$D$9*EB299+$E$9*U299)</f>
        <v>0</v>
      </c>
      <c r="W299">
        <f>0.61365*exp(17.502*V299/(240.97+V299))</f>
        <v>0</v>
      </c>
      <c r="X299">
        <f>(Y299/Z299*100)</f>
        <v>0</v>
      </c>
      <c r="Y299">
        <f>DS299*(DX299+DY299)/1000</f>
        <v>0</v>
      </c>
      <c r="Z299">
        <f>0.61365*exp(17.502*DZ299/(240.97+DZ299))</f>
        <v>0</v>
      </c>
      <c r="AA299">
        <f>(W299-DS299*(DX299+DY299)/1000)</f>
        <v>0</v>
      </c>
      <c r="AB299">
        <f>(-I299*44100)</f>
        <v>0</v>
      </c>
      <c r="AC299">
        <f>2*29.3*Q299*0.92*(DZ299-V299)</f>
        <v>0</v>
      </c>
      <c r="AD299">
        <f>2*0.95*5.67E-8*(((DZ299+$B$9)+273)^4-(V299+273)^4)</f>
        <v>0</v>
      </c>
      <c r="AE299">
        <f>T299+AD299+AB299+AC299</f>
        <v>0</v>
      </c>
      <c r="AF299">
        <f>DW299*AT299*(DR299-DQ299*(1000-AT299*DT299)/(1000-AT299*DS299))/(100*DK299)</f>
        <v>0</v>
      </c>
      <c r="AG299">
        <f>1000*DW299*AT299*(DS299-DT299)/(100*DK299*(1000-AT299*DS299))</f>
        <v>0</v>
      </c>
      <c r="AH299">
        <f>(AI299 - AJ299 - DX299*1E3/(8.314*(DZ299+273.15)) * AL299/DW299 * AK299) * DW299/(100*DK299) * (1000 - DT299)/1000</f>
        <v>0</v>
      </c>
      <c r="AI299">
        <v>1491.365955946774</v>
      </c>
      <c r="AJ299">
        <v>1449.874060606059</v>
      </c>
      <c r="AK299">
        <v>3.464720634918388</v>
      </c>
      <c r="AL299">
        <v>65.06289702928272</v>
      </c>
      <c r="AM299">
        <f>(AO299 - AN299 + DX299*1E3/(8.314*(DZ299+273.15)) * AQ299/DW299 * AP299) * DW299/(100*DK299) * 1000/(1000 - AO299)</f>
        <v>0</v>
      </c>
      <c r="AN299">
        <v>21.15985838455335</v>
      </c>
      <c r="AO299">
        <v>22.59385757575756</v>
      </c>
      <c r="AP299">
        <v>-1.844378124170963E-05</v>
      </c>
      <c r="AQ299">
        <v>104.9964601613878</v>
      </c>
      <c r="AR299">
        <v>0</v>
      </c>
      <c r="AS299">
        <v>0</v>
      </c>
      <c r="AT299">
        <f>IF(AR299*$H$15&gt;=AV299,1.0,(AV299/(AV299-AR299*$H$15)))</f>
        <v>0</v>
      </c>
      <c r="AU299">
        <f>(AT299-1)*100</f>
        <v>0</v>
      </c>
      <c r="AV299">
        <f>MAX(0,($B$15+$C$15*EE299)/(1+$D$15*EE299)*DX299/(DZ299+273)*$E$15)</f>
        <v>0</v>
      </c>
      <c r="AW299" t="s">
        <v>437</v>
      </c>
      <c r="AX299" t="s">
        <v>437</v>
      </c>
      <c r="AY299">
        <v>0</v>
      </c>
      <c r="AZ299">
        <v>0</v>
      </c>
      <c r="BA299">
        <f>1-AY299/AZ299</f>
        <v>0</v>
      </c>
      <c r="BB299">
        <v>0</v>
      </c>
      <c r="BC299" t="s">
        <v>437</v>
      </c>
      <c r="BD299" t="s">
        <v>437</v>
      </c>
      <c r="BE299">
        <v>0</v>
      </c>
      <c r="BF299">
        <v>0</v>
      </c>
      <c r="BG299">
        <f>1-BE299/BF299</f>
        <v>0</v>
      </c>
      <c r="BH299">
        <v>0.5</v>
      </c>
      <c r="BI299">
        <f>DH299</f>
        <v>0</v>
      </c>
      <c r="BJ299">
        <f>K299</f>
        <v>0</v>
      </c>
      <c r="BK299">
        <f>BG299*BH299*BI299</f>
        <v>0</v>
      </c>
      <c r="BL299">
        <f>(BJ299-BB299)/BI299</f>
        <v>0</v>
      </c>
      <c r="BM299">
        <f>(AZ299-BF299)/BF299</f>
        <v>0</v>
      </c>
      <c r="BN299">
        <f>AY299/(BA299+AY299/BF299)</f>
        <v>0</v>
      </c>
      <c r="BO299" t="s">
        <v>437</v>
      </c>
      <c r="BP299">
        <v>0</v>
      </c>
      <c r="BQ299">
        <f>IF(BP299&lt;&gt;0, BP299, BN299)</f>
        <v>0</v>
      </c>
      <c r="BR299">
        <f>1-BQ299/BF299</f>
        <v>0</v>
      </c>
      <c r="BS299">
        <f>(BF299-BE299)/(BF299-BQ299)</f>
        <v>0</v>
      </c>
      <c r="BT299">
        <f>(AZ299-BF299)/(AZ299-BQ299)</f>
        <v>0</v>
      </c>
      <c r="BU299">
        <f>(BF299-BE299)/(BF299-AY299)</f>
        <v>0</v>
      </c>
      <c r="BV299">
        <f>(AZ299-BF299)/(AZ299-AY299)</f>
        <v>0</v>
      </c>
      <c r="BW299">
        <f>(BS299*BQ299/BE299)</f>
        <v>0</v>
      </c>
      <c r="BX299">
        <f>(1-BW299)</f>
        <v>0</v>
      </c>
      <c r="DG299">
        <f>$B$13*EF299+$C$13*EG299+$F$13*ER299*(1-EU299)</f>
        <v>0</v>
      </c>
      <c r="DH299">
        <f>DG299*DI299</f>
        <v>0</v>
      </c>
      <c r="DI299">
        <f>($B$13*$D$11+$C$13*$D$11+$F$13*((FE299+EW299)/MAX(FE299+EW299+FF299, 0.1)*$I$11+FF299/MAX(FE299+EW299+FF299, 0.1)*$J$11))/($B$13+$C$13+$F$13)</f>
        <v>0</v>
      </c>
      <c r="DJ299">
        <f>($B$13*$K$11+$C$13*$K$11+$F$13*((FE299+EW299)/MAX(FE299+EW299+FF299, 0.1)*$P$11+FF299/MAX(FE299+EW299+FF299, 0.1)*$Q$11))/($B$13+$C$13+$F$13)</f>
        <v>0</v>
      </c>
      <c r="DK299">
        <v>5.79</v>
      </c>
      <c r="DL299">
        <v>0.5</v>
      </c>
      <c r="DM299" t="s">
        <v>438</v>
      </c>
      <c r="DN299">
        <v>2</v>
      </c>
      <c r="DO299" t="b">
        <v>1</v>
      </c>
      <c r="DP299">
        <v>1759168364.1</v>
      </c>
      <c r="DQ299">
        <v>1393.583703703704</v>
      </c>
      <c r="DR299">
        <v>1444.321481481481</v>
      </c>
      <c r="DS299">
        <v>22.59254444444444</v>
      </c>
      <c r="DT299">
        <v>21.15905555555555</v>
      </c>
      <c r="DU299">
        <v>1393.872222222222</v>
      </c>
      <c r="DV299">
        <v>22.2941962962963</v>
      </c>
      <c r="DW299">
        <v>500.020074074074</v>
      </c>
      <c r="DX299">
        <v>90.87260740740741</v>
      </c>
      <c r="DY299">
        <v>0.06927662962962963</v>
      </c>
      <c r="DZ299">
        <v>29.47184074074073</v>
      </c>
      <c r="EA299">
        <v>30.0270962962963</v>
      </c>
      <c r="EB299">
        <v>999.9000000000001</v>
      </c>
      <c r="EC299">
        <v>0</v>
      </c>
      <c r="ED299">
        <v>0</v>
      </c>
      <c r="EE299">
        <v>10005.7362962963</v>
      </c>
      <c r="EF299">
        <v>0</v>
      </c>
      <c r="EG299">
        <v>9.869020000000001</v>
      </c>
      <c r="EH299">
        <v>-50.73717037037036</v>
      </c>
      <c r="EI299">
        <v>1425.796666666667</v>
      </c>
      <c r="EJ299">
        <v>1475.543333333334</v>
      </c>
      <c r="EK299">
        <v>1.433482222222223</v>
      </c>
      <c r="EL299">
        <v>1444.321481481481</v>
      </c>
      <c r="EM299">
        <v>21.15905555555555</v>
      </c>
      <c r="EN299">
        <v>2.053043333333334</v>
      </c>
      <c r="EO299">
        <v>1.922778888888889</v>
      </c>
      <c r="EP299">
        <v>17.85946296296297</v>
      </c>
      <c r="EQ299">
        <v>16.82237407407408</v>
      </c>
      <c r="ER299">
        <v>2000.00962962963</v>
      </c>
      <c r="ES299">
        <v>0.9799987777777779</v>
      </c>
      <c r="ET299">
        <v>0.02000093333333334</v>
      </c>
      <c r="EU299">
        <v>0</v>
      </c>
      <c r="EV299">
        <v>811.796925925926</v>
      </c>
      <c r="EW299">
        <v>5.00078</v>
      </c>
      <c r="EX299">
        <v>15820.02592592593</v>
      </c>
      <c r="EY299">
        <v>16379.70370370371</v>
      </c>
      <c r="EZ299">
        <v>39.38625925925925</v>
      </c>
      <c r="FA299">
        <v>40.06696296296296</v>
      </c>
      <c r="FB299">
        <v>39.30070370370371</v>
      </c>
      <c r="FC299">
        <v>39.84929629629629</v>
      </c>
      <c r="FD299">
        <v>40.15481481481481</v>
      </c>
      <c r="FE299">
        <v>1955.10962962963</v>
      </c>
      <c r="FF299">
        <v>39.9</v>
      </c>
      <c r="FG299">
        <v>0</v>
      </c>
      <c r="FH299">
        <v>1759168364</v>
      </c>
      <c r="FI299">
        <v>0</v>
      </c>
      <c r="FJ299">
        <v>811.7752692307694</v>
      </c>
      <c r="FK299">
        <v>-1.304786323631355</v>
      </c>
      <c r="FL299">
        <v>-22.60170940221699</v>
      </c>
      <c r="FM299">
        <v>15819.79615384615</v>
      </c>
      <c r="FN299">
        <v>15</v>
      </c>
      <c r="FO299">
        <v>0</v>
      </c>
      <c r="FP299" t="s">
        <v>439</v>
      </c>
      <c r="FQ299">
        <v>1746989605.5</v>
      </c>
      <c r="FR299">
        <v>1746989593.5</v>
      </c>
      <c r="FS299">
        <v>0</v>
      </c>
      <c r="FT299">
        <v>-0.274</v>
      </c>
      <c r="FU299">
        <v>-0.002</v>
      </c>
      <c r="FV299">
        <v>2.549</v>
      </c>
      <c r="FW299">
        <v>0.129</v>
      </c>
      <c r="FX299">
        <v>420</v>
      </c>
      <c r="FY299">
        <v>17</v>
      </c>
      <c r="FZ299">
        <v>0.02</v>
      </c>
      <c r="GA299">
        <v>0.04</v>
      </c>
      <c r="GB299">
        <v>-50.6667075</v>
      </c>
      <c r="GC299">
        <v>-1.269432270168638</v>
      </c>
      <c r="GD299">
        <v>0.2467388501913508</v>
      </c>
      <c r="GE299">
        <v>0</v>
      </c>
      <c r="GF299">
        <v>811.8315882352941</v>
      </c>
      <c r="GG299">
        <v>-1.07688311706368</v>
      </c>
      <c r="GH299">
        <v>0.2961111792044193</v>
      </c>
      <c r="GI299">
        <v>0</v>
      </c>
      <c r="GJ299">
        <v>1.441189</v>
      </c>
      <c r="GK299">
        <v>-0.0949521951219537</v>
      </c>
      <c r="GL299">
        <v>0.01610168373183377</v>
      </c>
      <c r="GM299">
        <v>1</v>
      </c>
      <c r="GN299">
        <v>1</v>
      </c>
      <c r="GO299">
        <v>3</v>
      </c>
      <c r="GP299" t="s">
        <v>459</v>
      </c>
      <c r="GQ299">
        <v>3.10233</v>
      </c>
      <c r="GR299">
        <v>2.72719</v>
      </c>
      <c r="GS299">
        <v>0.200375</v>
      </c>
      <c r="GT299">
        <v>0.204659</v>
      </c>
      <c r="GU299">
        <v>0.103754</v>
      </c>
      <c r="GV299">
        <v>0.100455</v>
      </c>
      <c r="GW299">
        <v>20900.3</v>
      </c>
      <c r="GX299">
        <v>18877.7</v>
      </c>
      <c r="GY299">
        <v>26700.5</v>
      </c>
      <c r="GZ299">
        <v>23956.2</v>
      </c>
      <c r="HA299">
        <v>38300.9</v>
      </c>
      <c r="HB299">
        <v>31863.8</v>
      </c>
      <c r="HC299">
        <v>46621.8</v>
      </c>
      <c r="HD299">
        <v>37896</v>
      </c>
      <c r="HE299">
        <v>1.87188</v>
      </c>
      <c r="HF299">
        <v>1.8684</v>
      </c>
      <c r="HG299">
        <v>0.140451</v>
      </c>
      <c r="HH299">
        <v>0</v>
      </c>
      <c r="HI299">
        <v>27.738</v>
      </c>
      <c r="HJ299">
        <v>999.9</v>
      </c>
      <c r="HK299">
        <v>46.7</v>
      </c>
      <c r="HL299">
        <v>31.7</v>
      </c>
      <c r="HM299">
        <v>24.123</v>
      </c>
      <c r="HN299">
        <v>61.0759</v>
      </c>
      <c r="HO299">
        <v>22.0673</v>
      </c>
      <c r="HP299">
        <v>1</v>
      </c>
      <c r="HQ299">
        <v>0.116374</v>
      </c>
      <c r="HR299">
        <v>-0.0583633</v>
      </c>
      <c r="HS299">
        <v>20.2799</v>
      </c>
      <c r="HT299">
        <v>5.21205</v>
      </c>
      <c r="HU299">
        <v>11.98</v>
      </c>
      <c r="HV299">
        <v>4.9632</v>
      </c>
      <c r="HW299">
        <v>3.2744</v>
      </c>
      <c r="HX299">
        <v>9999</v>
      </c>
      <c r="HY299">
        <v>9999</v>
      </c>
      <c r="HZ299">
        <v>9999</v>
      </c>
      <c r="IA299">
        <v>42.3</v>
      </c>
      <c r="IB299">
        <v>1.86401</v>
      </c>
      <c r="IC299">
        <v>1.86018</v>
      </c>
      <c r="ID299">
        <v>1.85847</v>
      </c>
      <c r="IE299">
        <v>1.85984</v>
      </c>
      <c r="IF299">
        <v>1.85989</v>
      </c>
      <c r="IG299">
        <v>1.85842</v>
      </c>
      <c r="IH299">
        <v>1.85745</v>
      </c>
      <c r="II299">
        <v>1.85242</v>
      </c>
      <c r="IJ299">
        <v>0</v>
      </c>
      <c r="IK299">
        <v>0</v>
      </c>
      <c r="IL299">
        <v>0</v>
      </c>
      <c r="IM299">
        <v>0</v>
      </c>
      <c r="IN299" t="s">
        <v>441</v>
      </c>
      <c r="IO299" t="s">
        <v>442</v>
      </c>
      <c r="IP299" t="s">
        <v>443</v>
      </c>
      <c r="IQ299" t="s">
        <v>443</v>
      </c>
      <c r="IR299" t="s">
        <v>443</v>
      </c>
      <c r="IS299" t="s">
        <v>443</v>
      </c>
      <c r="IT299">
        <v>0</v>
      </c>
      <c r="IU299">
        <v>100</v>
      </c>
      <c r="IV299">
        <v>100</v>
      </c>
      <c r="IW299">
        <v>-0.26</v>
      </c>
      <c r="IX299">
        <v>0.2984</v>
      </c>
      <c r="IY299">
        <v>-0.9039269621244732</v>
      </c>
      <c r="IZ299">
        <v>-0.001239420960351069</v>
      </c>
      <c r="JA299">
        <v>2.054680153414315E-06</v>
      </c>
      <c r="JB299">
        <v>-6.090169633737798E-10</v>
      </c>
      <c r="JC299">
        <v>0.01286883109493677</v>
      </c>
      <c r="JD299">
        <v>0.003674261220633967</v>
      </c>
      <c r="JE299">
        <v>0.0003746991724086452</v>
      </c>
      <c r="JF299">
        <v>1.563836292469968E-06</v>
      </c>
      <c r="JG299">
        <v>1</v>
      </c>
      <c r="JH299">
        <v>2003</v>
      </c>
      <c r="JI299">
        <v>1</v>
      </c>
      <c r="JJ299">
        <v>24</v>
      </c>
      <c r="JK299">
        <v>202979.4</v>
      </c>
      <c r="JL299">
        <v>202979.6</v>
      </c>
      <c r="JM299">
        <v>3.14209</v>
      </c>
      <c r="JN299">
        <v>2.60254</v>
      </c>
      <c r="JO299">
        <v>1.49658</v>
      </c>
      <c r="JP299">
        <v>2.34375</v>
      </c>
      <c r="JQ299">
        <v>1.54907</v>
      </c>
      <c r="JR299">
        <v>2.44995</v>
      </c>
      <c r="JS299">
        <v>36.4343</v>
      </c>
      <c r="JT299">
        <v>24.1751</v>
      </c>
      <c r="JU299">
        <v>18</v>
      </c>
      <c r="JV299">
        <v>483.152</v>
      </c>
      <c r="JW299">
        <v>495.878</v>
      </c>
      <c r="JX299">
        <v>27.9876</v>
      </c>
      <c r="JY299">
        <v>28.7879</v>
      </c>
      <c r="JZ299">
        <v>30</v>
      </c>
      <c r="KA299">
        <v>29.0128</v>
      </c>
      <c r="KB299">
        <v>29.0158</v>
      </c>
      <c r="KC299">
        <v>63.0422</v>
      </c>
      <c r="KD299">
        <v>14.5011</v>
      </c>
      <c r="KE299">
        <v>100</v>
      </c>
      <c r="KF299">
        <v>27.9794</v>
      </c>
      <c r="KG299">
        <v>1489.73</v>
      </c>
      <c r="KH299">
        <v>21.2304</v>
      </c>
      <c r="KI299">
        <v>101.937</v>
      </c>
      <c r="KJ299">
        <v>91.39579999999999</v>
      </c>
    </row>
    <row r="300" spans="1:296">
      <c r="A300">
        <v>282</v>
      </c>
      <c r="B300">
        <v>1759168376.6</v>
      </c>
      <c r="C300">
        <v>7003.5</v>
      </c>
      <c r="D300" t="s">
        <v>1009</v>
      </c>
      <c r="E300" t="s">
        <v>1010</v>
      </c>
      <c r="F300">
        <v>5</v>
      </c>
      <c r="G300" t="s">
        <v>832</v>
      </c>
      <c r="H300">
        <v>1759168368.814285</v>
      </c>
      <c r="I300">
        <f>(J300)/1000</f>
        <v>0</v>
      </c>
      <c r="J300">
        <f>IF(DO300, AM300, AG300)</f>
        <v>0</v>
      </c>
      <c r="K300">
        <f>IF(DO300, AH300, AF300)</f>
        <v>0</v>
      </c>
      <c r="L300">
        <f>DQ300 - IF(AT300&gt;1, K300*DK300*100.0/(AV300), 0)</f>
        <v>0</v>
      </c>
      <c r="M300">
        <f>((S300-I300/2)*L300-K300)/(S300+I300/2)</f>
        <v>0</v>
      </c>
      <c r="N300">
        <f>M300*(DX300+DY300)/1000.0</f>
        <v>0</v>
      </c>
      <c r="O300">
        <f>(DQ300 - IF(AT300&gt;1, K300*DK300*100.0/(AV300), 0))*(DX300+DY300)/1000.0</f>
        <v>0</v>
      </c>
      <c r="P300">
        <f>2.0/((1/R300-1/Q300)+SIGN(R300)*SQRT((1/R300-1/Q300)*(1/R300-1/Q300) + 4*DL300/((DL300+1)*(DL300+1))*(2*1/R300*1/Q300-1/Q300*1/Q300)))</f>
        <v>0</v>
      </c>
      <c r="Q300">
        <f>IF(LEFT(DM300,1)&lt;&gt;"0",IF(LEFT(DM300,1)="1",3.0,DN300),$D$5+$E$5*(EE300*DX300/($K$5*1000))+$F$5*(EE300*DX300/($K$5*1000))*MAX(MIN(DK300,$J$5),$I$5)*MAX(MIN(DK300,$J$5),$I$5)+$G$5*MAX(MIN(DK300,$J$5),$I$5)*(EE300*DX300/($K$5*1000))+$H$5*(EE300*DX300/($K$5*1000))*(EE300*DX300/($K$5*1000)))</f>
        <v>0</v>
      </c>
      <c r="R300">
        <f>I300*(1000-(1000*0.61365*exp(17.502*V300/(240.97+V300))/(DX300+DY300)+DS300)/2)/(1000*0.61365*exp(17.502*V300/(240.97+V300))/(DX300+DY300)-DS300)</f>
        <v>0</v>
      </c>
      <c r="S300">
        <f>1/((DL300+1)/(P300/1.6)+1/(Q300/1.37)) + DL300/((DL300+1)/(P300/1.6) + DL300/(Q300/1.37))</f>
        <v>0</v>
      </c>
      <c r="T300">
        <f>(DG300*DJ300)</f>
        <v>0</v>
      </c>
      <c r="U300">
        <f>(DZ300+(T300+2*0.95*5.67E-8*(((DZ300+$B$9)+273)^4-(DZ300+273)^4)-44100*I300)/(1.84*29.3*Q300+8*0.95*5.67E-8*(DZ300+273)^3))</f>
        <v>0</v>
      </c>
      <c r="V300">
        <f>($C$9*EA300+$D$9*EB300+$E$9*U300)</f>
        <v>0</v>
      </c>
      <c r="W300">
        <f>0.61365*exp(17.502*V300/(240.97+V300))</f>
        <v>0</v>
      </c>
      <c r="X300">
        <f>(Y300/Z300*100)</f>
        <v>0</v>
      </c>
      <c r="Y300">
        <f>DS300*(DX300+DY300)/1000</f>
        <v>0</v>
      </c>
      <c r="Z300">
        <f>0.61365*exp(17.502*DZ300/(240.97+DZ300))</f>
        <v>0</v>
      </c>
      <c r="AA300">
        <f>(W300-DS300*(DX300+DY300)/1000)</f>
        <v>0</v>
      </c>
      <c r="AB300">
        <f>(-I300*44100)</f>
        <v>0</v>
      </c>
      <c r="AC300">
        <f>2*29.3*Q300*0.92*(DZ300-V300)</f>
        <v>0</v>
      </c>
      <c r="AD300">
        <f>2*0.95*5.67E-8*(((DZ300+$B$9)+273)^4-(V300+273)^4)</f>
        <v>0</v>
      </c>
      <c r="AE300">
        <f>T300+AD300+AB300+AC300</f>
        <v>0</v>
      </c>
      <c r="AF300">
        <f>DW300*AT300*(DR300-DQ300*(1000-AT300*DT300)/(1000-AT300*DS300))/(100*DK300)</f>
        <v>0</v>
      </c>
      <c r="AG300">
        <f>1000*DW300*AT300*(DS300-DT300)/(100*DK300*(1000-AT300*DS300))</f>
        <v>0</v>
      </c>
      <c r="AH300">
        <f>(AI300 - AJ300 - DX300*1E3/(8.314*(DZ300+273.15)) * AL300/DW300 * AK300) * DW300/(100*DK300) * (1000 - DT300)/1000</f>
        <v>0</v>
      </c>
      <c r="AI300">
        <v>1507.326303537615</v>
      </c>
      <c r="AJ300">
        <v>1466.541333333333</v>
      </c>
      <c r="AK300">
        <v>3.322993915342101</v>
      </c>
      <c r="AL300">
        <v>65.06289702928272</v>
      </c>
      <c r="AM300">
        <f>(AO300 - AN300 + DX300*1E3/(8.314*(DZ300+273.15)) * AQ300/DW300 * AP300) * DW300/(100*DK300) * 1000/(1000 - AO300)</f>
        <v>0</v>
      </c>
      <c r="AN300">
        <v>21.16047805232451</v>
      </c>
      <c r="AO300">
        <v>22.58464484848485</v>
      </c>
      <c r="AP300">
        <v>-2.316436882125087E-05</v>
      </c>
      <c r="AQ300">
        <v>104.9964601613878</v>
      </c>
      <c r="AR300">
        <v>0</v>
      </c>
      <c r="AS300">
        <v>0</v>
      </c>
      <c r="AT300">
        <f>IF(AR300*$H$15&gt;=AV300,1.0,(AV300/(AV300-AR300*$H$15)))</f>
        <v>0</v>
      </c>
      <c r="AU300">
        <f>(AT300-1)*100</f>
        <v>0</v>
      </c>
      <c r="AV300">
        <f>MAX(0,($B$15+$C$15*EE300)/(1+$D$15*EE300)*DX300/(DZ300+273)*$E$15)</f>
        <v>0</v>
      </c>
      <c r="AW300" t="s">
        <v>437</v>
      </c>
      <c r="AX300" t="s">
        <v>437</v>
      </c>
      <c r="AY300">
        <v>0</v>
      </c>
      <c r="AZ300">
        <v>0</v>
      </c>
      <c r="BA300">
        <f>1-AY300/AZ300</f>
        <v>0</v>
      </c>
      <c r="BB300">
        <v>0</v>
      </c>
      <c r="BC300" t="s">
        <v>437</v>
      </c>
      <c r="BD300" t="s">
        <v>437</v>
      </c>
      <c r="BE300">
        <v>0</v>
      </c>
      <c r="BF300">
        <v>0</v>
      </c>
      <c r="BG300">
        <f>1-BE300/BF300</f>
        <v>0</v>
      </c>
      <c r="BH300">
        <v>0.5</v>
      </c>
      <c r="BI300">
        <f>DH300</f>
        <v>0</v>
      </c>
      <c r="BJ300">
        <f>K300</f>
        <v>0</v>
      </c>
      <c r="BK300">
        <f>BG300*BH300*BI300</f>
        <v>0</v>
      </c>
      <c r="BL300">
        <f>(BJ300-BB300)/BI300</f>
        <v>0</v>
      </c>
      <c r="BM300">
        <f>(AZ300-BF300)/BF300</f>
        <v>0</v>
      </c>
      <c r="BN300">
        <f>AY300/(BA300+AY300/BF300)</f>
        <v>0</v>
      </c>
      <c r="BO300" t="s">
        <v>437</v>
      </c>
      <c r="BP300">
        <v>0</v>
      </c>
      <c r="BQ300">
        <f>IF(BP300&lt;&gt;0, BP300, BN300)</f>
        <v>0</v>
      </c>
      <c r="BR300">
        <f>1-BQ300/BF300</f>
        <v>0</v>
      </c>
      <c r="BS300">
        <f>(BF300-BE300)/(BF300-BQ300)</f>
        <v>0</v>
      </c>
      <c r="BT300">
        <f>(AZ300-BF300)/(AZ300-BQ300)</f>
        <v>0</v>
      </c>
      <c r="BU300">
        <f>(BF300-BE300)/(BF300-AY300)</f>
        <v>0</v>
      </c>
      <c r="BV300">
        <f>(AZ300-BF300)/(AZ300-AY300)</f>
        <v>0</v>
      </c>
      <c r="BW300">
        <f>(BS300*BQ300/BE300)</f>
        <v>0</v>
      </c>
      <c r="BX300">
        <f>(1-BW300)</f>
        <v>0</v>
      </c>
      <c r="DG300">
        <f>$B$13*EF300+$C$13*EG300+$F$13*ER300*(1-EU300)</f>
        <v>0</v>
      </c>
      <c r="DH300">
        <f>DG300*DI300</f>
        <v>0</v>
      </c>
      <c r="DI300">
        <f>($B$13*$D$11+$C$13*$D$11+$F$13*((FE300+EW300)/MAX(FE300+EW300+FF300, 0.1)*$I$11+FF300/MAX(FE300+EW300+FF300, 0.1)*$J$11))/($B$13+$C$13+$F$13)</f>
        <v>0</v>
      </c>
      <c r="DJ300">
        <f>($B$13*$K$11+$C$13*$K$11+$F$13*((FE300+EW300)/MAX(FE300+EW300+FF300, 0.1)*$P$11+FF300/MAX(FE300+EW300+FF300, 0.1)*$Q$11))/($B$13+$C$13+$F$13)</f>
        <v>0</v>
      </c>
      <c r="DK300">
        <v>5.79</v>
      </c>
      <c r="DL300">
        <v>0.5</v>
      </c>
      <c r="DM300" t="s">
        <v>438</v>
      </c>
      <c r="DN300">
        <v>2</v>
      </c>
      <c r="DO300" t="b">
        <v>1</v>
      </c>
      <c r="DP300">
        <v>1759168368.814285</v>
      </c>
      <c r="DQ300">
        <v>1409.313928571429</v>
      </c>
      <c r="DR300">
        <v>1459.813571428572</v>
      </c>
      <c r="DS300">
        <v>22.59358571428572</v>
      </c>
      <c r="DT300">
        <v>21.16038214285714</v>
      </c>
      <c r="DU300">
        <v>1409.588928571429</v>
      </c>
      <c r="DV300">
        <v>22.29521071428571</v>
      </c>
      <c r="DW300">
        <v>500.0363571428572</v>
      </c>
      <c r="DX300">
        <v>90.87268214285713</v>
      </c>
      <c r="DY300">
        <v>0.06925472142857142</v>
      </c>
      <c r="DZ300">
        <v>29.46968928571428</v>
      </c>
      <c r="EA300">
        <v>30.02796071428572</v>
      </c>
      <c r="EB300">
        <v>999.9000000000002</v>
      </c>
      <c r="EC300">
        <v>0</v>
      </c>
      <c r="ED300">
        <v>0</v>
      </c>
      <c r="EE300">
        <v>10005.26142857143</v>
      </c>
      <c r="EF300">
        <v>0</v>
      </c>
      <c r="EG300">
        <v>9.871678214285714</v>
      </c>
      <c r="EH300">
        <v>-50.49881071428572</v>
      </c>
      <c r="EI300">
        <v>1441.8925</v>
      </c>
      <c r="EJ300">
        <v>1491.372142857143</v>
      </c>
      <c r="EK300">
        <v>1.433191785714286</v>
      </c>
      <c r="EL300">
        <v>1459.813571428572</v>
      </c>
      <c r="EM300">
        <v>21.16038214285714</v>
      </c>
      <c r="EN300">
        <v>2.053139285714286</v>
      </c>
      <c r="EO300">
        <v>1.922901071428572</v>
      </c>
      <c r="EP300">
        <v>17.86020357142857</v>
      </c>
      <c r="EQ300">
        <v>16.82337142857143</v>
      </c>
      <c r="ER300">
        <v>2000.009285714286</v>
      </c>
      <c r="ES300">
        <v>0.9799988214285715</v>
      </c>
      <c r="ET300">
        <v>0.02000089285714286</v>
      </c>
      <c r="EU300">
        <v>0</v>
      </c>
      <c r="EV300">
        <v>811.6239285714283</v>
      </c>
      <c r="EW300">
        <v>5.00078</v>
      </c>
      <c r="EX300">
        <v>15818.09285714286</v>
      </c>
      <c r="EY300">
        <v>16379.7</v>
      </c>
      <c r="EZ300">
        <v>39.37910714285714</v>
      </c>
      <c r="FA300">
        <v>40.08017857142857</v>
      </c>
      <c r="FB300">
        <v>39.30114285714286</v>
      </c>
      <c r="FC300">
        <v>39.89482142857143</v>
      </c>
      <c r="FD300">
        <v>40.11589285714285</v>
      </c>
      <c r="FE300">
        <v>1955.109285714286</v>
      </c>
      <c r="FF300">
        <v>39.9</v>
      </c>
      <c r="FG300">
        <v>0</v>
      </c>
      <c r="FH300">
        <v>1759168368.8</v>
      </c>
      <c r="FI300">
        <v>0</v>
      </c>
      <c r="FJ300">
        <v>811.617423076923</v>
      </c>
      <c r="FK300">
        <v>-2.541299150343637</v>
      </c>
      <c r="FL300">
        <v>-26.31111109262374</v>
      </c>
      <c r="FM300">
        <v>15817.88461538461</v>
      </c>
      <c r="FN300">
        <v>15</v>
      </c>
      <c r="FO300">
        <v>0</v>
      </c>
      <c r="FP300" t="s">
        <v>439</v>
      </c>
      <c r="FQ300">
        <v>1746989605.5</v>
      </c>
      <c r="FR300">
        <v>1746989593.5</v>
      </c>
      <c r="FS300">
        <v>0</v>
      </c>
      <c r="FT300">
        <v>-0.274</v>
      </c>
      <c r="FU300">
        <v>-0.002</v>
      </c>
      <c r="FV300">
        <v>2.549</v>
      </c>
      <c r="FW300">
        <v>0.129</v>
      </c>
      <c r="FX300">
        <v>420</v>
      </c>
      <c r="FY300">
        <v>17</v>
      </c>
      <c r="FZ300">
        <v>0.02</v>
      </c>
      <c r="GA300">
        <v>0.04</v>
      </c>
      <c r="GB300">
        <v>-50.5975825</v>
      </c>
      <c r="GC300">
        <v>1.726587242026302</v>
      </c>
      <c r="GD300">
        <v>0.3428634559759178</v>
      </c>
      <c r="GE300">
        <v>0</v>
      </c>
      <c r="GF300">
        <v>811.7224705882353</v>
      </c>
      <c r="GG300">
        <v>-1.480733385908921</v>
      </c>
      <c r="GH300">
        <v>0.3159259253550131</v>
      </c>
      <c r="GI300">
        <v>0</v>
      </c>
      <c r="GJ300">
        <v>1.43288225</v>
      </c>
      <c r="GK300">
        <v>0.001486941838645109</v>
      </c>
      <c r="GL300">
        <v>0.004355311979353501</v>
      </c>
      <c r="GM300">
        <v>1</v>
      </c>
      <c r="GN300">
        <v>1</v>
      </c>
      <c r="GO300">
        <v>3</v>
      </c>
      <c r="GP300" t="s">
        <v>459</v>
      </c>
      <c r="GQ300">
        <v>3.10228</v>
      </c>
      <c r="GR300">
        <v>2.72765</v>
      </c>
      <c r="GS300">
        <v>0.201749</v>
      </c>
      <c r="GT300">
        <v>0.205982</v>
      </c>
      <c r="GU300">
        <v>0.10372</v>
      </c>
      <c r="GV300">
        <v>0.100458</v>
      </c>
      <c r="GW300">
        <v>20864.3</v>
      </c>
      <c r="GX300">
        <v>18846.4</v>
      </c>
      <c r="GY300">
        <v>26700.4</v>
      </c>
      <c r="GZ300">
        <v>23956.2</v>
      </c>
      <c r="HA300">
        <v>38302.5</v>
      </c>
      <c r="HB300">
        <v>31863.9</v>
      </c>
      <c r="HC300">
        <v>46621.7</v>
      </c>
      <c r="HD300">
        <v>37896.1</v>
      </c>
      <c r="HE300">
        <v>1.87162</v>
      </c>
      <c r="HF300">
        <v>1.8688</v>
      </c>
      <c r="HG300">
        <v>0.140011</v>
      </c>
      <c r="HH300">
        <v>0</v>
      </c>
      <c r="HI300">
        <v>27.741</v>
      </c>
      <c r="HJ300">
        <v>999.9</v>
      </c>
      <c r="HK300">
        <v>46.7</v>
      </c>
      <c r="HL300">
        <v>31.7</v>
      </c>
      <c r="HM300">
        <v>24.1261</v>
      </c>
      <c r="HN300">
        <v>61.3259</v>
      </c>
      <c r="HO300">
        <v>22.1675</v>
      </c>
      <c r="HP300">
        <v>1</v>
      </c>
      <c r="HQ300">
        <v>0.116537</v>
      </c>
      <c r="HR300">
        <v>-0.0362037</v>
      </c>
      <c r="HS300">
        <v>20.2799</v>
      </c>
      <c r="HT300">
        <v>5.2125</v>
      </c>
      <c r="HU300">
        <v>11.98</v>
      </c>
      <c r="HV300">
        <v>4.96355</v>
      </c>
      <c r="HW300">
        <v>3.27443</v>
      </c>
      <c r="HX300">
        <v>9999</v>
      </c>
      <c r="HY300">
        <v>9999</v>
      </c>
      <c r="HZ300">
        <v>9999</v>
      </c>
      <c r="IA300">
        <v>42.3</v>
      </c>
      <c r="IB300">
        <v>1.86401</v>
      </c>
      <c r="IC300">
        <v>1.86016</v>
      </c>
      <c r="ID300">
        <v>1.85846</v>
      </c>
      <c r="IE300">
        <v>1.85982</v>
      </c>
      <c r="IF300">
        <v>1.85989</v>
      </c>
      <c r="IG300">
        <v>1.85841</v>
      </c>
      <c r="IH300">
        <v>1.85745</v>
      </c>
      <c r="II300">
        <v>1.85242</v>
      </c>
      <c r="IJ300">
        <v>0</v>
      </c>
      <c r="IK300">
        <v>0</v>
      </c>
      <c r="IL300">
        <v>0</v>
      </c>
      <c r="IM300">
        <v>0</v>
      </c>
      <c r="IN300" t="s">
        <v>441</v>
      </c>
      <c r="IO300" t="s">
        <v>442</v>
      </c>
      <c r="IP300" t="s">
        <v>443</v>
      </c>
      <c r="IQ300" t="s">
        <v>443</v>
      </c>
      <c r="IR300" t="s">
        <v>443</v>
      </c>
      <c r="IS300" t="s">
        <v>443</v>
      </c>
      <c r="IT300">
        <v>0</v>
      </c>
      <c r="IU300">
        <v>100</v>
      </c>
      <c r="IV300">
        <v>100</v>
      </c>
      <c r="IW300">
        <v>-0.25</v>
      </c>
      <c r="IX300">
        <v>0.2981</v>
      </c>
      <c r="IY300">
        <v>-0.9039269621244732</v>
      </c>
      <c r="IZ300">
        <v>-0.001239420960351069</v>
      </c>
      <c r="JA300">
        <v>2.054680153414315E-06</v>
      </c>
      <c r="JB300">
        <v>-6.090169633737798E-10</v>
      </c>
      <c r="JC300">
        <v>0.01286883109493677</v>
      </c>
      <c r="JD300">
        <v>0.003674261220633967</v>
      </c>
      <c r="JE300">
        <v>0.0003746991724086452</v>
      </c>
      <c r="JF300">
        <v>1.563836292469968E-06</v>
      </c>
      <c r="JG300">
        <v>1</v>
      </c>
      <c r="JH300">
        <v>2003</v>
      </c>
      <c r="JI300">
        <v>1</v>
      </c>
      <c r="JJ300">
        <v>24</v>
      </c>
      <c r="JK300">
        <v>202979.5</v>
      </c>
      <c r="JL300">
        <v>202979.7</v>
      </c>
      <c r="JM300">
        <v>3.16895</v>
      </c>
      <c r="JN300">
        <v>2.61719</v>
      </c>
      <c r="JO300">
        <v>1.49658</v>
      </c>
      <c r="JP300">
        <v>2.34375</v>
      </c>
      <c r="JQ300">
        <v>1.54907</v>
      </c>
      <c r="JR300">
        <v>2.34497</v>
      </c>
      <c r="JS300">
        <v>36.4343</v>
      </c>
      <c r="JT300">
        <v>24.1663</v>
      </c>
      <c r="JU300">
        <v>18</v>
      </c>
      <c r="JV300">
        <v>483.025</v>
      </c>
      <c r="JW300">
        <v>496.143</v>
      </c>
      <c r="JX300">
        <v>27.9575</v>
      </c>
      <c r="JY300">
        <v>28.7886</v>
      </c>
      <c r="JZ300">
        <v>30.0002</v>
      </c>
      <c r="KA300">
        <v>29.0152</v>
      </c>
      <c r="KB300">
        <v>29.0158</v>
      </c>
      <c r="KC300">
        <v>63.5764</v>
      </c>
      <c r="KD300">
        <v>14.2122</v>
      </c>
      <c r="KE300">
        <v>100</v>
      </c>
      <c r="KF300">
        <v>27.9515</v>
      </c>
      <c r="KG300">
        <v>1503.11</v>
      </c>
      <c r="KH300">
        <v>21.255</v>
      </c>
      <c r="KI300">
        <v>101.937</v>
      </c>
      <c r="KJ300">
        <v>91.3961</v>
      </c>
    </row>
    <row r="301" spans="1:296">
      <c r="A301">
        <v>283</v>
      </c>
      <c r="B301">
        <v>1759168381.6</v>
      </c>
      <c r="C301">
        <v>7008.5</v>
      </c>
      <c r="D301" t="s">
        <v>1011</v>
      </c>
      <c r="E301" t="s">
        <v>1012</v>
      </c>
      <c r="F301">
        <v>5</v>
      </c>
      <c r="G301" t="s">
        <v>832</v>
      </c>
      <c r="H301">
        <v>1759168374.1</v>
      </c>
      <c r="I301">
        <f>(J301)/1000</f>
        <v>0</v>
      </c>
      <c r="J301">
        <f>IF(DO301, AM301, AG301)</f>
        <v>0</v>
      </c>
      <c r="K301">
        <f>IF(DO301, AH301, AF301)</f>
        <v>0</v>
      </c>
      <c r="L301">
        <f>DQ301 - IF(AT301&gt;1, K301*DK301*100.0/(AV301), 0)</f>
        <v>0</v>
      </c>
      <c r="M301">
        <f>((S301-I301/2)*L301-K301)/(S301+I301/2)</f>
        <v>0</v>
      </c>
      <c r="N301">
        <f>M301*(DX301+DY301)/1000.0</f>
        <v>0</v>
      </c>
      <c r="O301">
        <f>(DQ301 - IF(AT301&gt;1, K301*DK301*100.0/(AV301), 0))*(DX301+DY301)/1000.0</f>
        <v>0</v>
      </c>
      <c r="P301">
        <f>2.0/((1/R301-1/Q301)+SIGN(R301)*SQRT((1/R301-1/Q301)*(1/R301-1/Q301) + 4*DL301/((DL301+1)*(DL301+1))*(2*1/R301*1/Q301-1/Q301*1/Q301)))</f>
        <v>0</v>
      </c>
      <c r="Q301">
        <f>IF(LEFT(DM301,1)&lt;&gt;"0",IF(LEFT(DM301,1)="1",3.0,DN301),$D$5+$E$5*(EE301*DX301/($K$5*1000))+$F$5*(EE301*DX301/($K$5*1000))*MAX(MIN(DK301,$J$5),$I$5)*MAX(MIN(DK301,$J$5),$I$5)+$G$5*MAX(MIN(DK301,$J$5),$I$5)*(EE301*DX301/($K$5*1000))+$H$5*(EE301*DX301/($K$5*1000))*(EE301*DX301/($K$5*1000)))</f>
        <v>0</v>
      </c>
      <c r="R301">
        <f>I301*(1000-(1000*0.61365*exp(17.502*V301/(240.97+V301))/(DX301+DY301)+DS301)/2)/(1000*0.61365*exp(17.502*V301/(240.97+V301))/(DX301+DY301)-DS301)</f>
        <v>0</v>
      </c>
      <c r="S301">
        <f>1/((DL301+1)/(P301/1.6)+1/(Q301/1.37)) + DL301/((DL301+1)/(P301/1.6) + DL301/(Q301/1.37))</f>
        <v>0</v>
      </c>
      <c r="T301">
        <f>(DG301*DJ301)</f>
        <v>0</v>
      </c>
      <c r="U301">
        <f>(DZ301+(T301+2*0.95*5.67E-8*(((DZ301+$B$9)+273)^4-(DZ301+273)^4)-44100*I301)/(1.84*29.3*Q301+8*0.95*5.67E-8*(DZ301+273)^3))</f>
        <v>0</v>
      </c>
      <c r="V301">
        <f>($C$9*EA301+$D$9*EB301+$E$9*U301)</f>
        <v>0</v>
      </c>
      <c r="W301">
        <f>0.61365*exp(17.502*V301/(240.97+V301))</f>
        <v>0</v>
      </c>
      <c r="X301">
        <f>(Y301/Z301*100)</f>
        <v>0</v>
      </c>
      <c r="Y301">
        <f>DS301*(DX301+DY301)/1000</f>
        <v>0</v>
      </c>
      <c r="Z301">
        <f>0.61365*exp(17.502*DZ301/(240.97+DZ301))</f>
        <v>0</v>
      </c>
      <c r="AA301">
        <f>(W301-DS301*(DX301+DY301)/1000)</f>
        <v>0</v>
      </c>
      <c r="AB301">
        <f>(-I301*44100)</f>
        <v>0</v>
      </c>
      <c r="AC301">
        <f>2*29.3*Q301*0.92*(DZ301-V301)</f>
        <v>0</v>
      </c>
      <c r="AD301">
        <f>2*0.95*5.67E-8*(((DZ301+$B$9)+273)^4-(V301+273)^4)</f>
        <v>0</v>
      </c>
      <c r="AE301">
        <f>T301+AD301+AB301+AC301</f>
        <v>0</v>
      </c>
      <c r="AF301">
        <f>DW301*AT301*(DR301-DQ301*(1000-AT301*DT301)/(1000-AT301*DS301))/(100*DK301)</f>
        <v>0</v>
      </c>
      <c r="AG301">
        <f>1000*DW301*AT301*(DS301-DT301)/(100*DK301*(1000-AT301*DS301))</f>
        <v>0</v>
      </c>
      <c r="AH301">
        <f>(AI301 - AJ301 - DX301*1E3/(8.314*(DZ301+273.15)) * AL301/DW301 * AK301) * DW301/(100*DK301) * (1000 - DT301)/1000</f>
        <v>0</v>
      </c>
      <c r="AI301">
        <v>1524.113190696683</v>
      </c>
      <c r="AJ301">
        <v>1483.099090909091</v>
      </c>
      <c r="AK301">
        <v>3.303570740744265</v>
      </c>
      <c r="AL301">
        <v>65.06289702928272</v>
      </c>
      <c r="AM301">
        <f>(AO301 - AN301 + DX301*1E3/(8.314*(DZ301+273.15)) * AQ301/DW301 * AP301) * DW301/(100*DK301) * 1000/(1000 - AO301)</f>
        <v>0</v>
      </c>
      <c r="AN301">
        <v>21.16580881511753</v>
      </c>
      <c r="AO301">
        <v>22.57002666666667</v>
      </c>
      <c r="AP301">
        <v>-4.172995509041145E-05</v>
      </c>
      <c r="AQ301">
        <v>104.9964601613878</v>
      </c>
      <c r="AR301">
        <v>0</v>
      </c>
      <c r="AS301">
        <v>0</v>
      </c>
      <c r="AT301">
        <f>IF(AR301*$H$15&gt;=AV301,1.0,(AV301/(AV301-AR301*$H$15)))</f>
        <v>0</v>
      </c>
      <c r="AU301">
        <f>(AT301-1)*100</f>
        <v>0</v>
      </c>
      <c r="AV301">
        <f>MAX(0,($B$15+$C$15*EE301)/(1+$D$15*EE301)*DX301/(DZ301+273)*$E$15)</f>
        <v>0</v>
      </c>
      <c r="AW301" t="s">
        <v>437</v>
      </c>
      <c r="AX301" t="s">
        <v>437</v>
      </c>
      <c r="AY301">
        <v>0</v>
      </c>
      <c r="AZ301">
        <v>0</v>
      </c>
      <c r="BA301">
        <f>1-AY301/AZ301</f>
        <v>0</v>
      </c>
      <c r="BB301">
        <v>0</v>
      </c>
      <c r="BC301" t="s">
        <v>437</v>
      </c>
      <c r="BD301" t="s">
        <v>437</v>
      </c>
      <c r="BE301">
        <v>0</v>
      </c>
      <c r="BF301">
        <v>0</v>
      </c>
      <c r="BG301">
        <f>1-BE301/BF301</f>
        <v>0</v>
      </c>
      <c r="BH301">
        <v>0.5</v>
      </c>
      <c r="BI301">
        <f>DH301</f>
        <v>0</v>
      </c>
      <c r="BJ301">
        <f>K301</f>
        <v>0</v>
      </c>
      <c r="BK301">
        <f>BG301*BH301*BI301</f>
        <v>0</v>
      </c>
      <c r="BL301">
        <f>(BJ301-BB301)/BI301</f>
        <v>0</v>
      </c>
      <c r="BM301">
        <f>(AZ301-BF301)/BF301</f>
        <v>0</v>
      </c>
      <c r="BN301">
        <f>AY301/(BA301+AY301/BF301)</f>
        <v>0</v>
      </c>
      <c r="BO301" t="s">
        <v>437</v>
      </c>
      <c r="BP301">
        <v>0</v>
      </c>
      <c r="BQ301">
        <f>IF(BP301&lt;&gt;0, BP301, BN301)</f>
        <v>0</v>
      </c>
      <c r="BR301">
        <f>1-BQ301/BF301</f>
        <v>0</v>
      </c>
      <c r="BS301">
        <f>(BF301-BE301)/(BF301-BQ301)</f>
        <v>0</v>
      </c>
      <c r="BT301">
        <f>(AZ301-BF301)/(AZ301-BQ301)</f>
        <v>0</v>
      </c>
      <c r="BU301">
        <f>(BF301-BE301)/(BF301-AY301)</f>
        <v>0</v>
      </c>
      <c r="BV301">
        <f>(AZ301-BF301)/(AZ301-AY301)</f>
        <v>0</v>
      </c>
      <c r="BW301">
        <f>(BS301*BQ301/BE301)</f>
        <v>0</v>
      </c>
      <c r="BX301">
        <f>(1-BW301)</f>
        <v>0</v>
      </c>
      <c r="DG301">
        <f>$B$13*EF301+$C$13*EG301+$F$13*ER301*(1-EU301)</f>
        <v>0</v>
      </c>
      <c r="DH301">
        <f>DG301*DI301</f>
        <v>0</v>
      </c>
      <c r="DI301">
        <f>($B$13*$D$11+$C$13*$D$11+$F$13*((FE301+EW301)/MAX(FE301+EW301+FF301, 0.1)*$I$11+FF301/MAX(FE301+EW301+FF301, 0.1)*$J$11))/($B$13+$C$13+$F$13)</f>
        <v>0</v>
      </c>
      <c r="DJ301">
        <f>($B$13*$K$11+$C$13*$K$11+$F$13*((FE301+EW301)/MAX(FE301+EW301+FF301, 0.1)*$P$11+FF301/MAX(FE301+EW301+FF301, 0.1)*$Q$11))/($B$13+$C$13+$F$13)</f>
        <v>0</v>
      </c>
      <c r="DK301">
        <v>5.79</v>
      </c>
      <c r="DL301">
        <v>0.5</v>
      </c>
      <c r="DM301" t="s">
        <v>438</v>
      </c>
      <c r="DN301">
        <v>2</v>
      </c>
      <c r="DO301" t="b">
        <v>1</v>
      </c>
      <c r="DP301">
        <v>1759168374.1</v>
      </c>
      <c r="DQ301">
        <v>1426.804444444444</v>
      </c>
      <c r="DR301">
        <v>1477.159259259259</v>
      </c>
      <c r="DS301">
        <v>22.5868037037037</v>
      </c>
      <c r="DT301">
        <v>21.16154444444444</v>
      </c>
      <c r="DU301">
        <v>1427.064074074074</v>
      </c>
      <c r="DV301">
        <v>22.28857407407408</v>
      </c>
      <c r="DW301">
        <v>500.0235925925925</v>
      </c>
      <c r="DX301">
        <v>90.87253333333335</v>
      </c>
      <c r="DY301">
        <v>0.06938701851851851</v>
      </c>
      <c r="DZ301">
        <v>29.46604444444445</v>
      </c>
      <c r="EA301">
        <v>30.02238888888889</v>
      </c>
      <c r="EB301">
        <v>999.9000000000001</v>
      </c>
      <c r="EC301">
        <v>0</v>
      </c>
      <c r="ED301">
        <v>0</v>
      </c>
      <c r="EE301">
        <v>9996.898148148148</v>
      </c>
      <c r="EF301">
        <v>0</v>
      </c>
      <c r="EG301">
        <v>9.864915555555557</v>
      </c>
      <c r="EH301">
        <v>-50.35391851851852</v>
      </c>
      <c r="EI301">
        <v>1459.777407407408</v>
      </c>
      <c r="EJ301">
        <v>1509.094444444445</v>
      </c>
      <c r="EK301">
        <v>1.42523925925926</v>
      </c>
      <c r="EL301">
        <v>1477.159259259259</v>
      </c>
      <c r="EM301">
        <v>21.16154444444444</v>
      </c>
      <c r="EN301">
        <v>2.052518888888889</v>
      </c>
      <c r="EO301">
        <v>1.923003703703704</v>
      </c>
      <c r="EP301">
        <v>17.8554037037037</v>
      </c>
      <c r="EQ301">
        <v>16.82421111111111</v>
      </c>
      <c r="ER301">
        <v>2000.001851851852</v>
      </c>
      <c r="ES301">
        <v>0.9799987777777779</v>
      </c>
      <c r="ET301">
        <v>0.02000092962962963</v>
      </c>
      <c r="EU301">
        <v>0</v>
      </c>
      <c r="EV301">
        <v>811.4378148148149</v>
      </c>
      <c r="EW301">
        <v>5.00078</v>
      </c>
      <c r="EX301">
        <v>15815.45925925926</v>
      </c>
      <c r="EY301">
        <v>16379.64074074074</v>
      </c>
      <c r="EZ301">
        <v>39.4071111111111</v>
      </c>
      <c r="FA301">
        <v>40.10162962962963</v>
      </c>
      <c r="FB301">
        <v>39.30292592592592</v>
      </c>
      <c r="FC301">
        <v>39.96274074074073</v>
      </c>
      <c r="FD301">
        <v>40.08548148148148</v>
      </c>
      <c r="FE301">
        <v>1955.101851851852</v>
      </c>
      <c r="FF301">
        <v>39.9</v>
      </c>
      <c r="FG301">
        <v>0</v>
      </c>
      <c r="FH301">
        <v>1759168373.6</v>
      </c>
      <c r="FI301">
        <v>0</v>
      </c>
      <c r="FJ301">
        <v>811.4493461538461</v>
      </c>
      <c r="FK301">
        <v>-2.440581204709519</v>
      </c>
      <c r="FL301">
        <v>-32.5401709446469</v>
      </c>
      <c r="FM301">
        <v>15815.59230769231</v>
      </c>
      <c r="FN301">
        <v>15</v>
      </c>
      <c r="FO301">
        <v>0</v>
      </c>
      <c r="FP301" t="s">
        <v>439</v>
      </c>
      <c r="FQ301">
        <v>1746989605.5</v>
      </c>
      <c r="FR301">
        <v>1746989593.5</v>
      </c>
      <c r="FS301">
        <v>0</v>
      </c>
      <c r="FT301">
        <v>-0.274</v>
      </c>
      <c r="FU301">
        <v>-0.002</v>
      </c>
      <c r="FV301">
        <v>2.549</v>
      </c>
      <c r="FW301">
        <v>0.129</v>
      </c>
      <c r="FX301">
        <v>420</v>
      </c>
      <c r="FY301">
        <v>17</v>
      </c>
      <c r="FZ301">
        <v>0.02</v>
      </c>
      <c r="GA301">
        <v>0.04</v>
      </c>
      <c r="GB301">
        <v>-50.42611463414634</v>
      </c>
      <c r="GC301">
        <v>2.160037630662079</v>
      </c>
      <c r="GD301">
        <v>0.3744911699509187</v>
      </c>
      <c r="GE301">
        <v>0</v>
      </c>
      <c r="GF301">
        <v>811.5521176470588</v>
      </c>
      <c r="GG301">
        <v>-2.403483580335419</v>
      </c>
      <c r="GH301">
        <v>0.3616963110860886</v>
      </c>
      <c r="GI301">
        <v>0</v>
      </c>
      <c r="GJ301">
        <v>1.429137317073171</v>
      </c>
      <c r="GK301">
        <v>-0.07614104529616572</v>
      </c>
      <c r="GL301">
        <v>0.009162040465138235</v>
      </c>
      <c r="GM301">
        <v>1</v>
      </c>
      <c r="GN301">
        <v>1</v>
      </c>
      <c r="GO301">
        <v>3</v>
      </c>
      <c r="GP301" t="s">
        <v>459</v>
      </c>
      <c r="GQ301">
        <v>3.10239</v>
      </c>
      <c r="GR301">
        <v>2.72754</v>
      </c>
      <c r="GS301">
        <v>0.203104</v>
      </c>
      <c r="GT301">
        <v>0.207357</v>
      </c>
      <c r="GU301">
        <v>0.103676</v>
      </c>
      <c r="GV301">
        <v>0.100511</v>
      </c>
      <c r="GW301">
        <v>20828.9</v>
      </c>
      <c r="GX301">
        <v>18813.6</v>
      </c>
      <c r="GY301">
        <v>26700.4</v>
      </c>
      <c r="GZ301">
        <v>23956</v>
      </c>
      <c r="HA301">
        <v>38304.4</v>
      </c>
      <c r="HB301">
        <v>31861.9</v>
      </c>
      <c r="HC301">
        <v>46621.6</v>
      </c>
      <c r="HD301">
        <v>37895.8</v>
      </c>
      <c r="HE301">
        <v>1.87215</v>
      </c>
      <c r="HF301">
        <v>1.86873</v>
      </c>
      <c r="HG301">
        <v>0.138789</v>
      </c>
      <c r="HH301">
        <v>0</v>
      </c>
      <c r="HI301">
        <v>27.744</v>
      </c>
      <c r="HJ301">
        <v>999.9</v>
      </c>
      <c r="HK301">
        <v>46.7</v>
      </c>
      <c r="HL301">
        <v>31.7</v>
      </c>
      <c r="HM301">
        <v>24.1241</v>
      </c>
      <c r="HN301">
        <v>61.4259</v>
      </c>
      <c r="HO301">
        <v>21.9912</v>
      </c>
      <c r="HP301">
        <v>1</v>
      </c>
      <c r="HQ301">
        <v>0.116374</v>
      </c>
      <c r="HR301">
        <v>-0.029183</v>
      </c>
      <c r="HS301">
        <v>20.2797</v>
      </c>
      <c r="HT301">
        <v>5.21175</v>
      </c>
      <c r="HU301">
        <v>11.98</v>
      </c>
      <c r="HV301">
        <v>4.9631</v>
      </c>
      <c r="HW301">
        <v>3.27433</v>
      </c>
      <c r="HX301">
        <v>9999</v>
      </c>
      <c r="HY301">
        <v>9999</v>
      </c>
      <c r="HZ301">
        <v>9999</v>
      </c>
      <c r="IA301">
        <v>42.3</v>
      </c>
      <c r="IB301">
        <v>1.86401</v>
      </c>
      <c r="IC301">
        <v>1.86015</v>
      </c>
      <c r="ID301">
        <v>1.85846</v>
      </c>
      <c r="IE301">
        <v>1.85985</v>
      </c>
      <c r="IF301">
        <v>1.85989</v>
      </c>
      <c r="IG301">
        <v>1.85842</v>
      </c>
      <c r="IH301">
        <v>1.85745</v>
      </c>
      <c r="II301">
        <v>1.85242</v>
      </c>
      <c r="IJ301">
        <v>0</v>
      </c>
      <c r="IK301">
        <v>0</v>
      </c>
      <c r="IL301">
        <v>0</v>
      </c>
      <c r="IM301">
        <v>0</v>
      </c>
      <c r="IN301" t="s">
        <v>441</v>
      </c>
      <c r="IO301" t="s">
        <v>442</v>
      </c>
      <c r="IP301" t="s">
        <v>443</v>
      </c>
      <c r="IQ301" t="s">
        <v>443</v>
      </c>
      <c r="IR301" t="s">
        <v>443</v>
      </c>
      <c r="IS301" t="s">
        <v>443</v>
      </c>
      <c r="IT301">
        <v>0</v>
      </c>
      <c r="IU301">
        <v>100</v>
      </c>
      <c r="IV301">
        <v>100</v>
      </c>
      <c r="IW301">
        <v>-0.24</v>
      </c>
      <c r="IX301">
        <v>0.2978</v>
      </c>
      <c r="IY301">
        <v>-0.9039269621244732</v>
      </c>
      <c r="IZ301">
        <v>-0.001239420960351069</v>
      </c>
      <c r="JA301">
        <v>2.054680153414315E-06</v>
      </c>
      <c r="JB301">
        <v>-6.090169633737798E-10</v>
      </c>
      <c r="JC301">
        <v>0.01286883109493677</v>
      </c>
      <c r="JD301">
        <v>0.003674261220633967</v>
      </c>
      <c r="JE301">
        <v>0.0003746991724086452</v>
      </c>
      <c r="JF301">
        <v>1.563836292469968E-06</v>
      </c>
      <c r="JG301">
        <v>1</v>
      </c>
      <c r="JH301">
        <v>2003</v>
      </c>
      <c r="JI301">
        <v>1</v>
      </c>
      <c r="JJ301">
        <v>24</v>
      </c>
      <c r="JK301">
        <v>202979.6</v>
      </c>
      <c r="JL301">
        <v>202979.8</v>
      </c>
      <c r="JM301">
        <v>3.19824</v>
      </c>
      <c r="JN301">
        <v>2.60498</v>
      </c>
      <c r="JO301">
        <v>1.49658</v>
      </c>
      <c r="JP301">
        <v>2.34375</v>
      </c>
      <c r="JQ301">
        <v>1.54907</v>
      </c>
      <c r="JR301">
        <v>2.46582</v>
      </c>
      <c r="JS301">
        <v>36.4343</v>
      </c>
      <c r="JT301">
        <v>24.1751</v>
      </c>
      <c r="JU301">
        <v>18</v>
      </c>
      <c r="JV301">
        <v>483.331</v>
      </c>
      <c r="JW301">
        <v>496.093</v>
      </c>
      <c r="JX301">
        <v>27.93</v>
      </c>
      <c r="JY301">
        <v>28.7891</v>
      </c>
      <c r="JZ301">
        <v>30.0002</v>
      </c>
      <c r="KA301">
        <v>29.0152</v>
      </c>
      <c r="KB301">
        <v>29.0158</v>
      </c>
      <c r="KC301">
        <v>64.1674</v>
      </c>
      <c r="KD301">
        <v>14.2122</v>
      </c>
      <c r="KE301">
        <v>100</v>
      </c>
      <c r="KF301">
        <v>27.9267</v>
      </c>
      <c r="KG301">
        <v>1523.22</v>
      </c>
      <c r="KH301">
        <v>21.2836</v>
      </c>
      <c r="KI301">
        <v>101.937</v>
      </c>
      <c r="KJ301">
        <v>91.39530000000001</v>
      </c>
    </row>
    <row r="302" spans="1:296">
      <c r="A302">
        <v>284</v>
      </c>
      <c r="B302">
        <v>1759168386.6</v>
      </c>
      <c r="C302">
        <v>7013.5</v>
      </c>
      <c r="D302" t="s">
        <v>1013</v>
      </c>
      <c r="E302" t="s">
        <v>1014</v>
      </c>
      <c r="F302">
        <v>5</v>
      </c>
      <c r="G302" t="s">
        <v>832</v>
      </c>
      <c r="H302">
        <v>1759168378.814285</v>
      </c>
      <c r="I302">
        <f>(J302)/1000</f>
        <v>0</v>
      </c>
      <c r="J302">
        <f>IF(DO302, AM302, AG302)</f>
        <v>0</v>
      </c>
      <c r="K302">
        <f>IF(DO302, AH302, AF302)</f>
        <v>0</v>
      </c>
      <c r="L302">
        <f>DQ302 - IF(AT302&gt;1, K302*DK302*100.0/(AV302), 0)</f>
        <v>0</v>
      </c>
      <c r="M302">
        <f>((S302-I302/2)*L302-K302)/(S302+I302/2)</f>
        <v>0</v>
      </c>
      <c r="N302">
        <f>M302*(DX302+DY302)/1000.0</f>
        <v>0</v>
      </c>
      <c r="O302">
        <f>(DQ302 - IF(AT302&gt;1, K302*DK302*100.0/(AV302), 0))*(DX302+DY302)/1000.0</f>
        <v>0</v>
      </c>
      <c r="P302">
        <f>2.0/((1/R302-1/Q302)+SIGN(R302)*SQRT((1/R302-1/Q302)*(1/R302-1/Q302) + 4*DL302/((DL302+1)*(DL302+1))*(2*1/R302*1/Q302-1/Q302*1/Q302)))</f>
        <v>0</v>
      </c>
      <c r="Q302">
        <f>IF(LEFT(DM302,1)&lt;&gt;"0",IF(LEFT(DM302,1)="1",3.0,DN302),$D$5+$E$5*(EE302*DX302/($K$5*1000))+$F$5*(EE302*DX302/($K$5*1000))*MAX(MIN(DK302,$J$5),$I$5)*MAX(MIN(DK302,$J$5),$I$5)+$G$5*MAX(MIN(DK302,$J$5),$I$5)*(EE302*DX302/($K$5*1000))+$H$5*(EE302*DX302/($K$5*1000))*(EE302*DX302/($K$5*1000)))</f>
        <v>0</v>
      </c>
      <c r="R302">
        <f>I302*(1000-(1000*0.61365*exp(17.502*V302/(240.97+V302))/(DX302+DY302)+DS302)/2)/(1000*0.61365*exp(17.502*V302/(240.97+V302))/(DX302+DY302)-DS302)</f>
        <v>0</v>
      </c>
      <c r="S302">
        <f>1/((DL302+1)/(P302/1.6)+1/(Q302/1.37)) + DL302/((DL302+1)/(P302/1.6) + DL302/(Q302/1.37))</f>
        <v>0</v>
      </c>
      <c r="T302">
        <f>(DG302*DJ302)</f>
        <v>0</v>
      </c>
      <c r="U302">
        <f>(DZ302+(T302+2*0.95*5.67E-8*(((DZ302+$B$9)+273)^4-(DZ302+273)^4)-44100*I302)/(1.84*29.3*Q302+8*0.95*5.67E-8*(DZ302+273)^3))</f>
        <v>0</v>
      </c>
      <c r="V302">
        <f>($C$9*EA302+$D$9*EB302+$E$9*U302)</f>
        <v>0</v>
      </c>
      <c r="W302">
        <f>0.61365*exp(17.502*V302/(240.97+V302))</f>
        <v>0</v>
      </c>
      <c r="X302">
        <f>(Y302/Z302*100)</f>
        <v>0</v>
      </c>
      <c r="Y302">
        <f>DS302*(DX302+DY302)/1000</f>
        <v>0</v>
      </c>
      <c r="Z302">
        <f>0.61365*exp(17.502*DZ302/(240.97+DZ302))</f>
        <v>0</v>
      </c>
      <c r="AA302">
        <f>(W302-DS302*(DX302+DY302)/1000)</f>
        <v>0</v>
      </c>
      <c r="AB302">
        <f>(-I302*44100)</f>
        <v>0</v>
      </c>
      <c r="AC302">
        <f>2*29.3*Q302*0.92*(DZ302-V302)</f>
        <v>0</v>
      </c>
      <c r="AD302">
        <f>2*0.95*5.67E-8*(((DZ302+$B$9)+273)^4-(V302+273)^4)</f>
        <v>0</v>
      </c>
      <c r="AE302">
        <f>T302+AD302+AB302+AC302</f>
        <v>0</v>
      </c>
      <c r="AF302">
        <f>DW302*AT302*(DR302-DQ302*(1000-AT302*DT302)/(1000-AT302*DS302))/(100*DK302)</f>
        <v>0</v>
      </c>
      <c r="AG302">
        <f>1000*DW302*AT302*(DS302-DT302)/(100*DK302*(1000-AT302*DS302))</f>
        <v>0</v>
      </c>
      <c r="AH302">
        <f>(AI302 - AJ302 - DX302*1E3/(8.314*(DZ302+273.15)) * AL302/DW302 * AK302) * DW302/(100*DK302) * (1000 - DT302)/1000</f>
        <v>0</v>
      </c>
      <c r="AI302">
        <v>1541.264176355242</v>
      </c>
      <c r="AJ302">
        <v>1499.952787878787</v>
      </c>
      <c r="AK302">
        <v>3.38481328041182</v>
      </c>
      <c r="AL302">
        <v>65.06289702928272</v>
      </c>
      <c r="AM302">
        <f>(AO302 - AN302 + DX302*1E3/(8.314*(DZ302+273.15)) * AQ302/DW302 * AP302) * DW302/(100*DK302) * 1000/(1000 - AO302)</f>
        <v>0</v>
      </c>
      <c r="AN302">
        <v>21.19411968427023</v>
      </c>
      <c r="AO302">
        <v>22.56786606060605</v>
      </c>
      <c r="AP302">
        <v>4.937774569037469E-06</v>
      </c>
      <c r="AQ302">
        <v>104.9964601613878</v>
      </c>
      <c r="AR302">
        <v>0</v>
      </c>
      <c r="AS302">
        <v>0</v>
      </c>
      <c r="AT302">
        <f>IF(AR302*$H$15&gt;=AV302,1.0,(AV302/(AV302-AR302*$H$15)))</f>
        <v>0</v>
      </c>
      <c r="AU302">
        <f>(AT302-1)*100</f>
        <v>0</v>
      </c>
      <c r="AV302">
        <f>MAX(0,($B$15+$C$15*EE302)/(1+$D$15*EE302)*DX302/(DZ302+273)*$E$15)</f>
        <v>0</v>
      </c>
      <c r="AW302" t="s">
        <v>437</v>
      </c>
      <c r="AX302" t="s">
        <v>437</v>
      </c>
      <c r="AY302">
        <v>0</v>
      </c>
      <c r="AZ302">
        <v>0</v>
      </c>
      <c r="BA302">
        <f>1-AY302/AZ302</f>
        <v>0</v>
      </c>
      <c r="BB302">
        <v>0</v>
      </c>
      <c r="BC302" t="s">
        <v>437</v>
      </c>
      <c r="BD302" t="s">
        <v>437</v>
      </c>
      <c r="BE302">
        <v>0</v>
      </c>
      <c r="BF302">
        <v>0</v>
      </c>
      <c r="BG302">
        <f>1-BE302/BF302</f>
        <v>0</v>
      </c>
      <c r="BH302">
        <v>0.5</v>
      </c>
      <c r="BI302">
        <f>DH302</f>
        <v>0</v>
      </c>
      <c r="BJ302">
        <f>K302</f>
        <v>0</v>
      </c>
      <c r="BK302">
        <f>BG302*BH302*BI302</f>
        <v>0</v>
      </c>
      <c r="BL302">
        <f>(BJ302-BB302)/BI302</f>
        <v>0</v>
      </c>
      <c r="BM302">
        <f>(AZ302-BF302)/BF302</f>
        <v>0</v>
      </c>
      <c r="BN302">
        <f>AY302/(BA302+AY302/BF302)</f>
        <v>0</v>
      </c>
      <c r="BO302" t="s">
        <v>437</v>
      </c>
      <c r="BP302">
        <v>0</v>
      </c>
      <c r="BQ302">
        <f>IF(BP302&lt;&gt;0, BP302, BN302)</f>
        <v>0</v>
      </c>
      <c r="BR302">
        <f>1-BQ302/BF302</f>
        <v>0</v>
      </c>
      <c r="BS302">
        <f>(BF302-BE302)/(BF302-BQ302)</f>
        <v>0</v>
      </c>
      <c r="BT302">
        <f>(AZ302-BF302)/(AZ302-BQ302)</f>
        <v>0</v>
      </c>
      <c r="BU302">
        <f>(BF302-BE302)/(BF302-AY302)</f>
        <v>0</v>
      </c>
      <c r="BV302">
        <f>(AZ302-BF302)/(AZ302-AY302)</f>
        <v>0</v>
      </c>
      <c r="BW302">
        <f>(BS302*BQ302/BE302)</f>
        <v>0</v>
      </c>
      <c r="BX302">
        <f>(1-BW302)</f>
        <v>0</v>
      </c>
      <c r="DG302">
        <f>$B$13*EF302+$C$13*EG302+$F$13*ER302*(1-EU302)</f>
        <v>0</v>
      </c>
      <c r="DH302">
        <f>DG302*DI302</f>
        <v>0</v>
      </c>
      <c r="DI302">
        <f>($B$13*$D$11+$C$13*$D$11+$F$13*((FE302+EW302)/MAX(FE302+EW302+FF302, 0.1)*$I$11+FF302/MAX(FE302+EW302+FF302, 0.1)*$J$11))/($B$13+$C$13+$F$13)</f>
        <v>0</v>
      </c>
      <c r="DJ302">
        <f>($B$13*$K$11+$C$13*$K$11+$F$13*((FE302+EW302)/MAX(FE302+EW302+FF302, 0.1)*$P$11+FF302/MAX(FE302+EW302+FF302, 0.1)*$Q$11))/($B$13+$C$13+$F$13)</f>
        <v>0</v>
      </c>
      <c r="DK302">
        <v>5.79</v>
      </c>
      <c r="DL302">
        <v>0.5</v>
      </c>
      <c r="DM302" t="s">
        <v>438</v>
      </c>
      <c r="DN302">
        <v>2</v>
      </c>
      <c r="DO302" t="b">
        <v>1</v>
      </c>
      <c r="DP302">
        <v>1759168378.814285</v>
      </c>
      <c r="DQ302">
        <v>1442.248214285715</v>
      </c>
      <c r="DR302">
        <v>1492.537142857143</v>
      </c>
      <c r="DS302">
        <v>22.57779642857143</v>
      </c>
      <c r="DT302">
        <v>21.17134642857143</v>
      </c>
      <c r="DU302">
        <v>1442.492857142857</v>
      </c>
      <c r="DV302">
        <v>22.27976428571428</v>
      </c>
      <c r="DW302">
        <v>499.9718571428572</v>
      </c>
      <c r="DX302">
        <v>90.8732</v>
      </c>
      <c r="DY302">
        <v>0.06952972857142857</v>
      </c>
      <c r="DZ302">
        <v>29.46263571428571</v>
      </c>
      <c r="EA302">
        <v>30.01535714285714</v>
      </c>
      <c r="EB302">
        <v>999.9000000000002</v>
      </c>
      <c r="EC302">
        <v>0</v>
      </c>
      <c r="ED302">
        <v>0</v>
      </c>
      <c r="EE302">
        <v>9995.083928571428</v>
      </c>
      <c r="EF302">
        <v>0</v>
      </c>
      <c r="EG302">
        <v>9.859696785714286</v>
      </c>
      <c r="EH302">
        <v>-50.28822142857143</v>
      </c>
      <c r="EI302">
        <v>1475.563571428571</v>
      </c>
      <c r="EJ302">
        <v>1524.818928571429</v>
      </c>
      <c r="EK302">
        <v>1.406431428571429</v>
      </c>
      <c r="EL302">
        <v>1492.537142857143</v>
      </c>
      <c r="EM302">
        <v>21.17134642857143</v>
      </c>
      <c r="EN302">
        <v>2.051715714285714</v>
      </c>
      <c r="EO302">
        <v>1.923908214285714</v>
      </c>
      <c r="EP302">
        <v>17.84918571428571</v>
      </c>
      <c r="EQ302">
        <v>16.83161428571429</v>
      </c>
      <c r="ER302">
        <v>2000.005714285714</v>
      </c>
      <c r="ES302">
        <v>0.9799988214285715</v>
      </c>
      <c r="ET302">
        <v>0.02000088928571428</v>
      </c>
      <c r="EU302">
        <v>0</v>
      </c>
      <c r="EV302">
        <v>811.2863214285716</v>
      </c>
      <c r="EW302">
        <v>5.00078</v>
      </c>
      <c r="EX302">
        <v>15812.78571428572</v>
      </c>
      <c r="EY302">
        <v>16379.67857142857</v>
      </c>
      <c r="EZ302">
        <v>39.39039285714285</v>
      </c>
      <c r="FA302">
        <v>40.09132142857143</v>
      </c>
      <c r="FB302">
        <v>39.31003571428572</v>
      </c>
      <c r="FC302">
        <v>39.95292857142857</v>
      </c>
      <c r="FD302">
        <v>40.09135714285713</v>
      </c>
      <c r="FE302">
        <v>1955.105714285714</v>
      </c>
      <c r="FF302">
        <v>39.9</v>
      </c>
      <c r="FG302">
        <v>0</v>
      </c>
      <c r="FH302">
        <v>1759168379</v>
      </c>
      <c r="FI302">
        <v>0</v>
      </c>
      <c r="FJ302">
        <v>811.2497199999999</v>
      </c>
      <c r="FK302">
        <v>-1.690153874087407</v>
      </c>
      <c r="FL302">
        <v>-38.74615375596244</v>
      </c>
      <c r="FM302">
        <v>15812.3</v>
      </c>
      <c r="FN302">
        <v>15</v>
      </c>
      <c r="FO302">
        <v>0</v>
      </c>
      <c r="FP302" t="s">
        <v>439</v>
      </c>
      <c r="FQ302">
        <v>1746989605.5</v>
      </c>
      <c r="FR302">
        <v>1746989593.5</v>
      </c>
      <c r="FS302">
        <v>0</v>
      </c>
      <c r="FT302">
        <v>-0.274</v>
      </c>
      <c r="FU302">
        <v>-0.002</v>
      </c>
      <c r="FV302">
        <v>2.549</v>
      </c>
      <c r="FW302">
        <v>0.129</v>
      </c>
      <c r="FX302">
        <v>420</v>
      </c>
      <c r="FY302">
        <v>17</v>
      </c>
      <c r="FZ302">
        <v>0.02</v>
      </c>
      <c r="GA302">
        <v>0.04</v>
      </c>
      <c r="GB302">
        <v>-50.4249575</v>
      </c>
      <c r="GC302">
        <v>0.7000694183865769</v>
      </c>
      <c r="GD302">
        <v>0.3589352085596372</v>
      </c>
      <c r="GE302">
        <v>0</v>
      </c>
      <c r="GF302">
        <v>811.3821470588235</v>
      </c>
      <c r="GG302">
        <v>-2.035462189896362</v>
      </c>
      <c r="GH302">
        <v>0.3101345184757281</v>
      </c>
      <c r="GI302">
        <v>0</v>
      </c>
      <c r="GJ302">
        <v>1.41400525</v>
      </c>
      <c r="GK302">
        <v>-0.2256075422138878</v>
      </c>
      <c r="GL302">
        <v>0.02284150607857329</v>
      </c>
      <c r="GM302">
        <v>0</v>
      </c>
      <c r="GN302">
        <v>0</v>
      </c>
      <c r="GO302">
        <v>3</v>
      </c>
      <c r="GP302" t="s">
        <v>484</v>
      </c>
      <c r="GQ302">
        <v>3.10224</v>
      </c>
      <c r="GR302">
        <v>2.72799</v>
      </c>
      <c r="GS302">
        <v>0.204477</v>
      </c>
      <c r="GT302">
        <v>0.208709</v>
      </c>
      <c r="GU302">
        <v>0.103674</v>
      </c>
      <c r="GV302">
        <v>0.100598</v>
      </c>
      <c r="GW302">
        <v>20793.2</v>
      </c>
      <c r="GX302">
        <v>18781.5</v>
      </c>
      <c r="GY302">
        <v>26700.6</v>
      </c>
      <c r="GZ302">
        <v>23956</v>
      </c>
      <c r="HA302">
        <v>38304.7</v>
      </c>
      <c r="HB302">
        <v>31858.6</v>
      </c>
      <c r="HC302">
        <v>46621.6</v>
      </c>
      <c r="HD302">
        <v>37895.4</v>
      </c>
      <c r="HE302">
        <v>1.8714</v>
      </c>
      <c r="HF302">
        <v>1.86908</v>
      </c>
      <c r="HG302">
        <v>0.137888</v>
      </c>
      <c r="HH302">
        <v>0</v>
      </c>
      <c r="HI302">
        <v>27.7463</v>
      </c>
      <c r="HJ302">
        <v>999.9</v>
      </c>
      <c r="HK302">
        <v>46.7</v>
      </c>
      <c r="HL302">
        <v>31.7</v>
      </c>
      <c r="HM302">
        <v>24.1258</v>
      </c>
      <c r="HN302">
        <v>61.3159</v>
      </c>
      <c r="HO302">
        <v>22.2756</v>
      </c>
      <c r="HP302">
        <v>1</v>
      </c>
      <c r="HQ302">
        <v>0.116565</v>
      </c>
      <c r="HR302">
        <v>-0.060896</v>
      </c>
      <c r="HS302">
        <v>20.2799</v>
      </c>
      <c r="HT302">
        <v>5.2116</v>
      </c>
      <c r="HU302">
        <v>11.98</v>
      </c>
      <c r="HV302">
        <v>4.9632</v>
      </c>
      <c r="HW302">
        <v>3.27438</v>
      </c>
      <c r="HX302">
        <v>9999</v>
      </c>
      <c r="HY302">
        <v>9999</v>
      </c>
      <c r="HZ302">
        <v>9999</v>
      </c>
      <c r="IA302">
        <v>42.3</v>
      </c>
      <c r="IB302">
        <v>1.86401</v>
      </c>
      <c r="IC302">
        <v>1.86013</v>
      </c>
      <c r="ID302">
        <v>1.85847</v>
      </c>
      <c r="IE302">
        <v>1.85983</v>
      </c>
      <c r="IF302">
        <v>1.85989</v>
      </c>
      <c r="IG302">
        <v>1.85841</v>
      </c>
      <c r="IH302">
        <v>1.85745</v>
      </c>
      <c r="II302">
        <v>1.85242</v>
      </c>
      <c r="IJ302">
        <v>0</v>
      </c>
      <c r="IK302">
        <v>0</v>
      </c>
      <c r="IL302">
        <v>0</v>
      </c>
      <c r="IM302">
        <v>0</v>
      </c>
      <c r="IN302" t="s">
        <v>441</v>
      </c>
      <c r="IO302" t="s">
        <v>442</v>
      </c>
      <c r="IP302" t="s">
        <v>443</v>
      </c>
      <c r="IQ302" t="s">
        <v>443</v>
      </c>
      <c r="IR302" t="s">
        <v>443</v>
      </c>
      <c r="IS302" t="s">
        <v>443</v>
      </c>
      <c r="IT302">
        <v>0</v>
      </c>
      <c r="IU302">
        <v>100</v>
      </c>
      <c r="IV302">
        <v>100</v>
      </c>
      <c r="IW302">
        <v>-0.22</v>
      </c>
      <c r="IX302">
        <v>0.2978</v>
      </c>
      <c r="IY302">
        <v>-0.9039269621244732</v>
      </c>
      <c r="IZ302">
        <v>-0.001239420960351069</v>
      </c>
      <c r="JA302">
        <v>2.054680153414315E-06</v>
      </c>
      <c r="JB302">
        <v>-6.090169633737798E-10</v>
      </c>
      <c r="JC302">
        <v>0.01286883109493677</v>
      </c>
      <c r="JD302">
        <v>0.003674261220633967</v>
      </c>
      <c r="JE302">
        <v>0.0003746991724086452</v>
      </c>
      <c r="JF302">
        <v>1.563836292469968E-06</v>
      </c>
      <c r="JG302">
        <v>1</v>
      </c>
      <c r="JH302">
        <v>2003</v>
      </c>
      <c r="JI302">
        <v>1</v>
      </c>
      <c r="JJ302">
        <v>24</v>
      </c>
      <c r="JK302">
        <v>202979.7</v>
      </c>
      <c r="JL302">
        <v>202979.9</v>
      </c>
      <c r="JM302">
        <v>3.2251</v>
      </c>
      <c r="JN302">
        <v>2.60132</v>
      </c>
      <c r="JO302">
        <v>1.49658</v>
      </c>
      <c r="JP302">
        <v>2.34375</v>
      </c>
      <c r="JQ302">
        <v>1.54907</v>
      </c>
      <c r="JR302">
        <v>2.4231</v>
      </c>
      <c r="JS302">
        <v>36.4343</v>
      </c>
      <c r="JT302">
        <v>24.1838</v>
      </c>
      <c r="JU302">
        <v>18</v>
      </c>
      <c r="JV302">
        <v>482.894</v>
      </c>
      <c r="JW302">
        <v>496.325</v>
      </c>
      <c r="JX302">
        <v>27.9126</v>
      </c>
      <c r="JY302">
        <v>28.7911</v>
      </c>
      <c r="JZ302">
        <v>30</v>
      </c>
      <c r="KA302">
        <v>29.0152</v>
      </c>
      <c r="KB302">
        <v>29.0158</v>
      </c>
      <c r="KC302">
        <v>64.70780000000001</v>
      </c>
      <c r="KD302">
        <v>13.9251</v>
      </c>
      <c r="KE302">
        <v>100</v>
      </c>
      <c r="KF302">
        <v>27.9151</v>
      </c>
      <c r="KG302">
        <v>1536.58</v>
      </c>
      <c r="KH302">
        <v>21.3037</v>
      </c>
      <c r="KI302">
        <v>101.937</v>
      </c>
      <c r="KJ302">
        <v>91.3948</v>
      </c>
    </row>
    <row r="303" spans="1:296">
      <c r="A303">
        <v>285</v>
      </c>
      <c r="B303">
        <v>1759168391.6</v>
      </c>
      <c r="C303">
        <v>7018.5</v>
      </c>
      <c r="D303" t="s">
        <v>1015</v>
      </c>
      <c r="E303" t="s">
        <v>1016</v>
      </c>
      <c r="F303">
        <v>5</v>
      </c>
      <c r="G303" t="s">
        <v>832</v>
      </c>
      <c r="H303">
        <v>1759168384.1</v>
      </c>
      <c r="I303">
        <f>(J303)/1000</f>
        <v>0</v>
      </c>
      <c r="J303">
        <f>IF(DO303, AM303, AG303)</f>
        <v>0</v>
      </c>
      <c r="K303">
        <f>IF(DO303, AH303, AF303)</f>
        <v>0</v>
      </c>
      <c r="L303">
        <f>DQ303 - IF(AT303&gt;1, K303*DK303*100.0/(AV303), 0)</f>
        <v>0</v>
      </c>
      <c r="M303">
        <f>((S303-I303/2)*L303-K303)/(S303+I303/2)</f>
        <v>0</v>
      </c>
      <c r="N303">
        <f>M303*(DX303+DY303)/1000.0</f>
        <v>0</v>
      </c>
      <c r="O303">
        <f>(DQ303 - IF(AT303&gt;1, K303*DK303*100.0/(AV303), 0))*(DX303+DY303)/1000.0</f>
        <v>0</v>
      </c>
      <c r="P303">
        <f>2.0/((1/R303-1/Q303)+SIGN(R303)*SQRT((1/R303-1/Q303)*(1/R303-1/Q303) + 4*DL303/((DL303+1)*(DL303+1))*(2*1/R303*1/Q303-1/Q303*1/Q303)))</f>
        <v>0</v>
      </c>
      <c r="Q303">
        <f>IF(LEFT(DM303,1)&lt;&gt;"0",IF(LEFT(DM303,1)="1",3.0,DN303),$D$5+$E$5*(EE303*DX303/($K$5*1000))+$F$5*(EE303*DX303/($K$5*1000))*MAX(MIN(DK303,$J$5),$I$5)*MAX(MIN(DK303,$J$5),$I$5)+$G$5*MAX(MIN(DK303,$J$5),$I$5)*(EE303*DX303/($K$5*1000))+$H$5*(EE303*DX303/($K$5*1000))*(EE303*DX303/($K$5*1000)))</f>
        <v>0</v>
      </c>
      <c r="R303">
        <f>I303*(1000-(1000*0.61365*exp(17.502*V303/(240.97+V303))/(DX303+DY303)+DS303)/2)/(1000*0.61365*exp(17.502*V303/(240.97+V303))/(DX303+DY303)-DS303)</f>
        <v>0</v>
      </c>
      <c r="S303">
        <f>1/((DL303+1)/(P303/1.6)+1/(Q303/1.37)) + DL303/((DL303+1)/(P303/1.6) + DL303/(Q303/1.37))</f>
        <v>0</v>
      </c>
      <c r="T303">
        <f>(DG303*DJ303)</f>
        <v>0</v>
      </c>
      <c r="U303">
        <f>(DZ303+(T303+2*0.95*5.67E-8*(((DZ303+$B$9)+273)^4-(DZ303+273)^4)-44100*I303)/(1.84*29.3*Q303+8*0.95*5.67E-8*(DZ303+273)^3))</f>
        <v>0</v>
      </c>
      <c r="V303">
        <f>($C$9*EA303+$D$9*EB303+$E$9*U303)</f>
        <v>0</v>
      </c>
      <c r="W303">
        <f>0.61365*exp(17.502*V303/(240.97+V303))</f>
        <v>0</v>
      </c>
      <c r="X303">
        <f>(Y303/Z303*100)</f>
        <v>0</v>
      </c>
      <c r="Y303">
        <f>DS303*(DX303+DY303)/1000</f>
        <v>0</v>
      </c>
      <c r="Z303">
        <f>0.61365*exp(17.502*DZ303/(240.97+DZ303))</f>
        <v>0</v>
      </c>
      <c r="AA303">
        <f>(W303-DS303*(DX303+DY303)/1000)</f>
        <v>0</v>
      </c>
      <c r="AB303">
        <f>(-I303*44100)</f>
        <v>0</v>
      </c>
      <c r="AC303">
        <f>2*29.3*Q303*0.92*(DZ303-V303)</f>
        <v>0</v>
      </c>
      <c r="AD303">
        <f>2*0.95*5.67E-8*(((DZ303+$B$9)+273)^4-(V303+273)^4)</f>
        <v>0</v>
      </c>
      <c r="AE303">
        <f>T303+AD303+AB303+AC303</f>
        <v>0</v>
      </c>
      <c r="AF303">
        <f>DW303*AT303*(DR303-DQ303*(1000-AT303*DT303)/(1000-AT303*DS303))/(100*DK303)</f>
        <v>0</v>
      </c>
      <c r="AG303">
        <f>1000*DW303*AT303*(DS303-DT303)/(100*DK303*(1000-AT303*DS303))</f>
        <v>0</v>
      </c>
      <c r="AH303">
        <f>(AI303 - AJ303 - DX303*1E3/(8.314*(DZ303+273.15)) * AL303/DW303 * AK303) * DW303/(100*DK303) * (1000 - DT303)/1000</f>
        <v>0</v>
      </c>
      <c r="AI303">
        <v>1558.291502655392</v>
      </c>
      <c r="AJ303">
        <v>1516.960787878787</v>
      </c>
      <c r="AK303">
        <v>3.400723756614608</v>
      </c>
      <c r="AL303">
        <v>65.06289702928272</v>
      </c>
      <c r="AM303">
        <f>(AO303 - AN303 + DX303*1E3/(8.314*(DZ303+273.15)) * AQ303/DW303 * AP303) * DW303/(100*DK303) * 1000/(1000 - AO303)</f>
        <v>0</v>
      </c>
      <c r="AN303">
        <v>21.25961243416688</v>
      </c>
      <c r="AO303">
        <v>22.57713575757575</v>
      </c>
      <c r="AP303">
        <v>4.420400117516999E-05</v>
      </c>
      <c r="AQ303">
        <v>104.9964601613878</v>
      </c>
      <c r="AR303">
        <v>0</v>
      </c>
      <c r="AS303">
        <v>0</v>
      </c>
      <c r="AT303">
        <f>IF(AR303*$H$15&gt;=AV303,1.0,(AV303/(AV303-AR303*$H$15)))</f>
        <v>0</v>
      </c>
      <c r="AU303">
        <f>(AT303-1)*100</f>
        <v>0</v>
      </c>
      <c r="AV303">
        <f>MAX(0,($B$15+$C$15*EE303)/(1+$D$15*EE303)*DX303/(DZ303+273)*$E$15)</f>
        <v>0</v>
      </c>
      <c r="AW303" t="s">
        <v>437</v>
      </c>
      <c r="AX303" t="s">
        <v>437</v>
      </c>
      <c r="AY303">
        <v>0</v>
      </c>
      <c r="AZ303">
        <v>0</v>
      </c>
      <c r="BA303">
        <f>1-AY303/AZ303</f>
        <v>0</v>
      </c>
      <c r="BB303">
        <v>0</v>
      </c>
      <c r="BC303" t="s">
        <v>437</v>
      </c>
      <c r="BD303" t="s">
        <v>437</v>
      </c>
      <c r="BE303">
        <v>0</v>
      </c>
      <c r="BF303">
        <v>0</v>
      </c>
      <c r="BG303">
        <f>1-BE303/BF303</f>
        <v>0</v>
      </c>
      <c r="BH303">
        <v>0.5</v>
      </c>
      <c r="BI303">
        <f>DH303</f>
        <v>0</v>
      </c>
      <c r="BJ303">
        <f>K303</f>
        <v>0</v>
      </c>
      <c r="BK303">
        <f>BG303*BH303*BI303</f>
        <v>0</v>
      </c>
      <c r="BL303">
        <f>(BJ303-BB303)/BI303</f>
        <v>0</v>
      </c>
      <c r="BM303">
        <f>(AZ303-BF303)/BF303</f>
        <v>0</v>
      </c>
      <c r="BN303">
        <f>AY303/(BA303+AY303/BF303)</f>
        <v>0</v>
      </c>
      <c r="BO303" t="s">
        <v>437</v>
      </c>
      <c r="BP303">
        <v>0</v>
      </c>
      <c r="BQ303">
        <f>IF(BP303&lt;&gt;0, BP303, BN303)</f>
        <v>0</v>
      </c>
      <c r="BR303">
        <f>1-BQ303/BF303</f>
        <v>0</v>
      </c>
      <c r="BS303">
        <f>(BF303-BE303)/(BF303-BQ303)</f>
        <v>0</v>
      </c>
      <c r="BT303">
        <f>(AZ303-BF303)/(AZ303-BQ303)</f>
        <v>0</v>
      </c>
      <c r="BU303">
        <f>(BF303-BE303)/(BF303-AY303)</f>
        <v>0</v>
      </c>
      <c r="BV303">
        <f>(AZ303-BF303)/(AZ303-AY303)</f>
        <v>0</v>
      </c>
      <c r="BW303">
        <f>(BS303*BQ303/BE303)</f>
        <v>0</v>
      </c>
      <c r="BX303">
        <f>(1-BW303)</f>
        <v>0</v>
      </c>
      <c r="DG303">
        <f>$B$13*EF303+$C$13*EG303+$F$13*ER303*(1-EU303)</f>
        <v>0</v>
      </c>
      <c r="DH303">
        <f>DG303*DI303</f>
        <v>0</v>
      </c>
      <c r="DI303">
        <f>($B$13*$D$11+$C$13*$D$11+$F$13*((FE303+EW303)/MAX(FE303+EW303+FF303, 0.1)*$I$11+FF303/MAX(FE303+EW303+FF303, 0.1)*$J$11))/($B$13+$C$13+$F$13)</f>
        <v>0</v>
      </c>
      <c r="DJ303">
        <f>($B$13*$K$11+$C$13*$K$11+$F$13*((FE303+EW303)/MAX(FE303+EW303+FF303, 0.1)*$P$11+FF303/MAX(FE303+EW303+FF303, 0.1)*$Q$11))/($B$13+$C$13+$F$13)</f>
        <v>0</v>
      </c>
      <c r="DK303">
        <v>5.79</v>
      </c>
      <c r="DL303">
        <v>0.5</v>
      </c>
      <c r="DM303" t="s">
        <v>438</v>
      </c>
      <c r="DN303">
        <v>2</v>
      </c>
      <c r="DO303" t="b">
        <v>1</v>
      </c>
      <c r="DP303">
        <v>1759168384.1</v>
      </c>
      <c r="DQ303">
        <v>1459.567037037037</v>
      </c>
      <c r="DR303">
        <v>1510.083703703704</v>
      </c>
      <c r="DS303">
        <v>22.57152222222222</v>
      </c>
      <c r="DT303">
        <v>21.19983333333333</v>
      </c>
      <c r="DU303">
        <v>1459.795925925926</v>
      </c>
      <c r="DV303">
        <v>22.27362962962963</v>
      </c>
      <c r="DW303">
        <v>499.9901111111112</v>
      </c>
      <c r="DX303">
        <v>90.87361851851853</v>
      </c>
      <c r="DY303">
        <v>0.06955158888888889</v>
      </c>
      <c r="DZ303">
        <v>29.45752962962963</v>
      </c>
      <c r="EA303">
        <v>30.0066074074074</v>
      </c>
      <c r="EB303">
        <v>999.9000000000001</v>
      </c>
      <c r="EC303">
        <v>0</v>
      </c>
      <c r="ED303">
        <v>0</v>
      </c>
      <c r="EE303">
        <v>10011.00925925926</v>
      </c>
      <c r="EF303">
        <v>0</v>
      </c>
      <c r="EG303">
        <v>9.854795555555556</v>
      </c>
      <c r="EH303">
        <v>-50.51618148148149</v>
      </c>
      <c r="EI303">
        <v>1493.272222222222</v>
      </c>
      <c r="EJ303">
        <v>1542.78962962963</v>
      </c>
      <c r="EK303">
        <v>1.371674444444445</v>
      </c>
      <c r="EL303">
        <v>1510.083703703704</v>
      </c>
      <c r="EM303">
        <v>21.19983333333333</v>
      </c>
      <c r="EN303">
        <v>2.051155555555555</v>
      </c>
      <c r="EO303">
        <v>1.926506296296297</v>
      </c>
      <c r="EP303">
        <v>17.84485925925926</v>
      </c>
      <c r="EQ303">
        <v>16.85286666666666</v>
      </c>
      <c r="ER303">
        <v>2000.005185185185</v>
      </c>
      <c r="ES303">
        <v>0.9799987777777779</v>
      </c>
      <c r="ET303">
        <v>0.02000093333333334</v>
      </c>
      <c r="EU303">
        <v>0</v>
      </c>
      <c r="EV303">
        <v>811.1024444444446</v>
      </c>
      <c r="EW303">
        <v>5.00078</v>
      </c>
      <c r="EX303">
        <v>15809.28518518519</v>
      </c>
      <c r="EY303">
        <v>16379.67407407408</v>
      </c>
      <c r="EZ303">
        <v>39.40485185185185</v>
      </c>
      <c r="FA303">
        <v>40.0761111111111</v>
      </c>
      <c r="FB303">
        <v>39.31911111111111</v>
      </c>
      <c r="FC303">
        <v>39.8957037037037</v>
      </c>
      <c r="FD303">
        <v>40.13170370370371</v>
      </c>
      <c r="FE303">
        <v>1955.105185185186</v>
      </c>
      <c r="FF303">
        <v>39.9</v>
      </c>
      <c r="FG303">
        <v>0</v>
      </c>
      <c r="FH303">
        <v>1759168383.8</v>
      </c>
      <c r="FI303">
        <v>0</v>
      </c>
      <c r="FJ303">
        <v>811.0911599999999</v>
      </c>
      <c r="FK303">
        <v>-2.223692330273006</v>
      </c>
      <c r="FL303">
        <v>-46.13846157920681</v>
      </c>
      <c r="FM303">
        <v>15808.944</v>
      </c>
      <c r="FN303">
        <v>15</v>
      </c>
      <c r="FO303">
        <v>0</v>
      </c>
      <c r="FP303" t="s">
        <v>439</v>
      </c>
      <c r="FQ303">
        <v>1746989605.5</v>
      </c>
      <c r="FR303">
        <v>1746989593.5</v>
      </c>
      <c r="FS303">
        <v>0</v>
      </c>
      <c r="FT303">
        <v>-0.274</v>
      </c>
      <c r="FU303">
        <v>-0.002</v>
      </c>
      <c r="FV303">
        <v>2.549</v>
      </c>
      <c r="FW303">
        <v>0.129</v>
      </c>
      <c r="FX303">
        <v>420</v>
      </c>
      <c r="FY303">
        <v>17</v>
      </c>
      <c r="FZ303">
        <v>0.02</v>
      </c>
      <c r="GA303">
        <v>0.04</v>
      </c>
      <c r="GB303">
        <v>-50.3831375</v>
      </c>
      <c r="GC303">
        <v>-2.833435272045058</v>
      </c>
      <c r="GD303">
        <v>0.3036313518788037</v>
      </c>
      <c r="GE303">
        <v>0</v>
      </c>
      <c r="GF303">
        <v>811.1919117647059</v>
      </c>
      <c r="GG303">
        <v>-2.22907564123941</v>
      </c>
      <c r="GH303">
        <v>0.3027508554072555</v>
      </c>
      <c r="GI303">
        <v>0</v>
      </c>
      <c r="GJ303">
        <v>1.3873675</v>
      </c>
      <c r="GK303">
        <v>-0.3935986491557238</v>
      </c>
      <c r="GL303">
        <v>0.0394168119430022</v>
      </c>
      <c r="GM303">
        <v>0</v>
      </c>
      <c r="GN303">
        <v>0</v>
      </c>
      <c r="GO303">
        <v>3</v>
      </c>
      <c r="GP303" t="s">
        <v>484</v>
      </c>
      <c r="GQ303">
        <v>3.10272</v>
      </c>
      <c r="GR303">
        <v>2.72744</v>
      </c>
      <c r="GS303">
        <v>0.205844</v>
      </c>
      <c r="GT303">
        <v>0.210093</v>
      </c>
      <c r="GU303">
        <v>0.103709</v>
      </c>
      <c r="GV303">
        <v>0.100837</v>
      </c>
      <c r="GW303">
        <v>20757.3</v>
      </c>
      <c r="GX303">
        <v>18748.5</v>
      </c>
      <c r="GY303">
        <v>26700.4</v>
      </c>
      <c r="GZ303">
        <v>23955.8</v>
      </c>
      <c r="HA303">
        <v>38303.2</v>
      </c>
      <c r="HB303">
        <v>31849.9</v>
      </c>
      <c r="HC303">
        <v>46621.5</v>
      </c>
      <c r="HD303">
        <v>37895</v>
      </c>
      <c r="HE303">
        <v>1.87252</v>
      </c>
      <c r="HF303">
        <v>1.8683</v>
      </c>
      <c r="HG303">
        <v>0.138365</v>
      </c>
      <c r="HH303">
        <v>0</v>
      </c>
      <c r="HI303">
        <v>27.7493</v>
      </c>
      <c r="HJ303">
        <v>999.9</v>
      </c>
      <c r="HK303">
        <v>46.7</v>
      </c>
      <c r="HL303">
        <v>31.7</v>
      </c>
      <c r="HM303">
        <v>24.1263</v>
      </c>
      <c r="HN303">
        <v>61.2359</v>
      </c>
      <c r="HO303">
        <v>22.0152</v>
      </c>
      <c r="HP303">
        <v>1</v>
      </c>
      <c r="HQ303">
        <v>0.116623</v>
      </c>
      <c r="HR303">
        <v>-0.102081</v>
      </c>
      <c r="HS303">
        <v>20.2798</v>
      </c>
      <c r="HT303">
        <v>5.2125</v>
      </c>
      <c r="HU303">
        <v>11.98</v>
      </c>
      <c r="HV303">
        <v>4.96335</v>
      </c>
      <c r="HW303">
        <v>3.27445</v>
      </c>
      <c r="HX303">
        <v>9999</v>
      </c>
      <c r="HY303">
        <v>9999</v>
      </c>
      <c r="HZ303">
        <v>9999</v>
      </c>
      <c r="IA303">
        <v>42.3</v>
      </c>
      <c r="IB303">
        <v>1.86401</v>
      </c>
      <c r="IC303">
        <v>1.86015</v>
      </c>
      <c r="ID303">
        <v>1.85848</v>
      </c>
      <c r="IE303">
        <v>1.85983</v>
      </c>
      <c r="IF303">
        <v>1.85989</v>
      </c>
      <c r="IG303">
        <v>1.85842</v>
      </c>
      <c r="IH303">
        <v>1.85745</v>
      </c>
      <c r="II303">
        <v>1.85242</v>
      </c>
      <c r="IJ303">
        <v>0</v>
      </c>
      <c r="IK303">
        <v>0</v>
      </c>
      <c r="IL303">
        <v>0</v>
      </c>
      <c r="IM303">
        <v>0</v>
      </c>
      <c r="IN303" t="s">
        <v>441</v>
      </c>
      <c r="IO303" t="s">
        <v>442</v>
      </c>
      <c r="IP303" t="s">
        <v>443</v>
      </c>
      <c r="IQ303" t="s">
        <v>443</v>
      </c>
      <c r="IR303" t="s">
        <v>443</v>
      </c>
      <c r="IS303" t="s">
        <v>443</v>
      </c>
      <c r="IT303">
        <v>0</v>
      </c>
      <c r="IU303">
        <v>100</v>
      </c>
      <c r="IV303">
        <v>100</v>
      </c>
      <c r="IW303">
        <v>-0.21</v>
      </c>
      <c r="IX303">
        <v>0.2981</v>
      </c>
      <c r="IY303">
        <v>-0.9039269621244732</v>
      </c>
      <c r="IZ303">
        <v>-0.001239420960351069</v>
      </c>
      <c r="JA303">
        <v>2.054680153414315E-06</v>
      </c>
      <c r="JB303">
        <v>-6.090169633737798E-10</v>
      </c>
      <c r="JC303">
        <v>0.01286883109493677</v>
      </c>
      <c r="JD303">
        <v>0.003674261220633967</v>
      </c>
      <c r="JE303">
        <v>0.0003746991724086452</v>
      </c>
      <c r="JF303">
        <v>1.563836292469968E-06</v>
      </c>
      <c r="JG303">
        <v>1</v>
      </c>
      <c r="JH303">
        <v>2003</v>
      </c>
      <c r="JI303">
        <v>1</v>
      </c>
      <c r="JJ303">
        <v>24</v>
      </c>
      <c r="JK303">
        <v>202979.8</v>
      </c>
      <c r="JL303">
        <v>202980</v>
      </c>
      <c r="JM303">
        <v>3.25439</v>
      </c>
      <c r="JN303">
        <v>2.6123</v>
      </c>
      <c r="JO303">
        <v>1.49658</v>
      </c>
      <c r="JP303">
        <v>2.34375</v>
      </c>
      <c r="JQ303">
        <v>1.54907</v>
      </c>
      <c r="JR303">
        <v>2.39624</v>
      </c>
      <c r="JS303">
        <v>36.4107</v>
      </c>
      <c r="JT303">
        <v>24.1751</v>
      </c>
      <c r="JU303">
        <v>18</v>
      </c>
      <c r="JV303">
        <v>483.55</v>
      </c>
      <c r="JW303">
        <v>495.811</v>
      </c>
      <c r="JX303">
        <v>27.906</v>
      </c>
      <c r="JY303">
        <v>28.7911</v>
      </c>
      <c r="JZ303">
        <v>30.0003</v>
      </c>
      <c r="KA303">
        <v>29.0152</v>
      </c>
      <c r="KB303">
        <v>29.0158</v>
      </c>
      <c r="KC303">
        <v>65.2948</v>
      </c>
      <c r="KD303">
        <v>13.9251</v>
      </c>
      <c r="KE303">
        <v>100</v>
      </c>
      <c r="KF303">
        <v>27.9121</v>
      </c>
      <c r="KG303">
        <v>1556.62</v>
      </c>
      <c r="KH303">
        <v>21.3118</v>
      </c>
      <c r="KI303">
        <v>101.937</v>
      </c>
      <c r="KJ303">
        <v>91.3939</v>
      </c>
    </row>
    <row r="304" spans="1:296">
      <c r="A304">
        <v>286</v>
      </c>
      <c r="B304">
        <v>1759168396.6</v>
      </c>
      <c r="C304">
        <v>7023.5</v>
      </c>
      <c r="D304" t="s">
        <v>1017</v>
      </c>
      <c r="E304" t="s">
        <v>1018</v>
      </c>
      <c r="F304">
        <v>5</v>
      </c>
      <c r="G304" t="s">
        <v>832</v>
      </c>
      <c r="H304">
        <v>1759168388.814285</v>
      </c>
      <c r="I304">
        <f>(J304)/1000</f>
        <v>0</v>
      </c>
      <c r="J304">
        <f>IF(DO304, AM304, AG304)</f>
        <v>0</v>
      </c>
      <c r="K304">
        <f>IF(DO304, AH304, AF304)</f>
        <v>0</v>
      </c>
      <c r="L304">
        <f>DQ304 - IF(AT304&gt;1, K304*DK304*100.0/(AV304), 0)</f>
        <v>0</v>
      </c>
      <c r="M304">
        <f>((S304-I304/2)*L304-K304)/(S304+I304/2)</f>
        <v>0</v>
      </c>
      <c r="N304">
        <f>M304*(DX304+DY304)/1000.0</f>
        <v>0</v>
      </c>
      <c r="O304">
        <f>(DQ304 - IF(AT304&gt;1, K304*DK304*100.0/(AV304), 0))*(DX304+DY304)/1000.0</f>
        <v>0</v>
      </c>
      <c r="P304">
        <f>2.0/((1/R304-1/Q304)+SIGN(R304)*SQRT((1/R304-1/Q304)*(1/R304-1/Q304) + 4*DL304/((DL304+1)*(DL304+1))*(2*1/R304*1/Q304-1/Q304*1/Q304)))</f>
        <v>0</v>
      </c>
      <c r="Q304">
        <f>IF(LEFT(DM304,1)&lt;&gt;"0",IF(LEFT(DM304,1)="1",3.0,DN304),$D$5+$E$5*(EE304*DX304/($K$5*1000))+$F$5*(EE304*DX304/($K$5*1000))*MAX(MIN(DK304,$J$5),$I$5)*MAX(MIN(DK304,$J$5),$I$5)+$G$5*MAX(MIN(DK304,$J$5),$I$5)*(EE304*DX304/($K$5*1000))+$H$5*(EE304*DX304/($K$5*1000))*(EE304*DX304/($K$5*1000)))</f>
        <v>0</v>
      </c>
      <c r="R304">
        <f>I304*(1000-(1000*0.61365*exp(17.502*V304/(240.97+V304))/(DX304+DY304)+DS304)/2)/(1000*0.61365*exp(17.502*V304/(240.97+V304))/(DX304+DY304)-DS304)</f>
        <v>0</v>
      </c>
      <c r="S304">
        <f>1/((DL304+1)/(P304/1.6)+1/(Q304/1.37)) + DL304/((DL304+1)/(P304/1.6) + DL304/(Q304/1.37))</f>
        <v>0</v>
      </c>
      <c r="T304">
        <f>(DG304*DJ304)</f>
        <v>0</v>
      </c>
      <c r="U304">
        <f>(DZ304+(T304+2*0.95*5.67E-8*(((DZ304+$B$9)+273)^4-(DZ304+273)^4)-44100*I304)/(1.84*29.3*Q304+8*0.95*5.67E-8*(DZ304+273)^3))</f>
        <v>0</v>
      </c>
      <c r="V304">
        <f>($C$9*EA304+$D$9*EB304+$E$9*U304)</f>
        <v>0</v>
      </c>
      <c r="W304">
        <f>0.61365*exp(17.502*V304/(240.97+V304))</f>
        <v>0</v>
      </c>
      <c r="X304">
        <f>(Y304/Z304*100)</f>
        <v>0</v>
      </c>
      <c r="Y304">
        <f>DS304*(DX304+DY304)/1000</f>
        <v>0</v>
      </c>
      <c r="Z304">
        <f>0.61365*exp(17.502*DZ304/(240.97+DZ304))</f>
        <v>0</v>
      </c>
      <c r="AA304">
        <f>(W304-DS304*(DX304+DY304)/1000)</f>
        <v>0</v>
      </c>
      <c r="AB304">
        <f>(-I304*44100)</f>
        <v>0</v>
      </c>
      <c r="AC304">
        <f>2*29.3*Q304*0.92*(DZ304-V304)</f>
        <v>0</v>
      </c>
      <c r="AD304">
        <f>2*0.95*5.67E-8*(((DZ304+$B$9)+273)^4-(V304+273)^4)</f>
        <v>0</v>
      </c>
      <c r="AE304">
        <f>T304+AD304+AB304+AC304</f>
        <v>0</v>
      </c>
      <c r="AF304">
        <f>DW304*AT304*(DR304-DQ304*(1000-AT304*DT304)/(1000-AT304*DS304))/(100*DK304)</f>
        <v>0</v>
      </c>
      <c r="AG304">
        <f>1000*DW304*AT304*(DS304-DT304)/(100*DK304*(1000-AT304*DS304))</f>
        <v>0</v>
      </c>
      <c r="AH304">
        <f>(AI304 - AJ304 - DX304*1E3/(8.314*(DZ304+273.15)) * AL304/DW304 * AK304) * DW304/(100*DK304) * (1000 - DT304)/1000</f>
        <v>0</v>
      </c>
      <c r="AI304">
        <v>1575.762131293602</v>
      </c>
      <c r="AJ304">
        <v>1534.25896969697</v>
      </c>
      <c r="AK304">
        <v>3.456381534394679</v>
      </c>
      <c r="AL304">
        <v>65.06289702928272</v>
      </c>
      <c r="AM304">
        <f>(AO304 - AN304 + DX304*1E3/(8.314*(DZ304+273.15)) * AQ304/DW304 * AP304) * DW304/(100*DK304) * 1000/(1000 - AO304)</f>
        <v>0</v>
      </c>
      <c r="AN304">
        <v>21.28096709667575</v>
      </c>
      <c r="AO304">
        <v>22.60105999999999</v>
      </c>
      <c r="AP304">
        <v>0.002627905220861859</v>
      </c>
      <c r="AQ304">
        <v>104.9964601613878</v>
      </c>
      <c r="AR304">
        <v>0</v>
      </c>
      <c r="AS304">
        <v>0</v>
      </c>
      <c r="AT304">
        <f>IF(AR304*$H$15&gt;=AV304,1.0,(AV304/(AV304-AR304*$H$15)))</f>
        <v>0</v>
      </c>
      <c r="AU304">
        <f>(AT304-1)*100</f>
        <v>0</v>
      </c>
      <c r="AV304">
        <f>MAX(0,($B$15+$C$15*EE304)/(1+$D$15*EE304)*DX304/(DZ304+273)*$E$15)</f>
        <v>0</v>
      </c>
      <c r="AW304" t="s">
        <v>437</v>
      </c>
      <c r="AX304" t="s">
        <v>437</v>
      </c>
      <c r="AY304">
        <v>0</v>
      </c>
      <c r="AZ304">
        <v>0</v>
      </c>
      <c r="BA304">
        <f>1-AY304/AZ304</f>
        <v>0</v>
      </c>
      <c r="BB304">
        <v>0</v>
      </c>
      <c r="BC304" t="s">
        <v>437</v>
      </c>
      <c r="BD304" t="s">
        <v>437</v>
      </c>
      <c r="BE304">
        <v>0</v>
      </c>
      <c r="BF304">
        <v>0</v>
      </c>
      <c r="BG304">
        <f>1-BE304/BF304</f>
        <v>0</v>
      </c>
      <c r="BH304">
        <v>0.5</v>
      </c>
      <c r="BI304">
        <f>DH304</f>
        <v>0</v>
      </c>
      <c r="BJ304">
        <f>K304</f>
        <v>0</v>
      </c>
      <c r="BK304">
        <f>BG304*BH304*BI304</f>
        <v>0</v>
      </c>
      <c r="BL304">
        <f>(BJ304-BB304)/BI304</f>
        <v>0</v>
      </c>
      <c r="BM304">
        <f>(AZ304-BF304)/BF304</f>
        <v>0</v>
      </c>
      <c r="BN304">
        <f>AY304/(BA304+AY304/BF304)</f>
        <v>0</v>
      </c>
      <c r="BO304" t="s">
        <v>437</v>
      </c>
      <c r="BP304">
        <v>0</v>
      </c>
      <c r="BQ304">
        <f>IF(BP304&lt;&gt;0, BP304, BN304)</f>
        <v>0</v>
      </c>
      <c r="BR304">
        <f>1-BQ304/BF304</f>
        <v>0</v>
      </c>
      <c r="BS304">
        <f>(BF304-BE304)/(BF304-BQ304)</f>
        <v>0</v>
      </c>
      <c r="BT304">
        <f>(AZ304-BF304)/(AZ304-BQ304)</f>
        <v>0</v>
      </c>
      <c r="BU304">
        <f>(BF304-BE304)/(BF304-AY304)</f>
        <v>0</v>
      </c>
      <c r="BV304">
        <f>(AZ304-BF304)/(AZ304-AY304)</f>
        <v>0</v>
      </c>
      <c r="BW304">
        <f>(BS304*BQ304/BE304)</f>
        <v>0</v>
      </c>
      <c r="BX304">
        <f>(1-BW304)</f>
        <v>0</v>
      </c>
      <c r="DG304">
        <f>$B$13*EF304+$C$13*EG304+$F$13*ER304*(1-EU304)</f>
        <v>0</v>
      </c>
      <c r="DH304">
        <f>DG304*DI304</f>
        <v>0</v>
      </c>
      <c r="DI304">
        <f>($B$13*$D$11+$C$13*$D$11+$F$13*((FE304+EW304)/MAX(FE304+EW304+FF304, 0.1)*$I$11+FF304/MAX(FE304+EW304+FF304, 0.1)*$J$11))/($B$13+$C$13+$F$13)</f>
        <v>0</v>
      </c>
      <c r="DJ304">
        <f>($B$13*$K$11+$C$13*$K$11+$F$13*((FE304+EW304)/MAX(FE304+EW304+FF304, 0.1)*$P$11+FF304/MAX(FE304+EW304+FF304, 0.1)*$Q$11))/($B$13+$C$13+$F$13)</f>
        <v>0</v>
      </c>
      <c r="DK304">
        <v>5.79</v>
      </c>
      <c r="DL304">
        <v>0.5</v>
      </c>
      <c r="DM304" t="s">
        <v>438</v>
      </c>
      <c r="DN304">
        <v>2</v>
      </c>
      <c r="DO304" t="b">
        <v>1</v>
      </c>
      <c r="DP304">
        <v>1759168388.814285</v>
      </c>
      <c r="DQ304">
        <v>1475.182142857143</v>
      </c>
      <c r="DR304">
        <v>1525.884285714285</v>
      </c>
      <c r="DS304">
        <v>22.57676071428571</v>
      </c>
      <c r="DT304">
        <v>21.23594285714286</v>
      </c>
      <c r="DU304">
        <v>1475.396428571428</v>
      </c>
      <c r="DV304">
        <v>22.27875357142857</v>
      </c>
      <c r="DW304">
        <v>500.0238928571429</v>
      </c>
      <c r="DX304">
        <v>90.87307142857142</v>
      </c>
      <c r="DY304">
        <v>0.06940311071428572</v>
      </c>
      <c r="DZ304">
        <v>29.45339285714286</v>
      </c>
      <c r="EA304">
        <v>30.00258571428571</v>
      </c>
      <c r="EB304">
        <v>999.9000000000002</v>
      </c>
      <c r="EC304">
        <v>0</v>
      </c>
      <c r="ED304">
        <v>0</v>
      </c>
      <c r="EE304">
        <v>10017.00178571428</v>
      </c>
      <c r="EF304">
        <v>0</v>
      </c>
      <c r="EG304">
        <v>9.851347857142857</v>
      </c>
      <c r="EH304">
        <v>-50.70220714285714</v>
      </c>
      <c r="EI304">
        <v>1509.255357142857</v>
      </c>
      <c r="EJ304">
        <v>1558.990357142857</v>
      </c>
      <c r="EK304">
        <v>1.340811071428572</v>
      </c>
      <c r="EL304">
        <v>1525.884285714285</v>
      </c>
      <c r="EM304">
        <v>21.23594285714286</v>
      </c>
      <c r="EN304">
        <v>2.051619285714286</v>
      </c>
      <c r="EO304">
        <v>1.929775714285714</v>
      </c>
      <c r="EP304">
        <v>17.84844285714286</v>
      </c>
      <c r="EQ304">
        <v>16.87959285714286</v>
      </c>
      <c r="ER304">
        <v>2000.010357142857</v>
      </c>
      <c r="ES304">
        <v>0.9799988214285715</v>
      </c>
      <c r="ET304">
        <v>0.02000089642857143</v>
      </c>
      <c r="EU304">
        <v>0</v>
      </c>
      <c r="EV304">
        <v>810.928607142857</v>
      </c>
      <c r="EW304">
        <v>5.00078</v>
      </c>
      <c r="EX304">
        <v>15805.71071428571</v>
      </c>
      <c r="EY304">
        <v>16379.71785714286</v>
      </c>
      <c r="EZ304">
        <v>39.3725</v>
      </c>
      <c r="FA304">
        <v>40.07782142857143</v>
      </c>
      <c r="FB304">
        <v>39.31671428571428</v>
      </c>
      <c r="FC304">
        <v>39.86367857142857</v>
      </c>
      <c r="FD304">
        <v>40.17382142857142</v>
      </c>
      <c r="FE304">
        <v>1955.110357142858</v>
      </c>
      <c r="FF304">
        <v>39.9</v>
      </c>
      <c r="FG304">
        <v>0</v>
      </c>
      <c r="FH304">
        <v>1759168388.6</v>
      </c>
      <c r="FI304">
        <v>0</v>
      </c>
      <c r="FJ304">
        <v>810.9185199999999</v>
      </c>
      <c r="FK304">
        <v>-2.508538469371766</v>
      </c>
      <c r="FL304">
        <v>-47.49230770787606</v>
      </c>
      <c r="FM304">
        <v>15805.368</v>
      </c>
      <c r="FN304">
        <v>15</v>
      </c>
      <c r="FO304">
        <v>0</v>
      </c>
      <c r="FP304" t="s">
        <v>439</v>
      </c>
      <c r="FQ304">
        <v>1746989605.5</v>
      </c>
      <c r="FR304">
        <v>1746989593.5</v>
      </c>
      <c r="FS304">
        <v>0</v>
      </c>
      <c r="FT304">
        <v>-0.274</v>
      </c>
      <c r="FU304">
        <v>-0.002</v>
      </c>
      <c r="FV304">
        <v>2.549</v>
      </c>
      <c r="FW304">
        <v>0.129</v>
      </c>
      <c r="FX304">
        <v>420</v>
      </c>
      <c r="FY304">
        <v>17</v>
      </c>
      <c r="FZ304">
        <v>0.02</v>
      </c>
      <c r="GA304">
        <v>0.04</v>
      </c>
      <c r="GB304">
        <v>-50.55137499999999</v>
      </c>
      <c r="GC304">
        <v>-2.874684427767083</v>
      </c>
      <c r="GD304">
        <v>0.3111688333927419</v>
      </c>
      <c r="GE304">
        <v>0</v>
      </c>
      <c r="GF304">
        <v>811.0532941176471</v>
      </c>
      <c r="GG304">
        <v>-2.054209326671958</v>
      </c>
      <c r="GH304">
        <v>0.2817058884944717</v>
      </c>
      <c r="GI304">
        <v>0</v>
      </c>
      <c r="GJ304">
        <v>1.3635985</v>
      </c>
      <c r="GK304">
        <v>-0.4326650656660462</v>
      </c>
      <c r="GL304">
        <v>0.04278747284837</v>
      </c>
      <c r="GM304">
        <v>0</v>
      </c>
      <c r="GN304">
        <v>0</v>
      </c>
      <c r="GO304">
        <v>3</v>
      </c>
      <c r="GP304" t="s">
        <v>484</v>
      </c>
      <c r="GQ304">
        <v>3.10251</v>
      </c>
      <c r="GR304">
        <v>2.72718</v>
      </c>
      <c r="GS304">
        <v>0.207216</v>
      </c>
      <c r="GT304">
        <v>0.211399</v>
      </c>
      <c r="GU304">
        <v>0.103778</v>
      </c>
      <c r="GV304">
        <v>0.100856</v>
      </c>
      <c r="GW304">
        <v>20721.4</v>
      </c>
      <c r="GX304">
        <v>18717.2</v>
      </c>
      <c r="GY304">
        <v>26700.3</v>
      </c>
      <c r="GZ304">
        <v>23955.4</v>
      </c>
      <c r="HA304">
        <v>38300.4</v>
      </c>
      <c r="HB304">
        <v>31848.8</v>
      </c>
      <c r="HC304">
        <v>46621.4</v>
      </c>
      <c r="HD304">
        <v>37894.3</v>
      </c>
      <c r="HE304">
        <v>1.87197</v>
      </c>
      <c r="HF304">
        <v>1.86875</v>
      </c>
      <c r="HG304">
        <v>0.138186</v>
      </c>
      <c r="HH304">
        <v>0</v>
      </c>
      <c r="HI304">
        <v>27.7532</v>
      </c>
      <c r="HJ304">
        <v>999.9</v>
      </c>
      <c r="HK304">
        <v>46.7</v>
      </c>
      <c r="HL304">
        <v>31.7</v>
      </c>
      <c r="HM304">
        <v>24.1259</v>
      </c>
      <c r="HN304">
        <v>61.0359</v>
      </c>
      <c r="HO304">
        <v>22.0032</v>
      </c>
      <c r="HP304">
        <v>1</v>
      </c>
      <c r="HQ304">
        <v>0.116677</v>
      </c>
      <c r="HR304">
        <v>-0.119959</v>
      </c>
      <c r="HS304">
        <v>20.2799</v>
      </c>
      <c r="HT304">
        <v>5.2131</v>
      </c>
      <c r="HU304">
        <v>11.98</v>
      </c>
      <c r="HV304">
        <v>4.9635</v>
      </c>
      <c r="HW304">
        <v>3.27453</v>
      </c>
      <c r="HX304">
        <v>9999</v>
      </c>
      <c r="HY304">
        <v>9999</v>
      </c>
      <c r="HZ304">
        <v>9999</v>
      </c>
      <c r="IA304">
        <v>42.3</v>
      </c>
      <c r="IB304">
        <v>1.86401</v>
      </c>
      <c r="IC304">
        <v>1.86012</v>
      </c>
      <c r="ID304">
        <v>1.85847</v>
      </c>
      <c r="IE304">
        <v>1.8598</v>
      </c>
      <c r="IF304">
        <v>1.85989</v>
      </c>
      <c r="IG304">
        <v>1.85843</v>
      </c>
      <c r="IH304">
        <v>1.85745</v>
      </c>
      <c r="II304">
        <v>1.85242</v>
      </c>
      <c r="IJ304">
        <v>0</v>
      </c>
      <c r="IK304">
        <v>0</v>
      </c>
      <c r="IL304">
        <v>0</v>
      </c>
      <c r="IM304">
        <v>0</v>
      </c>
      <c r="IN304" t="s">
        <v>441</v>
      </c>
      <c r="IO304" t="s">
        <v>442</v>
      </c>
      <c r="IP304" t="s">
        <v>443</v>
      </c>
      <c r="IQ304" t="s">
        <v>443</v>
      </c>
      <c r="IR304" t="s">
        <v>443</v>
      </c>
      <c r="IS304" t="s">
        <v>443</v>
      </c>
      <c r="IT304">
        <v>0</v>
      </c>
      <c r="IU304">
        <v>100</v>
      </c>
      <c r="IV304">
        <v>100</v>
      </c>
      <c r="IW304">
        <v>-0.2</v>
      </c>
      <c r="IX304">
        <v>0.2986</v>
      </c>
      <c r="IY304">
        <v>-0.9039269621244732</v>
      </c>
      <c r="IZ304">
        <v>-0.001239420960351069</v>
      </c>
      <c r="JA304">
        <v>2.054680153414315E-06</v>
      </c>
      <c r="JB304">
        <v>-6.090169633737798E-10</v>
      </c>
      <c r="JC304">
        <v>0.01286883109493677</v>
      </c>
      <c r="JD304">
        <v>0.003674261220633967</v>
      </c>
      <c r="JE304">
        <v>0.0003746991724086452</v>
      </c>
      <c r="JF304">
        <v>1.563836292469968E-06</v>
      </c>
      <c r="JG304">
        <v>1</v>
      </c>
      <c r="JH304">
        <v>2003</v>
      </c>
      <c r="JI304">
        <v>1</v>
      </c>
      <c r="JJ304">
        <v>24</v>
      </c>
      <c r="JK304">
        <v>202979.9</v>
      </c>
      <c r="JL304">
        <v>202980.1</v>
      </c>
      <c r="JM304">
        <v>3.28125</v>
      </c>
      <c r="JN304">
        <v>2.60254</v>
      </c>
      <c r="JO304">
        <v>1.49658</v>
      </c>
      <c r="JP304">
        <v>2.34375</v>
      </c>
      <c r="JQ304">
        <v>1.54907</v>
      </c>
      <c r="JR304">
        <v>2.4707</v>
      </c>
      <c r="JS304">
        <v>36.4107</v>
      </c>
      <c r="JT304">
        <v>24.1838</v>
      </c>
      <c r="JU304">
        <v>18</v>
      </c>
      <c r="JV304">
        <v>483.229</v>
      </c>
      <c r="JW304">
        <v>496.11</v>
      </c>
      <c r="JX304">
        <v>27.9058</v>
      </c>
      <c r="JY304">
        <v>28.7934</v>
      </c>
      <c r="JZ304">
        <v>30.0002</v>
      </c>
      <c r="KA304">
        <v>29.0152</v>
      </c>
      <c r="KB304">
        <v>29.0158</v>
      </c>
      <c r="KC304">
        <v>65.8334</v>
      </c>
      <c r="KD304">
        <v>13.9251</v>
      </c>
      <c r="KE304">
        <v>100</v>
      </c>
      <c r="KF304">
        <v>27.9103</v>
      </c>
      <c r="KG304">
        <v>1569.98</v>
      </c>
      <c r="KH304">
        <v>21.3112</v>
      </c>
      <c r="KI304">
        <v>101.936</v>
      </c>
      <c r="KJ304">
        <v>91.39230000000001</v>
      </c>
    </row>
    <row r="305" spans="1:296">
      <c r="A305">
        <v>287</v>
      </c>
      <c r="B305">
        <v>1759168401.6</v>
      </c>
      <c r="C305">
        <v>7028.5</v>
      </c>
      <c r="D305" t="s">
        <v>1019</v>
      </c>
      <c r="E305" t="s">
        <v>1020</v>
      </c>
      <c r="F305">
        <v>5</v>
      </c>
      <c r="G305" t="s">
        <v>832</v>
      </c>
      <c r="H305">
        <v>1759168394.1</v>
      </c>
      <c r="I305">
        <f>(J305)/1000</f>
        <v>0</v>
      </c>
      <c r="J305">
        <f>IF(DO305, AM305, AG305)</f>
        <v>0</v>
      </c>
      <c r="K305">
        <f>IF(DO305, AH305, AF305)</f>
        <v>0</v>
      </c>
      <c r="L305">
        <f>DQ305 - IF(AT305&gt;1, K305*DK305*100.0/(AV305), 0)</f>
        <v>0</v>
      </c>
      <c r="M305">
        <f>((S305-I305/2)*L305-K305)/(S305+I305/2)</f>
        <v>0</v>
      </c>
      <c r="N305">
        <f>M305*(DX305+DY305)/1000.0</f>
        <v>0</v>
      </c>
      <c r="O305">
        <f>(DQ305 - IF(AT305&gt;1, K305*DK305*100.0/(AV305), 0))*(DX305+DY305)/1000.0</f>
        <v>0</v>
      </c>
      <c r="P305">
        <f>2.0/((1/R305-1/Q305)+SIGN(R305)*SQRT((1/R305-1/Q305)*(1/R305-1/Q305) + 4*DL305/((DL305+1)*(DL305+1))*(2*1/R305*1/Q305-1/Q305*1/Q305)))</f>
        <v>0</v>
      </c>
      <c r="Q305">
        <f>IF(LEFT(DM305,1)&lt;&gt;"0",IF(LEFT(DM305,1)="1",3.0,DN305),$D$5+$E$5*(EE305*DX305/($K$5*1000))+$F$5*(EE305*DX305/($K$5*1000))*MAX(MIN(DK305,$J$5),$I$5)*MAX(MIN(DK305,$J$5),$I$5)+$G$5*MAX(MIN(DK305,$J$5),$I$5)*(EE305*DX305/($K$5*1000))+$H$5*(EE305*DX305/($K$5*1000))*(EE305*DX305/($K$5*1000)))</f>
        <v>0</v>
      </c>
      <c r="R305">
        <f>I305*(1000-(1000*0.61365*exp(17.502*V305/(240.97+V305))/(DX305+DY305)+DS305)/2)/(1000*0.61365*exp(17.502*V305/(240.97+V305))/(DX305+DY305)-DS305)</f>
        <v>0</v>
      </c>
      <c r="S305">
        <f>1/((DL305+1)/(P305/1.6)+1/(Q305/1.37)) + DL305/((DL305+1)/(P305/1.6) + DL305/(Q305/1.37))</f>
        <v>0</v>
      </c>
      <c r="T305">
        <f>(DG305*DJ305)</f>
        <v>0</v>
      </c>
      <c r="U305">
        <f>(DZ305+(T305+2*0.95*5.67E-8*(((DZ305+$B$9)+273)^4-(DZ305+273)^4)-44100*I305)/(1.84*29.3*Q305+8*0.95*5.67E-8*(DZ305+273)^3))</f>
        <v>0</v>
      </c>
      <c r="V305">
        <f>($C$9*EA305+$D$9*EB305+$E$9*U305)</f>
        <v>0</v>
      </c>
      <c r="W305">
        <f>0.61365*exp(17.502*V305/(240.97+V305))</f>
        <v>0</v>
      </c>
      <c r="X305">
        <f>(Y305/Z305*100)</f>
        <v>0</v>
      </c>
      <c r="Y305">
        <f>DS305*(DX305+DY305)/1000</f>
        <v>0</v>
      </c>
      <c r="Z305">
        <f>0.61365*exp(17.502*DZ305/(240.97+DZ305))</f>
        <v>0</v>
      </c>
      <c r="AA305">
        <f>(W305-DS305*(DX305+DY305)/1000)</f>
        <v>0</v>
      </c>
      <c r="AB305">
        <f>(-I305*44100)</f>
        <v>0</v>
      </c>
      <c r="AC305">
        <f>2*29.3*Q305*0.92*(DZ305-V305)</f>
        <v>0</v>
      </c>
      <c r="AD305">
        <f>2*0.95*5.67E-8*(((DZ305+$B$9)+273)^4-(V305+273)^4)</f>
        <v>0</v>
      </c>
      <c r="AE305">
        <f>T305+AD305+AB305+AC305</f>
        <v>0</v>
      </c>
      <c r="AF305">
        <f>DW305*AT305*(DR305-DQ305*(1000-AT305*DT305)/(1000-AT305*DS305))/(100*DK305)</f>
        <v>0</v>
      </c>
      <c r="AG305">
        <f>1000*DW305*AT305*(DS305-DT305)/(100*DK305*(1000-AT305*DS305))</f>
        <v>0</v>
      </c>
      <c r="AH305">
        <f>(AI305 - AJ305 - DX305*1E3/(8.314*(DZ305+273.15)) * AL305/DW305 * AK305) * DW305/(100*DK305) * (1000 - DT305)/1000</f>
        <v>0</v>
      </c>
      <c r="AI305">
        <v>1592.646531099153</v>
      </c>
      <c r="AJ305">
        <v>1551.277515151515</v>
      </c>
      <c r="AK305">
        <v>3.404237089943682</v>
      </c>
      <c r="AL305">
        <v>65.06289702928272</v>
      </c>
      <c r="AM305">
        <f>(AO305 - AN305 + DX305*1E3/(8.314*(DZ305+273.15)) * AQ305/DW305 * AP305) * DW305/(100*DK305) * 1000/(1000 - AO305)</f>
        <v>0</v>
      </c>
      <c r="AN305">
        <v>21.28412626677571</v>
      </c>
      <c r="AO305">
        <v>22.60639515151514</v>
      </c>
      <c r="AP305">
        <v>0.0001145955545187633</v>
      </c>
      <c r="AQ305">
        <v>104.9964601613878</v>
      </c>
      <c r="AR305">
        <v>0</v>
      </c>
      <c r="AS305">
        <v>0</v>
      </c>
      <c r="AT305">
        <f>IF(AR305*$H$15&gt;=AV305,1.0,(AV305/(AV305-AR305*$H$15)))</f>
        <v>0</v>
      </c>
      <c r="AU305">
        <f>(AT305-1)*100</f>
        <v>0</v>
      </c>
      <c r="AV305">
        <f>MAX(0,($B$15+$C$15*EE305)/(1+$D$15*EE305)*DX305/(DZ305+273)*$E$15)</f>
        <v>0</v>
      </c>
      <c r="AW305" t="s">
        <v>437</v>
      </c>
      <c r="AX305" t="s">
        <v>437</v>
      </c>
      <c r="AY305">
        <v>0</v>
      </c>
      <c r="AZ305">
        <v>0</v>
      </c>
      <c r="BA305">
        <f>1-AY305/AZ305</f>
        <v>0</v>
      </c>
      <c r="BB305">
        <v>0</v>
      </c>
      <c r="BC305" t="s">
        <v>437</v>
      </c>
      <c r="BD305" t="s">
        <v>437</v>
      </c>
      <c r="BE305">
        <v>0</v>
      </c>
      <c r="BF305">
        <v>0</v>
      </c>
      <c r="BG305">
        <f>1-BE305/BF305</f>
        <v>0</v>
      </c>
      <c r="BH305">
        <v>0.5</v>
      </c>
      <c r="BI305">
        <f>DH305</f>
        <v>0</v>
      </c>
      <c r="BJ305">
        <f>K305</f>
        <v>0</v>
      </c>
      <c r="BK305">
        <f>BG305*BH305*BI305</f>
        <v>0</v>
      </c>
      <c r="BL305">
        <f>(BJ305-BB305)/BI305</f>
        <v>0</v>
      </c>
      <c r="BM305">
        <f>(AZ305-BF305)/BF305</f>
        <v>0</v>
      </c>
      <c r="BN305">
        <f>AY305/(BA305+AY305/BF305)</f>
        <v>0</v>
      </c>
      <c r="BO305" t="s">
        <v>437</v>
      </c>
      <c r="BP305">
        <v>0</v>
      </c>
      <c r="BQ305">
        <f>IF(BP305&lt;&gt;0, BP305, BN305)</f>
        <v>0</v>
      </c>
      <c r="BR305">
        <f>1-BQ305/BF305</f>
        <v>0</v>
      </c>
      <c r="BS305">
        <f>(BF305-BE305)/(BF305-BQ305)</f>
        <v>0</v>
      </c>
      <c r="BT305">
        <f>(AZ305-BF305)/(AZ305-BQ305)</f>
        <v>0</v>
      </c>
      <c r="BU305">
        <f>(BF305-BE305)/(BF305-AY305)</f>
        <v>0</v>
      </c>
      <c r="BV305">
        <f>(AZ305-BF305)/(AZ305-AY305)</f>
        <v>0</v>
      </c>
      <c r="BW305">
        <f>(BS305*BQ305/BE305)</f>
        <v>0</v>
      </c>
      <c r="BX305">
        <f>(1-BW305)</f>
        <v>0</v>
      </c>
      <c r="DG305">
        <f>$B$13*EF305+$C$13*EG305+$F$13*ER305*(1-EU305)</f>
        <v>0</v>
      </c>
      <c r="DH305">
        <f>DG305*DI305</f>
        <v>0</v>
      </c>
      <c r="DI305">
        <f>($B$13*$D$11+$C$13*$D$11+$F$13*((FE305+EW305)/MAX(FE305+EW305+FF305, 0.1)*$I$11+FF305/MAX(FE305+EW305+FF305, 0.1)*$J$11))/($B$13+$C$13+$F$13)</f>
        <v>0</v>
      </c>
      <c r="DJ305">
        <f>($B$13*$K$11+$C$13*$K$11+$F$13*((FE305+EW305)/MAX(FE305+EW305+FF305, 0.1)*$P$11+FF305/MAX(FE305+EW305+FF305, 0.1)*$Q$11))/($B$13+$C$13+$F$13)</f>
        <v>0</v>
      </c>
      <c r="DK305">
        <v>5.79</v>
      </c>
      <c r="DL305">
        <v>0.5</v>
      </c>
      <c r="DM305" t="s">
        <v>438</v>
      </c>
      <c r="DN305">
        <v>2</v>
      </c>
      <c r="DO305" t="b">
        <v>1</v>
      </c>
      <c r="DP305">
        <v>1759168394.1</v>
      </c>
      <c r="DQ305">
        <v>1492.824444444444</v>
      </c>
      <c r="DR305">
        <v>1543.56037037037</v>
      </c>
      <c r="DS305">
        <v>22.58964814814815</v>
      </c>
      <c r="DT305">
        <v>21.26938148148148</v>
      </c>
      <c r="DU305">
        <v>1493.024444444444</v>
      </c>
      <c r="DV305">
        <v>22.29135925925926</v>
      </c>
      <c r="DW305">
        <v>500.0441111111111</v>
      </c>
      <c r="DX305">
        <v>90.87167407407406</v>
      </c>
      <c r="DY305">
        <v>0.0692830148148148</v>
      </c>
      <c r="DZ305">
        <v>29.44957037037038</v>
      </c>
      <c r="EA305">
        <v>30.00513703703704</v>
      </c>
      <c r="EB305">
        <v>999.9000000000001</v>
      </c>
      <c r="EC305">
        <v>0</v>
      </c>
      <c r="ED305">
        <v>0</v>
      </c>
      <c r="EE305">
        <v>10009.90555555556</v>
      </c>
      <c r="EF305">
        <v>0</v>
      </c>
      <c r="EG305">
        <v>9.847205555555558</v>
      </c>
      <c r="EH305">
        <v>-50.73659259259259</v>
      </c>
      <c r="EI305">
        <v>1527.325555555556</v>
      </c>
      <c r="EJ305">
        <v>1577.104444444444</v>
      </c>
      <c r="EK305">
        <v>1.320268148148148</v>
      </c>
      <c r="EL305">
        <v>1543.56037037037</v>
      </c>
      <c r="EM305">
        <v>21.26938148148148</v>
      </c>
      <c r="EN305">
        <v>2.052758518518518</v>
      </c>
      <c r="EO305">
        <v>1.932785185185185</v>
      </c>
      <c r="EP305">
        <v>17.85726296296296</v>
      </c>
      <c r="EQ305">
        <v>16.90417407407408</v>
      </c>
      <c r="ER305">
        <v>1999.995925925926</v>
      </c>
      <c r="ES305">
        <v>0.9799986666666668</v>
      </c>
      <c r="ET305">
        <v>0.02000104814814815</v>
      </c>
      <c r="EU305">
        <v>0</v>
      </c>
      <c r="EV305">
        <v>810.6426296296297</v>
      </c>
      <c r="EW305">
        <v>5.00078</v>
      </c>
      <c r="EX305">
        <v>15801.15555555555</v>
      </c>
      <c r="EY305">
        <v>16379.59259259259</v>
      </c>
      <c r="EZ305">
        <v>39.36311111111112</v>
      </c>
      <c r="FA305">
        <v>40.08066666666667</v>
      </c>
      <c r="FB305">
        <v>39.31451851851852</v>
      </c>
      <c r="FC305">
        <v>39.84703703703703</v>
      </c>
      <c r="FD305">
        <v>40.17796296296296</v>
      </c>
      <c r="FE305">
        <v>1955.095925925926</v>
      </c>
      <c r="FF305">
        <v>39.9</v>
      </c>
      <c r="FG305">
        <v>0</v>
      </c>
      <c r="FH305">
        <v>1759168394</v>
      </c>
      <c r="FI305">
        <v>0</v>
      </c>
      <c r="FJ305">
        <v>810.6549615384615</v>
      </c>
      <c r="FK305">
        <v>-2.808307681941761</v>
      </c>
      <c r="FL305">
        <v>-54.35213666255885</v>
      </c>
      <c r="FM305">
        <v>15800.86923076923</v>
      </c>
      <c r="FN305">
        <v>15</v>
      </c>
      <c r="FO305">
        <v>0</v>
      </c>
      <c r="FP305" t="s">
        <v>439</v>
      </c>
      <c r="FQ305">
        <v>1746989605.5</v>
      </c>
      <c r="FR305">
        <v>1746989593.5</v>
      </c>
      <c r="FS305">
        <v>0</v>
      </c>
      <c r="FT305">
        <v>-0.274</v>
      </c>
      <c r="FU305">
        <v>-0.002</v>
      </c>
      <c r="FV305">
        <v>2.549</v>
      </c>
      <c r="FW305">
        <v>0.129</v>
      </c>
      <c r="FX305">
        <v>420</v>
      </c>
      <c r="FY305">
        <v>17</v>
      </c>
      <c r="FZ305">
        <v>0.02</v>
      </c>
      <c r="GA305">
        <v>0.04</v>
      </c>
      <c r="GB305">
        <v>-50.68880731707316</v>
      </c>
      <c r="GC305">
        <v>-0.5927414634146435</v>
      </c>
      <c r="GD305">
        <v>0.166892451699486</v>
      </c>
      <c r="GE305">
        <v>0</v>
      </c>
      <c r="GF305">
        <v>810.8270588235293</v>
      </c>
      <c r="GG305">
        <v>-3.04155844241287</v>
      </c>
      <c r="GH305">
        <v>0.3441866748263611</v>
      </c>
      <c r="GI305">
        <v>0</v>
      </c>
      <c r="GJ305">
        <v>1.339051463414634</v>
      </c>
      <c r="GK305">
        <v>-0.2573197212543538</v>
      </c>
      <c r="GL305">
        <v>0.03088374018176094</v>
      </c>
      <c r="GM305">
        <v>0</v>
      </c>
      <c r="GN305">
        <v>0</v>
      </c>
      <c r="GO305">
        <v>3</v>
      </c>
      <c r="GP305" t="s">
        <v>484</v>
      </c>
      <c r="GQ305">
        <v>3.1024</v>
      </c>
      <c r="GR305">
        <v>2.72714</v>
      </c>
      <c r="GS305">
        <v>0.208576</v>
      </c>
      <c r="GT305">
        <v>0.212759</v>
      </c>
      <c r="GU305">
        <v>0.103794</v>
      </c>
      <c r="GV305">
        <v>0.100867</v>
      </c>
      <c r="GW305">
        <v>20685.8</v>
      </c>
      <c r="GX305">
        <v>18685.1</v>
      </c>
      <c r="GY305">
        <v>26700.2</v>
      </c>
      <c r="GZ305">
        <v>23955.6</v>
      </c>
      <c r="HA305">
        <v>38299.7</v>
      </c>
      <c r="HB305">
        <v>31848.7</v>
      </c>
      <c r="HC305">
        <v>46621.2</v>
      </c>
      <c r="HD305">
        <v>37894.5</v>
      </c>
      <c r="HE305">
        <v>1.87188</v>
      </c>
      <c r="HF305">
        <v>1.86898</v>
      </c>
      <c r="HG305">
        <v>0.138313</v>
      </c>
      <c r="HH305">
        <v>0</v>
      </c>
      <c r="HI305">
        <v>27.7573</v>
      </c>
      <c r="HJ305">
        <v>999.9</v>
      </c>
      <c r="HK305">
        <v>46.7</v>
      </c>
      <c r="HL305">
        <v>31.7</v>
      </c>
      <c r="HM305">
        <v>24.1251</v>
      </c>
      <c r="HN305">
        <v>60.9259</v>
      </c>
      <c r="HO305">
        <v>22.1554</v>
      </c>
      <c r="HP305">
        <v>1</v>
      </c>
      <c r="HQ305">
        <v>0.116817</v>
      </c>
      <c r="HR305">
        <v>-0.122206</v>
      </c>
      <c r="HS305">
        <v>20.28</v>
      </c>
      <c r="HT305">
        <v>5.2122</v>
      </c>
      <c r="HU305">
        <v>11.98</v>
      </c>
      <c r="HV305">
        <v>4.96345</v>
      </c>
      <c r="HW305">
        <v>3.27455</v>
      </c>
      <c r="HX305">
        <v>9999</v>
      </c>
      <c r="HY305">
        <v>9999</v>
      </c>
      <c r="HZ305">
        <v>9999</v>
      </c>
      <c r="IA305">
        <v>42.3</v>
      </c>
      <c r="IB305">
        <v>1.86401</v>
      </c>
      <c r="IC305">
        <v>1.86017</v>
      </c>
      <c r="ID305">
        <v>1.85849</v>
      </c>
      <c r="IE305">
        <v>1.85983</v>
      </c>
      <c r="IF305">
        <v>1.8599</v>
      </c>
      <c r="IG305">
        <v>1.85845</v>
      </c>
      <c r="IH305">
        <v>1.85746</v>
      </c>
      <c r="II305">
        <v>1.85242</v>
      </c>
      <c r="IJ305">
        <v>0</v>
      </c>
      <c r="IK305">
        <v>0</v>
      </c>
      <c r="IL305">
        <v>0</v>
      </c>
      <c r="IM305">
        <v>0</v>
      </c>
      <c r="IN305" t="s">
        <v>441</v>
      </c>
      <c r="IO305" t="s">
        <v>442</v>
      </c>
      <c r="IP305" t="s">
        <v>443</v>
      </c>
      <c r="IQ305" t="s">
        <v>443</v>
      </c>
      <c r="IR305" t="s">
        <v>443</v>
      </c>
      <c r="IS305" t="s">
        <v>443</v>
      </c>
      <c r="IT305">
        <v>0</v>
      </c>
      <c r="IU305">
        <v>100</v>
      </c>
      <c r="IV305">
        <v>100</v>
      </c>
      <c r="IW305">
        <v>-0.18</v>
      </c>
      <c r="IX305">
        <v>0.2986</v>
      </c>
      <c r="IY305">
        <v>-0.9039269621244732</v>
      </c>
      <c r="IZ305">
        <v>-0.001239420960351069</v>
      </c>
      <c r="JA305">
        <v>2.054680153414315E-06</v>
      </c>
      <c r="JB305">
        <v>-6.090169633737798E-10</v>
      </c>
      <c r="JC305">
        <v>0.01286883109493677</v>
      </c>
      <c r="JD305">
        <v>0.003674261220633967</v>
      </c>
      <c r="JE305">
        <v>0.0003746991724086452</v>
      </c>
      <c r="JF305">
        <v>1.563836292469968E-06</v>
      </c>
      <c r="JG305">
        <v>1</v>
      </c>
      <c r="JH305">
        <v>2003</v>
      </c>
      <c r="JI305">
        <v>1</v>
      </c>
      <c r="JJ305">
        <v>24</v>
      </c>
      <c r="JK305">
        <v>202979.9</v>
      </c>
      <c r="JL305">
        <v>202980.1</v>
      </c>
      <c r="JM305">
        <v>3.31055</v>
      </c>
      <c r="JN305">
        <v>2.6123</v>
      </c>
      <c r="JO305">
        <v>1.49658</v>
      </c>
      <c r="JP305">
        <v>2.34375</v>
      </c>
      <c r="JQ305">
        <v>1.54907</v>
      </c>
      <c r="JR305">
        <v>2.33398</v>
      </c>
      <c r="JS305">
        <v>36.4343</v>
      </c>
      <c r="JT305">
        <v>24.1751</v>
      </c>
      <c r="JU305">
        <v>18</v>
      </c>
      <c r="JV305">
        <v>483.17</v>
      </c>
      <c r="JW305">
        <v>496.259</v>
      </c>
      <c r="JX305">
        <v>27.9059</v>
      </c>
      <c r="JY305">
        <v>28.7935</v>
      </c>
      <c r="JZ305">
        <v>30.0002</v>
      </c>
      <c r="KA305">
        <v>29.0152</v>
      </c>
      <c r="KB305">
        <v>29.0158</v>
      </c>
      <c r="KC305">
        <v>66.41930000000001</v>
      </c>
      <c r="KD305">
        <v>13.9251</v>
      </c>
      <c r="KE305">
        <v>100</v>
      </c>
      <c r="KF305">
        <v>27.9078</v>
      </c>
      <c r="KG305">
        <v>1590.01</v>
      </c>
      <c r="KH305">
        <v>21.3224</v>
      </c>
      <c r="KI305">
        <v>101.936</v>
      </c>
      <c r="KJ305">
        <v>91.3929</v>
      </c>
    </row>
    <row r="306" spans="1:296">
      <c r="A306">
        <v>288</v>
      </c>
      <c r="B306">
        <v>1759168406.6</v>
      </c>
      <c r="C306">
        <v>7033.5</v>
      </c>
      <c r="D306" t="s">
        <v>1021</v>
      </c>
      <c r="E306" t="s">
        <v>1022</v>
      </c>
      <c r="F306">
        <v>5</v>
      </c>
      <c r="G306" t="s">
        <v>832</v>
      </c>
      <c r="H306">
        <v>1759168398.814285</v>
      </c>
      <c r="I306">
        <f>(J306)/1000</f>
        <v>0</v>
      </c>
      <c r="J306">
        <f>IF(DO306, AM306, AG306)</f>
        <v>0</v>
      </c>
      <c r="K306">
        <f>IF(DO306, AH306, AF306)</f>
        <v>0</v>
      </c>
      <c r="L306">
        <f>DQ306 - IF(AT306&gt;1, K306*DK306*100.0/(AV306), 0)</f>
        <v>0</v>
      </c>
      <c r="M306">
        <f>((S306-I306/2)*L306-K306)/(S306+I306/2)</f>
        <v>0</v>
      </c>
      <c r="N306">
        <f>M306*(DX306+DY306)/1000.0</f>
        <v>0</v>
      </c>
      <c r="O306">
        <f>(DQ306 - IF(AT306&gt;1, K306*DK306*100.0/(AV306), 0))*(DX306+DY306)/1000.0</f>
        <v>0</v>
      </c>
      <c r="P306">
        <f>2.0/((1/R306-1/Q306)+SIGN(R306)*SQRT((1/R306-1/Q306)*(1/R306-1/Q306) + 4*DL306/((DL306+1)*(DL306+1))*(2*1/R306*1/Q306-1/Q306*1/Q306)))</f>
        <v>0</v>
      </c>
      <c r="Q306">
        <f>IF(LEFT(DM306,1)&lt;&gt;"0",IF(LEFT(DM306,1)="1",3.0,DN306),$D$5+$E$5*(EE306*DX306/($K$5*1000))+$F$5*(EE306*DX306/($K$5*1000))*MAX(MIN(DK306,$J$5),$I$5)*MAX(MIN(DK306,$J$5),$I$5)+$G$5*MAX(MIN(DK306,$J$5),$I$5)*(EE306*DX306/($K$5*1000))+$H$5*(EE306*DX306/($K$5*1000))*(EE306*DX306/($K$5*1000)))</f>
        <v>0</v>
      </c>
      <c r="R306">
        <f>I306*(1000-(1000*0.61365*exp(17.502*V306/(240.97+V306))/(DX306+DY306)+DS306)/2)/(1000*0.61365*exp(17.502*V306/(240.97+V306))/(DX306+DY306)-DS306)</f>
        <v>0</v>
      </c>
      <c r="S306">
        <f>1/((DL306+1)/(P306/1.6)+1/(Q306/1.37)) + DL306/((DL306+1)/(P306/1.6) + DL306/(Q306/1.37))</f>
        <v>0</v>
      </c>
      <c r="T306">
        <f>(DG306*DJ306)</f>
        <v>0</v>
      </c>
      <c r="U306">
        <f>(DZ306+(T306+2*0.95*5.67E-8*(((DZ306+$B$9)+273)^4-(DZ306+273)^4)-44100*I306)/(1.84*29.3*Q306+8*0.95*5.67E-8*(DZ306+273)^3))</f>
        <v>0</v>
      </c>
      <c r="V306">
        <f>($C$9*EA306+$D$9*EB306+$E$9*U306)</f>
        <v>0</v>
      </c>
      <c r="W306">
        <f>0.61365*exp(17.502*V306/(240.97+V306))</f>
        <v>0</v>
      </c>
      <c r="X306">
        <f>(Y306/Z306*100)</f>
        <v>0</v>
      </c>
      <c r="Y306">
        <f>DS306*(DX306+DY306)/1000</f>
        <v>0</v>
      </c>
      <c r="Z306">
        <f>0.61365*exp(17.502*DZ306/(240.97+DZ306))</f>
        <v>0</v>
      </c>
      <c r="AA306">
        <f>(W306-DS306*(DX306+DY306)/1000)</f>
        <v>0</v>
      </c>
      <c r="AB306">
        <f>(-I306*44100)</f>
        <v>0</v>
      </c>
      <c r="AC306">
        <f>2*29.3*Q306*0.92*(DZ306-V306)</f>
        <v>0</v>
      </c>
      <c r="AD306">
        <f>2*0.95*5.67E-8*(((DZ306+$B$9)+273)^4-(V306+273)^4)</f>
        <v>0</v>
      </c>
      <c r="AE306">
        <f>T306+AD306+AB306+AC306</f>
        <v>0</v>
      </c>
      <c r="AF306">
        <f>DW306*AT306*(DR306-DQ306*(1000-AT306*DT306)/(1000-AT306*DS306))/(100*DK306)</f>
        <v>0</v>
      </c>
      <c r="AG306">
        <f>1000*DW306*AT306*(DS306-DT306)/(100*DK306*(1000-AT306*DS306))</f>
        <v>0</v>
      </c>
      <c r="AH306">
        <f>(AI306 - AJ306 - DX306*1E3/(8.314*(DZ306+273.15)) * AL306/DW306 * AK306) * DW306/(100*DK306) * (1000 - DT306)/1000</f>
        <v>0</v>
      </c>
      <c r="AI306">
        <v>1610.041034459796</v>
      </c>
      <c r="AJ306">
        <v>1568.555757575758</v>
      </c>
      <c r="AK306">
        <v>3.456477301583509</v>
      </c>
      <c r="AL306">
        <v>65.06289702928272</v>
      </c>
      <c r="AM306">
        <f>(AO306 - AN306 + DX306*1E3/(8.314*(DZ306+273.15)) * AQ306/DW306 * AP306) * DW306/(100*DK306) * 1000/(1000 - AO306)</f>
        <v>0</v>
      </c>
      <c r="AN306">
        <v>21.28319832807195</v>
      </c>
      <c r="AO306">
        <v>22.60064060606062</v>
      </c>
      <c r="AP306">
        <v>-0.0002133603173150059</v>
      </c>
      <c r="AQ306">
        <v>104.9964601613878</v>
      </c>
      <c r="AR306">
        <v>0</v>
      </c>
      <c r="AS306">
        <v>0</v>
      </c>
      <c r="AT306">
        <f>IF(AR306*$H$15&gt;=AV306,1.0,(AV306/(AV306-AR306*$H$15)))</f>
        <v>0</v>
      </c>
      <c r="AU306">
        <f>(AT306-1)*100</f>
        <v>0</v>
      </c>
      <c r="AV306">
        <f>MAX(0,($B$15+$C$15*EE306)/(1+$D$15*EE306)*DX306/(DZ306+273)*$E$15)</f>
        <v>0</v>
      </c>
      <c r="AW306" t="s">
        <v>437</v>
      </c>
      <c r="AX306" t="s">
        <v>437</v>
      </c>
      <c r="AY306">
        <v>0</v>
      </c>
      <c r="AZ306">
        <v>0</v>
      </c>
      <c r="BA306">
        <f>1-AY306/AZ306</f>
        <v>0</v>
      </c>
      <c r="BB306">
        <v>0</v>
      </c>
      <c r="BC306" t="s">
        <v>437</v>
      </c>
      <c r="BD306" t="s">
        <v>437</v>
      </c>
      <c r="BE306">
        <v>0</v>
      </c>
      <c r="BF306">
        <v>0</v>
      </c>
      <c r="BG306">
        <f>1-BE306/BF306</f>
        <v>0</v>
      </c>
      <c r="BH306">
        <v>0.5</v>
      </c>
      <c r="BI306">
        <f>DH306</f>
        <v>0</v>
      </c>
      <c r="BJ306">
        <f>K306</f>
        <v>0</v>
      </c>
      <c r="BK306">
        <f>BG306*BH306*BI306</f>
        <v>0</v>
      </c>
      <c r="BL306">
        <f>(BJ306-BB306)/BI306</f>
        <v>0</v>
      </c>
      <c r="BM306">
        <f>(AZ306-BF306)/BF306</f>
        <v>0</v>
      </c>
      <c r="BN306">
        <f>AY306/(BA306+AY306/BF306)</f>
        <v>0</v>
      </c>
      <c r="BO306" t="s">
        <v>437</v>
      </c>
      <c r="BP306">
        <v>0</v>
      </c>
      <c r="BQ306">
        <f>IF(BP306&lt;&gt;0, BP306, BN306)</f>
        <v>0</v>
      </c>
      <c r="BR306">
        <f>1-BQ306/BF306</f>
        <v>0</v>
      </c>
      <c r="BS306">
        <f>(BF306-BE306)/(BF306-BQ306)</f>
        <v>0</v>
      </c>
      <c r="BT306">
        <f>(AZ306-BF306)/(AZ306-BQ306)</f>
        <v>0</v>
      </c>
      <c r="BU306">
        <f>(BF306-BE306)/(BF306-AY306)</f>
        <v>0</v>
      </c>
      <c r="BV306">
        <f>(AZ306-BF306)/(AZ306-AY306)</f>
        <v>0</v>
      </c>
      <c r="BW306">
        <f>(BS306*BQ306/BE306)</f>
        <v>0</v>
      </c>
      <c r="BX306">
        <f>(1-BW306)</f>
        <v>0</v>
      </c>
      <c r="DG306">
        <f>$B$13*EF306+$C$13*EG306+$F$13*ER306*(1-EU306)</f>
        <v>0</v>
      </c>
      <c r="DH306">
        <f>DG306*DI306</f>
        <v>0</v>
      </c>
      <c r="DI306">
        <f>($B$13*$D$11+$C$13*$D$11+$F$13*((FE306+EW306)/MAX(FE306+EW306+FF306, 0.1)*$I$11+FF306/MAX(FE306+EW306+FF306, 0.1)*$J$11))/($B$13+$C$13+$F$13)</f>
        <v>0</v>
      </c>
      <c r="DJ306">
        <f>($B$13*$K$11+$C$13*$K$11+$F$13*((FE306+EW306)/MAX(FE306+EW306+FF306, 0.1)*$P$11+FF306/MAX(FE306+EW306+FF306, 0.1)*$Q$11))/($B$13+$C$13+$F$13)</f>
        <v>0</v>
      </c>
      <c r="DK306">
        <v>5.79</v>
      </c>
      <c r="DL306">
        <v>0.5</v>
      </c>
      <c r="DM306" t="s">
        <v>438</v>
      </c>
      <c r="DN306">
        <v>2</v>
      </c>
      <c r="DO306" t="b">
        <v>1</v>
      </c>
      <c r="DP306">
        <v>1759168398.814285</v>
      </c>
      <c r="DQ306">
        <v>1508.617857142857</v>
      </c>
      <c r="DR306">
        <v>1559.435357142858</v>
      </c>
      <c r="DS306">
        <v>22.59956428571429</v>
      </c>
      <c r="DT306">
        <v>21.28194642857143</v>
      </c>
      <c r="DU306">
        <v>1508.805357142857</v>
      </c>
      <c r="DV306">
        <v>22.30106071428571</v>
      </c>
      <c r="DW306">
        <v>500.0437499999999</v>
      </c>
      <c r="DX306">
        <v>90.87122142857143</v>
      </c>
      <c r="DY306">
        <v>0.06917371071428571</v>
      </c>
      <c r="DZ306">
        <v>29.44826071428572</v>
      </c>
      <c r="EA306">
        <v>30.00911428571428</v>
      </c>
      <c r="EB306">
        <v>999.9000000000002</v>
      </c>
      <c r="EC306">
        <v>0</v>
      </c>
      <c r="ED306">
        <v>0</v>
      </c>
      <c r="EE306">
        <v>9998.685714285713</v>
      </c>
      <c r="EF306">
        <v>0</v>
      </c>
      <c r="EG306">
        <v>9.847390357142858</v>
      </c>
      <c r="EH306">
        <v>-50.81856428571428</v>
      </c>
      <c r="EI306">
        <v>1543.500357142857</v>
      </c>
      <c r="EJ306">
        <v>1593.345</v>
      </c>
      <c r="EK306">
        <v>1.317618571428572</v>
      </c>
      <c r="EL306">
        <v>1559.435357142858</v>
      </c>
      <c r="EM306">
        <v>21.28194642857143</v>
      </c>
      <c r="EN306">
        <v>2.053649285714286</v>
      </c>
      <c r="EO306">
        <v>1.933916785714286</v>
      </c>
      <c r="EP306">
        <v>17.86415</v>
      </c>
      <c r="EQ306">
        <v>16.91341428571429</v>
      </c>
      <c r="ER306">
        <v>2000.016785714286</v>
      </c>
      <c r="ES306">
        <v>0.9799989285714287</v>
      </c>
      <c r="ET306">
        <v>0.02000078571428571</v>
      </c>
      <c r="EU306">
        <v>0</v>
      </c>
      <c r="EV306">
        <v>810.4769999999999</v>
      </c>
      <c r="EW306">
        <v>5.00078</v>
      </c>
      <c r="EX306">
        <v>15797.09285714286</v>
      </c>
      <c r="EY306">
        <v>16379.76428571428</v>
      </c>
      <c r="EZ306">
        <v>39.34796428571428</v>
      </c>
      <c r="FA306">
        <v>40.08010714285714</v>
      </c>
      <c r="FB306">
        <v>39.33232142857143</v>
      </c>
      <c r="FC306">
        <v>39.88153571428571</v>
      </c>
      <c r="FD306">
        <v>40.17382142857142</v>
      </c>
      <c r="FE306">
        <v>1955.116785714286</v>
      </c>
      <c r="FF306">
        <v>39.9</v>
      </c>
      <c r="FG306">
        <v>0</v>
      </c>
      <c r="FH306">
        <v>1759168398.8</v>
      </c>
      <c r="FI306">
        <v>0</v>
      </c>
      <c r="FJ306">
        <v>810.4861538461537</v>
      </c>
      <c r="FK306">
        <v>-2.658529912039175</v>
      </c>
      <c r="FL306">
        <v>-54.41367523337816</v>
      </c>
      <c r="FM306">
        <v>15796.68461538462</v>
      </c>
      <c r="FN306">
        <v>15</v>
      </c>
      <c r="FO306">
        <v>0</v>
      </c>
      <c r="FP306" t="s">
        <v>439</v>
      </c>
      <c r="FQ306">
        <v>1746989605.5</v>
      </c>
      <c r="FR306">
        <v>1746989593.5</v>
      </c>
      <c r="FS306">
        <v>0</v>
      </c>
      <c r="FT306">
        <v>-0.274</v>
      </c>
      <c r="FU306">
        <v>-0.002</v>
      </c>
      <c r="FV306">
        <v>2.549</v>
      </c>
      <c r="FW306">
        <v>0.129</v>
      </c>
      <c r="FX306">
        <v>420</v>
      </c>
      <c r="FY306">
        <v>17</v>
      </c>
      <c r="FZ306">
        <v>0.02</v>
      </c>
      <c r="GA306">
        <v>0.04</v>
      </c>
      <c r="GB306">
        <v>-50.781235</v>
      </c>
      <c r="GC306">
        <v>-0.6667249530956976</v>
      </c>
      <c r="GD306">
        <v>0.1713334578388003</v>
      </c>
      <c r="GE306">
        <v>0</v>
      </c>
      <c r="GF306">
        <v>810.5959411764705</v>
      </c>
      <c r="GG306">
        <v>-2.478258210512727</v>
      </c>
      <c r="GH306">
        <v>0.2963624511002337</v>
      </c>
      <c r="GI306">
        <v>0</v>
      </c>
      <c r="GJ306">
        <v>1.320928</v>
      </c>
      <c r="GK306">
        <v>-0.03446296435272228</v>
      </c>
      <c r="GL306">
        <v>0.01268092863318772</v>
      </c>
      <c r="GM306">
        <v>1</v>
      </c>
      <c r="GN306">
        <v>1</v>
      </c>
      <c r="GO306">
        <v>3</v>
      </c>
      <c r="GP306" t="s">
        <v>459</v>
      </c>
      <c r="GQ306">
        <v>3.10254</v>
      </c>
      <c r="GR306">
        <v>2.72708</v>
      </c>
      <c r="GS306">
        <v>0.209939</v>
      </c>
      <c r="GT306">
        <v>0.214094</v>
      </c>
      <c r="GU306">
        <v>0.103774</v>
      </c>
      <c r="GV306">
        <v>0.100862</v>
      </c>
      <c r="GW306">
        <v>20650.2</v>
      </c>
      <c r="GX306">
        <v>18653.2</v>
      </c>
      <c r="GY306">
        <v>26700.2</v>
      </c>
      <c r="GZ306">
        <v>23955.4</v>
      </c>
      <c r="HA306">
        <v>38300.6</v>
      </c>
      <c r="HB306">
        <v>31848.6</v>
      </c>
      <c r="HC306">
        <v>46621.1</v>
      </c>
      <c r="HD306">
        <v>37894</v>
      </c>
      <c r="HE306">
        <v>1.87223</v>
      </c>
      <c r="HF306">
        <v>1.86878</v>
      </c>
      <c r="HG306">
        <v>0.138082</v>
      </c>
      <c r="HH306">
        <v>0</v>
      </c>
      <c r="HI306">
        <v>27.7632</v>
      </c>
      <c r="HJ306">
        <v>999.9</v>
      </c>
      <c r="HK306">
        <v>46.7</v>
      </c>
      <c r="HL306">
        <v>31.7</v>
      </c>
      <c r="HM306">
        <v>24.1265</v>
      </c>
      <c r="HN306">
        <v>60.9959</v>
      </c>
      <c r="HO306">
        <v>21.875</v>
      </c>
      <c r="HP306">
        <v>1</v>
      </c>
      <c r="HQ306">
        <v>0.11686</v>
      </c>
      <c r="HR306">
        <v>-0.0800572</v>
      </c>
      <c r="HS306">
        <v>20.2801</v>
      </c>
      <c r="HT306">
        <v>5.2122</v>
      </c>
      <c r="HU306">
        <v>11.98</v>
      </c>
      <c r="HV306">
        <v>4.9635</v>
      </c>
      <c r="HW306">
        <v>3.2746</v>
      </c>
      <c r="HX306">
        <v>9999</v>
      </c>
      <c r="HY306">
        <v>9999</v>
      </c>
      <c r="HZ306">
        <v>9999</v>
      </c>
      <c r="IA306">
        <v>42.3</v>
      </c>
      <c r="IB306">
        <v>1.86401</v>
      </c>
      <c r="IC306">
        <v>1.86017</v>
      </c>
      <c r="ID306">
        <v>1.8585</v>
      </c>
      <c r="IE306">
        <v>1.85983</v>
      </c>
      <c r="IF306">
        <v>1.85991</v>
      </c>
      <c r="IG306">
        <v>1.85848</v>
      </c>
      <c r="IH306">
        <v>1.85745</v>
      </c>
      <c r="II306">
        <v>1.85242</v>
      </c>
      <c r="IJ306">
        <v>0</v>
      </c>
      <c r="IK306">
        <v>0</v>
      </c>
      <c r="IL306">
        <v>0</v>
      </c>
      <c r="IM306">
        <v>0</v>
      </c>
      <c r="IN306" t="s">
        <v>441</v>
      </c>
      <c r="IO306" t="s">
        <v>442</v>
      </c>
      <c r="IP306" t="s">
        <v>443</v>
      </c>
      <c r="IQ306" t="s">
        <v>443</v>
      </c>
      <c r="IR306" t="s">
        <v>443</v>
      </c>
      <c r="IS306" t="s">
        <v>443</v>
      </c>
      <c r="IT306">
        <v>0</v>
      </c>
      <c r="IU306">
        <v>100</v>
      </c>
      <c r="IV306">
        <v>100</v>
      </c>
      <c r="IW306">
        <v>-0.16</v>
      </c>
      <c r="IX306">
        <v>0.2985</v>
      </c>
      <c r="IY306">
        <v>-0.9039269621244732</v>
      </c>
      <c r="IZ306">
        <v>-0.001239420960351069</v>
      </c>
      <c r="JA306">
        <v>2.054680153414315E-06</v>
      </c>
      <c r="JB306">
        <v>-6.090169633737798E-10</v>
      </c>
      <c r="JC306">
        <v>0.01286883109493677</v>
      </c>
      <c r="JD306">
        <v>0.003674261220633967</v>
      </c>
      <c r="JE306">
        <v>0.0003746991724086452</v>
      </c>
      <c r="JF306">
        <v>1.563836292469968E-06</v>
      </c>
      <c r="JG306">
        <v>1</v>
      </c>
      <c r="JH306">
        <v>2003</v>
      </c>
      <c r="JI306">
        <v>1</v>
      </c>
      <c r="JJ306">
        <v>24</v>
      </c>
      <c r="JK306">
        <v>202980</v>
      </c>
      <c r="JL306">
        <v>202980.2</v>
      </c>
      <c r="JM306">
        <v>3.33618</v>
      </c>
      <c r="JN306">
        <v>2.60498</v>
      </c>
      <c r="JO306">
        <v>1.49658</v>
      </c>
      <c r="JP306">
        <v>2.34375</v>
      </c>
      <c r="JQ306">
        <v>1.54907</v>
      </c>
      <c r="JR306">
        <v>2.44751</v>
      </c>
      <c r="JS306">
        <v>36.4107</v>
      </c>
      <c r="JT306">
        <v>24.1751</v>
      </c>
      <c r="JU306">
        <v>18</v>
      </c>
      <c r="JV306">
        <v>483.374</v>
      </c>
      <c r="JW306">
        <v>496.126</v>
      </c>
      <c r="JX306">
        <v>27.8986</v>
      </c>
      <c r="JY306">
        <v>28.7947</v>
      </c>
      <c r="JZ306">
        <v>30.0002</v>
      </c>
      <c r="KA306">
        <v>29.0152</v>
      </c>
      <c r="KB306">
        <v>29.0158</v>
      </c>
      <c r="KC306">
        <v>66.93680000000001</v>
      </c>
      <c r="KD306">
        <v>13.9251</v>
      </c>
      <c r="KE306">
        <v>100</v>
      </c>
      <c r="KF306">
        <v>27.8942</v>
      </c>
      <c r="KG306">
        <v>1603.37</v>
      </c>
      <c r="KH306">
        <v>21.3398</v>
      </c>
      <c r="KI306">
        <v>101.936</v>
      </c>
      <c r="KJ306">
        <v>91.3918</v>
      </c>
    </row>
    <row r="307" spans="1:296">
      <c r="A307">
        <v>289</v>
      </c>
      <c r="B307">
        <v>1759171360.1</v>
      </c>
      <c r="C307">
        <v>9987</v>
      </c>
      <c r="D307" t="s">
        <v>1023</v>
      </c>
      <c r="E307" t="s">
        <v>1024</v>
      </c>
      <c r="F307">
        <v>5</v>
      </c>
      <c r="G307" t="s">
        <v>1025</v>
      </c>
      <c r="H307">
        <v>1759171352.099999</v>
      </c>
      <c r="I307">
        <f>(J307)/1000</f>
        <v>0</v>
      </c>
      <c r="J307">
        <f>IF(DO307, AM307, AG307)</f>
        <v>0</v>
      </c>
      <c r="K307">
        <f>IF(DO307, AH307, AF307)</f>
        <v>0</v>
      </c>
      <c r="L307">
        <f>DQ307 - IF(AT307&gt;1, K307*DK307*100.0/(AV307), 0)</f>
        <v>0</v>
      </c>
      <c r="M307">
        <f>((S307-I307/2)*L307-K307)/(S307+I307/2)</f>
        <v>0</v>
      </c>
      <c r="N307">
        <f>M307*(DX307+DY307)/1000.0</f>
        <v>0</v>
      </c>
      <c r="O307">
        <f>(DQ307 - IF(AT307&gt;1, K307*DK307*100.0/(AV307), 0))*(DX307+DY307)/1000.0</f>
        <v>0</v>
      </c>
      <c r="P307">
        <f>2.0/((1/R307-1/Q307)+SIGN(R307)*SQRT((1/R307-1/Q307)*(1/R307-1/Q307) + 4*DL307/((DL307+1)*(DL307+1))*(2*1/R307*1/Q307-1/Q307*1/Q307)))</f>
        <v>0</v>
      </c>
      <c r="Q307">
        <f>IF(LEFT(DM307,1)&lt;&gt;"0",IF(LEFT(DM307,1)="1",3.0,DN307),$D$5+$E$5*(EE307*DX307/($K$5*1000))+$F$5*(EE307*DX307/($K$5*1000))*MAX(MIN(DK307,$J$5),$I$5)*MAX(MIN(DK307,$J$5),$I$5)+$G$5*MAX(MIN(DK307,$J$5),$I$5)*(EE307*DX307/($K$5*1000))+$H$5*(EE307*DX307/($K$5*1000))*(EE307*DX307/($K$5*1000)))</f>
        <v>0</v>
      </c>
      <c r="R307">
        <f>I307*(1000-(1000*0.61365*exp(17.502*V307/(240.97+V307))/(DX307+DY307)+DS307)/2)/(1000*0.61365*exp(17.502*V307/(240.97+V307))/(DX307+DY307)-DS307)</f>
        <v>0</v>
      </c>
      <c r="S307">
        <f>1/((DL307+1)/(P307/1.6)+1/(Q307/1.37)) + DL307/((DL307+1)/(P307/1.6) + DL307/(Q307/1.37))</f>
        <v>0</v>
      </c>
      <c r="T307">
        <f>(DG307*DJ307)</f>
        <v>0</v>
      </c>
      <c r="U307">
        <f>(DZ307+(T307+2*0.95*5.67E-8*(((DZ307+$B$9)+273)^4-(DZ307+273)^4)-44100*I307)/(1.84*29.3*Q307+8*0.95*5.67E-8*(DZ307+273)^3))</f>
        <v>0</v>
      </c>
      <c r="V307">
        <f>($C$9*EA307+$D$9*EB307+$E$9*U307)</f>
        <v>0</v>
      </c>
      <c r="W307">
        <f>0.61365*exp(17.502*V307/(240.97+V307))</f>
        <v>0</v>
      </c>
      <c r="X307">
        <f>(Y307/Z307*100)</f>
        <v>0</v>
      </c>
      <c r="Y307">
        <f>DS307*(DX307+DY307)/1000</f>
        <v>0</v>
      </c>
      <c r="Z307">
        <f>0.61365*exp(17.502*DZ307/(240.97+DZ307))</f>
        <v>0</v>
      </c>
      <c r="AA307">
        <f>(W307-DS307*(DX307+DY307)/1000)</f>
        <v>0</v>
      </c>
      <c r="AB307">
        <f>(-I307*44100)</f>
        <v>0</v>
      </c>
      <c r="AC307">
        <f>2*29.3*Q307*0.92*(DZ307-V307)</f>
        <v>0</v>
      </c>
      <c r="AD307">
        <f>2*0.95*5.67E-8*(((DZ307+$B$9)+273)^4-(V307+273)^4)</f>
        <v>0</v>
      </c>
      <c r="AE307">
        <f>T307+AD307+AB307+AC307</f>
        <v>0</v>
      </c>
      <c r="AF307">
        <f>DW307*AT307*(DR307-DQ307*(1000-AT307*DT307)/(1000-AT307*DS307))/(100*DK307)</f>
        <v>0</v>
      </c>
      <c r="AG307">
        <f>1000*DW307*AT307*(DS307-DT307)/(100*DK307*(1000-AT307*DS307))</f>
        <v>0</v>
      </c>
      <c r="AH307">
        <f>(AI307 - AJ307 - DX307*1E3/(8.314*(DZ307+273.15)) * AL307/DW307 * AK307) * DW307/(100*DK307) * (1000 - DT307)/1000</f>
        <v>0</v>
      </c>
      <c r="AI307">
        <v>428.4769341076757</v>
      </c>
      <c r="AJ307">
        <v>420.819618181818</v>
      </c>
      <c r="AK307">
        <v>-0.003533499005253904</v>
      </c>
      <c r="AL307">
        <v>65.05288152161035</v>
      </c>
      <c r="AM307">
        <f>(AO307 - AN307 + DX307*1E3/(8.314*(DZ307+273.15)) * AQ307/DW307 * AP307) * DW307/(100*DK307) * 1000/(1000 - AO307)</f>
        <v>0</v>
      </c>
      <c r="AN307">
        <v>20.34012410623139</v>
      </c>
      <c r="AO307">
        <v>21.82959878787879</v>
      </c>
      <c r="AP307">
        <v>8.198894237085934E-06</v>
      </c>
      <c r="AQ307">
        <v>105.0648976741151</v>
      </c>
      <c r="AR307">
        <v>0</v>
      </c>
      <c r="AS307">
        <v>0</v>
      </c>
      <c r="AT307">
        <f>IF(AR307*$H$15&gt;=AV307,1.0,(AV307/(AV307-AR307*$H$15)))</f>
        <v>0</v>
      </c>
      <c r="AU307">
        <f>(AT307-1)*100</f>
        <v>0</v>
      </c>
      <c r="AV307">
        <f>MAX(0,($B$15+$C$15*EE307)/(1+$D$15*EE307)*DX307/(DZ307+273)*$E$15)</f>
        <v>0</v>
      </c>
      <c r="AW307" t="s">
        <v>437</v>
      </c>
      <c r="AX307" t="s">
        <v>437</v>
      </c>
      <c r="AY307">
        <v>0</v>
      </c>
      <c r="AZ307">
        <v>0</v>
      </c>
      <c r="BA307">
        <f>1-AY307/AZ307</f>
        <v>0</v>
      </c>
      <c r="BB307">
        <v>0</v>
      </c>
      <c r="BC307" t="s">
        <v>437</v>
      </c>
      <c r="BD307" t="s">
        <v>437</v>
      </c>
      <c r="BE307">
        <v>0</v>
      </c>
      <c r="BF307">
        <v>0</v>
      </c>
      <c r="BG307">
        <f>1-BE307/BF307</f>
        <v>0</v>
      </c>
      <c r="BH307">
        <v>0.5</v>
      </c>
      <c r="BI307">
        <f>DH307</f>
        <v>0</v>
      </c>
      <c r="BJ307">
        <f>K307</f>
        <v>0</v>
      </c>
      <c r="BK307">
        <f>BG307*BH307*BI307</f>
        <v>0</v>
      </c>
      <c r="BL307">
        <f>(BJ307-BB307)/BI307</f>
        <v>0</v>
      </c>
      <c r="BM307">
        <f>(AZ307-BF307)/BF307</f>
        <v>0</v>
      </c>
      <c r="BN307">
        <f>AY307/(BA307+AY307/BF307)</f>
        <v>0</v>
      </c>
      <c r="BO307" t="s">
        <v>437</v>
      </c>
      <c r="BP307">
        <v>0</v>
      </c>
      <c r="BQ307">
        <f>IF(BP307&lt;&gt;0, BP307, BN307)</f>
        <v>0</v>
      </c>
      <c r="BR307">
        <f>1-BQ307/BF307</f>
        <v>0</v>
      </c>
      <c r="BS307">
        <f>(BF307-BE307)/(BF307-BQ307)</f>
        <v>0</v>
      </c>
      <c r="BT307">
        <f>(AZ307-BF307)/(AZ307-BQ307)</f>
        <v>0</v>
      </c>
      <c r="BU307">
        <f>(BF307-BE307)/(BF307-AY307)</f>
        <v>0</v>
      </c>
      <c r="BV307">
        <f>(AZ307-BF307)/(AZ307-AY307)</f>
        <v>0</v>
      </c>
      <c r="BW307">
        <f>(BS307*BQ307/BE307)</f>
        <v>0</v>
      </c>
      <c r="BX307">
        <f>(1-BW307)</f>
        <v>0</v>
      </c>
      <c r="DG307">
        <f>$B$13*EF307+$C$13*EG307+$F$13*ER307*(1-EU307)</f>
        <v>0</v>
      </c>
      <c r="DH307">
        <f>DG307*DI307</f>
        <v>0</v>
      </c>
      <c r="DI307">
        <f>($B$13*$D$11+$C$13*$D$11+$F$13*((FE307+EW307)/MAX(FE307+EW307+FF307, 0.1)*$I$11+FF307/MAX(FE307+EW307+FF307, 0.1)*$J$11))/($B$13+$C$13+$F$13)</f>
        <v>0</v>
      </c>
      <c r="DJ307">
        <f>($B$13*$K$11+$C$13*$K$11+$F$13*((FE307+EW307)/MAX(FE307+EW307+FF307, 0.1)*$P$11+FF307/MAX(FE307+EW307+FF307, 0.1)*$Q$11))/($B$13+$C$13+$F$13)</f>
        <v>0</v>
      </c>
      <c r="DK307">
        <v>2.7</v>
      </c>
      <c r="DL307">
        <v>0.5</v>
      </c>
      <c r="DM307" t="s">
        <v>438</v>
      </c>
      <c r="DN307">
        <v>2</v>
      </c>
      <c r="DO307" t="b">
        <v>1</v>
      </c>
      <c r="DP307">
        <v>1759171352.099999</v>
      </c>
      <c r="DQ307">
        <v>411.6956774193548</v>
      </c>
      <c r="DR307">
        <v>419.8298709677419</v>
      </c>
      <c r="DS307">
        <v>21.82522580645162</v>
      </c>
      <c r="DT307">
        <v>20.33636774193549</v>
      </c>
      <c r="DU307">
        <v>412.8040322580645</v>
      </c>
      <c r="DV307">
        <v>21.54365483870968</v>
      </c>
      <c r="DW307">
        <v>499.9957741935483</v>
      </c>
      <c r="DX307">
        <v>90.87887741935482</v>
      </c>
      <c r="DY307">
        <v>0.06723164838709679</v>
      </c>
      <c r="DZ307">
        <v>28.81074516129032</v>
      </c>
      <c r="EA307">
        <v>30.00031612903226</v>
      </c>
      <c r="EB307">
        <v>999.9000000000003</v>
      </c>
      <c r="EC307">
        <v>0</v>
      </c>
      <c r="ED307">
        <v>0</v>
      </c>
      <c r="EE307">
        <v>10001.72580645161</v>
      </c>
      <c r="EF307">
        <v>0</v>
      </c>
      <c r="EG307">
        <v>10.56420000000001</v>
      </c>
      <c r="EH307">
        <v>-8.134190322580645</v>
      </c>
      <c r="EI307">
        <v>420.8814516129031</v>
      </c>
      <c r="EJ307">
        <v>428.5449677419355</v>
      </c>
      <c r="EK307">
        <v>1.488863225806452</v>
      </c>
      <c r="EL307">
        <v>419.8298709677419</v>
      </c>
      <c r="EM307">
        <v>20.33636774193549</v>
      </c>
      <c r="EN307">
        <v>1.983451612903226</v>
      </c>
      <c r="EO307">
        <v>1.848145806451613</v>
      </c>
      <c r="EP307">
        <v>17.31285161290323</v>
      </c>
      <c r="EQ307">
        <v>16.20005483870968</v>
      </c>
      <c r="ER307">
        <v>1999.994838709678</v>
      </c>
      <c r="ES307">
        <v>0.9799946774193552</v>
      </c>
      <c r="ET307">
        <v>0.02000570322580645</v>
      </c>
      <c r="EU307">
        <v>0</v>
      </c>
      <c r="EV307">
        <v>430.8750967741934</v>
      </c>
      <c r="EW307">
        <v>5.000779999999999</v>
      </c>
      <c r="EX307">
        <v>8484.322903225804</v>
      </c>
      <c r="EY307">
        <v>16379.55483870967</v>
      </c>
      <c r="EZ307">
        <v>40.41306451612903</v>
      </c>
      <c r="FA307">
        <v>41.16699999999998</v>
      </c>
      <c r="FB307">
        <v>40.34864516129032</v>
      </c>
      <c r="FC307">
        <v>40.90506451612902</v>
      </c>
      <c r="FD307">
        <v>40.97754838709676</v>
      </c>
      <c r="FE307">
        <v>1955.084838709678</v>
      </c>
      <c r="FF307">
        <v>39.91000000000001</v>
      </c>
      <c r="FG307">
        <v>0</v>
      </c>
      <c r="FH307">
        <v>1759171352.6</v>
      </c>
      <c r="FI307">
        <v>0</v>
      </c>
      <c r="FJ307">
        <v>430.8602</v>
      </c>
      <c r="FK307">
        <v>-2.26699999508868</v>
      </c>
      <c r="FL307">
        <v>-30.77615384363079</v>
      </c>
      <c r="FM307">
        <v>8483.8624</v>
      </c>
      <c r="FN307">
        <v>15</v>
      </c>
      <c r="FO307">
        <v>0</v>
      </c>
      <c r="FP307" t="s">
        <v>439</v>
      </c>
      <c r="FQ307">
        <v>1746989605.5</v>
      </c>
      <c r="FR307">
        <v>1746989593.5</v>
      </c>
      <c r="FS307">
        <v>0</v>
      </c>
      <c r="FT307">
        <v>-0.274</v>
      </c>
      <c r="FU307">
        <v>-0.002</v>
      </c>
      <c r="FV307">
        <v>2.549</v>
      </c>
      <c r="FW307">
        <v>0.129</v>
      </c>
      <c r="FX307">
        <v>420</v>
      </c>
      <c r="FY307">
        <v>17</v>
      </c>
      <c r="FZ307">
        <v>0.02</v>
      </c>
      <c r="GA307">
        <v>0.04</v>
      </c>
      <c r="GB307">
        <v>-8.16148756097561</v>
      </c>
      <c r="GC307">
        <v>0.5574464556922437</v>
      </c>
      <c r="GD307">
        <v>0.06843010216166592</v>
      </c>
      <c r="GE307">
        <v>0</v>
      </c>
      <c r="GF307">
        <v>430.9660588235294</v>
      </c>
      <c r="GG307">
        <v>-1.812100837031559</v>
      </c>
      <c r="GH307">
        <v>0.2876229088863788</v>
      </c>
      <c r="GI307">
        <v>0</v>
      </c>
      <c r="GJ307">
        <v>1.489626097560976</v>
      </c>
      <c r="GK307">
        <v>-0.01294692455320229</v>
      </c>
      <c r="GL307">
        <v>0.001961614414820889</v>
      </c>
      <c r="GM307">
        <v>1</v>
      </c>
      <c r="GN307">
        <v>1</v>
      </c>
      <c r="GO307">
        <v>3</v>
      </c>
      <c r="GP307" t="s">
        <v>459</v>
      </c>
      <c r="GQ307">
        <v>3.1025</v>
      </c>
      <c r="GR307">
        <v>2.7249</v>
      </c>
      <c r="GS307">
        <v>0.0869682</v>
      </c>
      <c r="GT307">
        <v>0.08812159999999999</v>
      </c>
      <c r="GU307">
        <v>0.101033</v>
      </c>
      <c r="GV307">
        <v>0.0974534</v>
      </c>
      <c r="GW307">
        <v>23812.4</v>
      </c>
      <c r="GX307">
        <v>21609.9</v>
      </c>
      <c r="GY307">
        <v>26646.8</v>
      </c>
      <c r="GZ307">
        <v>23923.5</v>
      </c>
      <c r="HA307">
        <v>38330.7</v>
      </c>
      <c r="HB307">
        <v>31923.5</v>
      </c>
      <c r="HC307">
        <v>46529</v>
      </c>
      <c r="HD307">
        <v>37852.6</v>
      </c>
      <c r="HE307">
        <v>1.8605</v>
      </c>
      <c r="HF307">
        <v>1.84748</v>
      </c>
      <c r="HG307">
        <v>0.108771</v>
      </c>
      <c r="HH307">
        <v>0</v>
      </c>
      <c r="HI307">
        <v>28.2244</v>
      </c>
      <c r="HJ307">
        <v>999.9</v>
      </c>
      <c r="HK307">
        <v>48.9</v>
      </c>
      <c r="HL307">
        <v>31.8</v>
      </c>
      <c r="HM307">
        <v>25.4049</v>
      </c>
      <c r="HN307">
        <v>60.2287</v>
      </c>
      <c r="HO307">
        <v>21.7548</v>
      </c>
      <c r="HP307">
        <v>1</v>
      </c>
      <c r="HQ307">
        <v>0.203465</v>
      </c>
      <c r="HR307">
        <v>0.342337</v>
      </c>
      <c r="HS307">
        <v>20.2797</v>
      </c>
      <c r="HT307">
        <v>5.21429</v>
      </c>
      <c r="HU307">
        <v>11.98</v>
      </c>
      <c r="HV307">
        <v>4.96435</v>
      </c>
      <c r="HW307">
        <v>3.27518</v>
      </c>
      <c r="HX307">
        <v>9999</v>
      </c>
      <c r="HY307">
        <v>9999</v>
      </c>
      <c r="HZ307">
        <v>9999</v>
      </c>
      <c r="IA307">
        <v>43.2</v>
      </c>
      <c r="IB307">
        <v>1.86401</v>
      </c>
      <c r="IC307">
        <v>1.86017</v>
      </c>
      <c r="ID307">
        <v>1.85849</v>
      </c>
      <c r="IE307">
        <v>1.85979</v>
      </c>
      <c r="IF307">
        <v>1.85989</v>
      </c>
      <c r="IG307">
        <v>1.8584</v>
      </c>
      <c r="IH307">
        <v>1.85745</v>
      </c>
      <c r="II307">
        <v>1.85242</v>
      </c>
      <c r="IJ307">
        <v>0</v>
      </c>
      <c r="IK307">
        <v>0</v>
      </c>
      <c r="IL307">
        <v>0</v>
      </c>
      <c r="IM307">
        <v>0</v>
      </c>
      <c r="IN307" t="s">
        <v>441</v>
      </c>
      <c r="IO307" t="s">
        <v>442</v>
      </c>
      <c r="IP307" t="s">
        <v>443</v>
      </c>
      <c r="IQ307" t="s">
        <v>443</v>
      </c>
      <c r="IR307" t="s">
        <v>443</v>
      </c>
      <c r="IS307" t="s">
        <v>443</v>
      </c>
      <c r="IT307">
        <v>0</v>
      </c>
      <c r="IU307">
        <v>100</v>
      </c>
      <c r="IV307">
        <v>100</v>
      </c>
      <c r="IW307">
        <v>-1.109</v>
      </c>
      <c r="IX307">
        <v>0.2817</v>
      </c>
      <c r="IY307">
        <v>-0.9039269621244732</v>
      </c>
      <c r="IZ307">
        <v>-0.001239420960351069</v>
      </c>
      <c r="JA307">
        <v>2.054680153414315E-06</v>
      </c>
      <c r="JB307">
        <v>-6.090169633737798E-10</v>
      </c>
      <c r="JC307">
        <v>0.01286883109493677</v>
      </c>
      <c r="JD307">
        <v>0.003674261220633967</v>
      </c>
      <c r="JE307">
        <v>0.0003746991724086452</v>
      </c>
      <c r="JF307">
        <v>1.563836292469968E-06</v>
      </c>
      <c r="JG307">
        <v>1</v>
      </c>
      <c r="JH307">
        <v>2003</v>
      </c>
      <c r="JI307">
        <v>1</v>
      </c>
      <c r="JJ307">
        <v>24</v>
      </c>
      <c r="JK307">
        <v>203029.2</v>
      </c>
      <c r="JL307">
        <v>203029.4</v>
      </c>
      <c r="JM307">
        <v>1.1145</v>
      </c>
      <c r="JN307">
        <v>2.62573</v>
      </c>
      <c r="JO307">
        <v>1.49658</v>
      </c>
      <c r="JP307">
        <v>2.34375</v>
      </c>
      <c r="JQ307">
        <v>1.54907</v>
      </c>
      <c r="JR307">
        <v>2.37427</v>
      </c>
      <c r="JS307">
        <v>36.8129</v>
      </c>
      <c r="JT307">
        <v>24.1663</v>
      </c>
      <c r="JU307">
        <v>18</v>
      </c>
      <c r="JV307">
        <v>484.466</v>
      </c>
      <c r="JW307">
        <v>490.824</v>
      </c>
      <c r="JX307">
        <v>27.2972</v>
      </c>
      <c r="JY307">
        <v>29.8314</v>
      </c>
      <c r="JZ307">
        <v>29.9999</v>
      </c>
      <c r="KA307">
        <v>30.0799</v>
      </c>
      <c r="KB307">
        <v>30.0801</v>
      </c>
      <c r="KC307">
        <v>22.4201</v>
      </c>
      <c r="KD307">
        <v>22.7931</v>
      </c>
      <c r="KE307">
        <v>96.2814</v>
      </c>
      <c r="KF307">
        <v>27.2977</v>
      </c>
      <c r="KG307">
        <v>413.148</v>
      </c>
      <c r="KH307">
        <v>20.3305</v>
      </c>
      <c r="KI307">
        <v>101.734</v>
      </c>
      <c r="KJ307">
        <v>91.2835</v>
      </c>
    </row>
    <row r="308" spans="1:296">
      <c r="A308">
        <v>290</v>
      </c>
      <c r="B308">
        <v>1759171365.1</v>
      </c>
      <c r="C308">
        <v>9992</v>
      </c>
      <c r="D308" t="s">
        <v>1026</v>
      </c>
      <c r="E308" t="s">
        <v>1027</v>
      </c>
      <c r="F308">
        <v>5</v>
      </c>
      <c r="G308" t="s">
        <v>1025</v>
      </c>
      <c r="H308">
        <v>1759171357.255172</v>
      </c>
      <c r="I308">
        <f>(J308)/1000</f>
        <v>0</v>
      </c>
      <c r="J308">
        <f>IF(DO308, AM308, AG308)</f>
        <v>0</v>
      </c>
      <c r="K308">
        <f>IF(DO308, AH308, AF308)</f>
        <v>0</v>
      </c>
      <c r="L308">
        <f>DQ308 - IF(AT308&gt;1, K308*DK308*100.0/(AV308), 0)</f>
        <v>0</v>
      </c>
      <c r="M308">
        <f>((S308-I308/2)*L308-K308)/(S308+I308/2)</f>
        <v>0</v>
      </c>
      <c r="N308">
        <f>M308*(DX308+DY308)/1000.0</f>
        <v>0</v>
      </c>
      <c r="O308">
        <f>(DQ308 - IF(AT308&gt;1, K308*DK308*100.0/(AV308), 0))*(DX308+DY308)/1000.0</f>
        <v>0</v>
      </c>
      <c r="P308">
        <f>2.0/((1/R308-1/Q308)+SIGN(R308)*SQRT((1/R308-1/Q308)*(1/R308-1/Q308) + 4*DL308/((DL308+1)*(DL308+1))*(2*1/R308*1/Q308-1/Q308*1/Q308)))</f>
        <v>0</v>
      </c>
      <c r="Q308">
        <f>IF(LEFT(DM308,1)&lt;&gt;"0",IF(LEFT(DM308,1)="1",3.0,DN308),$D$5+$E$5*(EE308*DX308/($K$5*1000))+$F$5*(EE308*DX308/($K$5*1000))*MAX(MIN(DK308,$J$5),$I$5)*MAX(MIN(DK308,$J$5),$I$5)+$G$5*MAX(MIN(DK308,$J$5),$I$5)*(EE308*DX308/($K$5*1000))+$H$5*(EE308*DX308/($K$5*1000))*(EE308*DX308/($K$5*1000)))</f>
        <v>0</v>
      </c>
      <c r="R308">
        <f>I308*(1000-(1000*0.61365*exp(17.502*V308/(240.97+V308))/(DX308+DY308)+DS308)/2)/(1000*0.61365*exp(17.502*V308/(240.97+V308))/(DX308+DY308)-DS308)</f>
        <v>0</v>
      </c>
      <c r="S308">
        <f>1/((DL308+1)/(P308/1.6)+1/(Q308/1.37)) + DL308/((DL308+1)/(P308/1.6) + DL308/(Q308/1.37))</f>
        <v>0</v>
      </c>
      <c r="T308">
        <f>(DG308*DJ308)</f>
        <v>0</v>
      </c>
      <c r="U308">
        <f>(DZ308+(T308+2*0.95*5.67E-8*(((DZ308+$B$9)+273)^4-(DZ308+273)^4)-44100*I308)/(1.84*29.3*Q308+8*0.95*5.67E-8*(DZ308+273)^3))</f>
        <v>0</v>
      </c>
      <c r="V308">
        <f>($C$9*EA308+$D$9*EB308+$E$9*U308)</f>
        <v>0</v>
      </c>
      <c r="W308">
        <f>0.61365*exp(17.502*V308/(240.97+V308))</f>
        <v>0</v>
      </c>
      <c r="X308">
        <f>(Y308/Z308*100)</f>
        <v>0</v>
      </c>
      <c r="Y308">
        <f>DS308*(DX308+DY308)/1000</f>
        <v>0</v>
      </c>
      <c r="Z308">
        <f>0.61365*exp(17.502*DZ308/(240.97+DZ308))</f>
        <v>0</v>
      </c>
      <c r="AA308">
        <f>(W308-DS308*(DX308+DY308)/1000)</f>
        <v>0</v>
      </c>
      <c r="AB308">
        <f>(-I308*44100)</f>
        <v>0</v>
      </c>
      <c r="AC308">
        <f>2*29.3*Q308*0.92*(DZ308-V308)</f>
        <v>0</v>
      </c>
      <c r="AD308">
        <f>2*0.95*5.67E-8*(((DZ308+$B$9)+273)^4-(V308+273)^4)</f>
        <v>0</v>
      </c>
      <c r="AE308">
        <f>T308+AD308+AB308+AC308</f>
        <v>0</v>
      </c>
      <c r="AF308">
        <f>DW308*AT308*(DR308-DQ308*(1000-AT308*DT308)/(1000-AT308*DS308))/(100*DK308)</f>
        <v>0</v>
      </c>
      <c r="AG308">
        <f>1000*DW308*AT308*(DS308-DT308)/(100*DK308*(1000-AT308*DS308))</f>
        <v>0</v>
      </c>
      <c r="AH308">
        <f>(AI308 - AJ308 - DX308*1E3/(8.314*(DZ308+273.15)) * AL308/DW308 * AK308) * DW308/(100*DK308) * (1000 - DT308)/1000</f>
        <v>0</v>
      </c>
      <c r="AI308">
        <v>428.5137223975573</v>
      </c>
      <c r="AJ308">
        <v>420.7592060606059</v>
      </c>
      <c r="AK308">
        <v>-0.001650575509285911</v>
      </c>
      <c r="AL308">
        <v>65.05288152161035</v>
      </c>
      <c r="AM308">
        <f>(AO308 - AN308 + DX308*1E3/(8.314*(DZ308+273.15)) * AQ308/DW308 * AP308) * DW308/(100*DK308) * 1000/(1000 - AO308)</f>
        <v>0</v>
      </c>
      <c r="AN308">
        <v>20.34250807340981</v>
      </c>
      <c r="AO308">
        <v>21.83165818181818</v>
      </c>
      <c r="AP308">
        <v>3.447301471740494E-06</v>
      </c>
      <c r="AQ308">
        <v>105.0648976741151</v>
      </c>
      <c r="AR308">
        <v>0</v>
      </c>
      <c r="AS308">
        <v>0</v>
      </c>
      <c r="AT308">
        <f>IF(AR308*$H$15&gt;=AV308,1.0,(AV308/(AV308-AR308*$H$15)))</f>
        <v>0</v>
      </c>
      <c r="AU308">
        <f>(AT308-1)*100</f>
        <v>0</v>
      </c>
      <c r="AV308">
        <f>MAX(0,($B$15+$C$15*EE308)/(1+$D$15*EE308)*DX308/(DZ308+273)*$E$15)</f>
        <v>0</v>
      </c>
      <c r="AW308" t="s">
        <v>437</v>
      </c>
      <c r="AX308" t="s">
        <v>437</v>
      </c>
      <c r="AY308">
        <v>0</v>
      </c>
      <c r="AZ308">
        <v>0</v>
      </c>
      <c r="BA308">
        <f>1-AY308/AZ308</f>
        <v>0</v>
      </c>
      <c r="BB308">
        <v>0</v>
      </c>
      <c r="BC308" t="s">
        <v>437</v>
      </c>
      <c r="BD308" t="s">
        <v>437</v>
      </c>
      <c r="BE308">
        <v>0</v>
      </c>
      <c r="BF308">
        <v>0</v>
      </c>
      <c r="BG308">
        <f>1-BE308/BF308</f>
        <v>0</v>
      </c>
      <c r="BH308">
        <v>0.5</v>
      </c>
      <c r="BI308">
        <f>DH308</f>
        <v>0</v>
      </c>
      <c r="BJ308">
        <f>K308</f>
        <v>0</v>
      </c>
      <c r="BK308">
        <f>BG308*BH308*BI308</f>
        <v>0</v>
      </c>
      <c r="BL308">
        <f>(BJ308-BB308)/BI308</f>
        <v>0</v>
      </c>
      <c r="BM308">
        <f>(AZ308-BF308)/BF308</f>
        <v>0</v>
      </c>
      <c r="BN308">
        <f>AY308/(BA308+AY308/BF308)</f>
        <v>0</v>
      </c>
      <c r="BO308" t="s">
        <v>437</v>
      </c>
      <c r="BP308">
        <v>0</v>
      </c>
      <c r="BQ308">
        <f>IF(BP308&lt;&gt;0, BP308, BN308)</f>
        <v>0</v>
      </c>
      <c r="BR308">
        <f>1-BQ308/BF308</f>
        <v>0</v>
      </c>
      <c r="BS308">
        <f>(BF308-BE308)/(BF308-BQ308)</f>
        <v>0</v>
      </c>
      <c r="BT308">
        <f>(AZ308-BF308)/(AZ308-BQ308)</f>
        <v>0</v>
      </c>
      <c r="BU308">
        <f>(BF308-BE308)/(BF308-AY308)</f>
        <v>0</v>
      </c>
      <c r="BV308">
        <f>(AZ308-BF308)/(AZ308-AY308)</f>
        <v>0</v>
      </c>
      <c r="BW308">
        <f>(BS308*BQ308/BE308)</f>
        <v>0</v>
      </c>
      <c r="BX308">
        <f>(1-BW308)</f>
        <v>0</v>
      </c>
      <c r="DG308">
        <f>$B$13*EF308+$C$13*EG308+$F$13*ER308*(1-EU308)</f>
        <v>0</v>
      </c>
      <c r="DH308">
        <f>DG308*DI308</f>
        <v>0</v>
      </c>
      <c r="DI308">
        <f>($B$13*$D$11+$C$13*$D$11+$F$13*((FE308+EW308)/MAX(FE308+EW308+FF308, 0.1)*$I$11+FF308/MAX(FE308+EW308+FF308, 0.1)*$J$11))/($B$13+$C$13+$F$13)</f>
        <v>0</v>
      </c>
      <c r="DJ308">
        <f>($B$13*$K$11+$C$13*$K$11+$F$13*((FE308+EW308)/MAX(FE308+EW308+FF308, 0.1)*$P$11+FF308/MAX(FE308+EW308+FF308, 0.1)*$Q$11))/($B$13+$C$13+$F$13)</f>
        <v>0</v>
      </c>
      <c r="DK308">
        <v>2.7</v>
      </c>
      <c r="DL308">
        <v>0.5</v>
      </c>
      <c r="DM308" t="s">
        <v>438</v>
      </c>
      <c r="DN308">
        <v>2</v>
      </c>
      <c r="DO308" t="b">
        <v>1</v>
      </c>
      <c r="DP308">
        <v>1759171357.255172</v>
      </c>
      <c r="DQ308">
        <v>411.6573793103448</v>
      </c>
      <c r="DR308">
        <v>419.6350344827587</v>
      </c>
      <c r="DS308">
        <v>21.82778620689655</v>
      </c>
      <c r="DT308">
        <v>20.33903793103449</v>
      </c>
      <c r="DU308">
        <v>412.7657241379311</v>
      </c>
      <c r="DV308">
        <v>21.54616206896552</v>
      </c>
      <c r="DW308">
        <v>500.0185862068966</v>
      </c>
      <c r="DX308">
        <v>90.87806551724137</v>
      </c>
      <c r="DY308">
        <v>0.06693656206896552</v>
      </c>
      <c r="DZ308">
        <v>28.81244827586207</v>
      </c>
      <c r="EA308">
        <v>29.99941034482758</v>
      </c>
      <c r="EB308">
        <v>999.9000000000002</v>
      </c>
      <c r="EC308">
        <v>0</v>
      </c>
      <c r="ED308">
        <v>0</v>
      </c>
      <c r="EE308">
        <v>9999.694137931034</v>
      </c>
      <c r="EF308">
        <v>0</v>
      </c>
      <c r="EG308">
        <v>10.56071034482759</v>
      </c>
      <c r="EH308">
        <v>-7.97760448275862</v>
      </c>
      <c r="EI308">
        <v>420.8434827586207</v>
      </c>
      <c r="EJ308">
        <v>428.3471724137931</v>
      </c>
      <c r="EK308">
        <v>1.488753103448276</v>
      </c>
      <c r="EL308">
        <v>419.6350344827587</v>
      </c>
      <c r="EM308">
        <v>20.33903793103449</v>
      </c>
      <c r="EN308">
        <v>1.983666206896552</v>
      </c>
      <c r="EO308">
        <v>1.848372068965517</v>
      </c>
      <c r="EP308">
        <v>17.31455862068966</v>
      </c>
      <c r="EQ308">
        <v>16.20196896551724</v>
      </c>
      <c r="ER308">
        <v>2000.011724137931</v>
      </c>
      <c r="ES308">
        <v>0.9799948275862072</v>
      </c>
      <c r="ET308">
        <v>0.02000555172413793</v>
      </c>
      <c r="EU308">
        <v>0</v>
      </c>
      <c r="EV308">
        <v>430.7609310344827</v>
      </c>
      <c r="EW308">
        <v>5.00078</v>
      </c>
      <c r="EX308">
        <v>8481.71275862069</v>
      </c>
      <c r="EY308">
        <v>16379.69310344827</v>
      </c>
      <c r="EZ308">
        <v>40.41144827586206</v>
      </c>
      <c r="FA308">
        <v>41.16137931034482</v>
      </c>
      <c r="FB308">
        <v>40.31872413793103</v>
      </c>
      <c r="FC308">
        <v>40.90499999999999</v>
      </c>
      <c r="FD308">
        <v>40.95231034482759</v>
      </c>
      <c r="FE308">
        <v>1955.101724137931</v>
      </c>
      <c r="FF308">
        <v>39.91</v>
      </c>
      <c r="FG308">
        <v>0</v>
      </c>
      <c r="FH308">
        <v>1759171357.4</v>
      </c>
      <c r="FI308">
        <v>0</v>
      </c>
      <c r="FJ308">
        <v>430.75624</v>
      </c>
      <c r="FK308">
        <v>-1.516384601994004</v>
      </c>
      <c r="FL308">
        <v>-29.4884614839577</v>
      </c>
      <c r="FM308">
        <v>8481.2968</v>
      </c>
      <c r="FN308">
        <v>15</v>
      </c>
      <c r="FO308">
        <v>0</v>
      </c>
      <c r="FP308" t="s">
        <v>439</v>
      </c>
      <c r="FQ308">
        <v>1746989605.5</v>
      </c>
      <c r="FR308">
        <v>1746989593.5</v>
      </c>
      <c r="FS308">
        <v>0</v>
      </c>
      <c r="FT308">
        <v>-0.274</v>
      </c>
      <c r="FU308">
        <v>-0.002</v>
      </c>
      <c r="FV308">
        <v>2.549</v>
      </c>
      <c r="FW308">
        <v>0.129</v>
      </c>
      <c r="FX308">
        <v>420</v>
      </c>
      <c r="FY308">
        <v>17</v>
      </c>
      <c r="FZ308">
        <v>0.02</v>
      </c>
      <c r="GA308">
        <v>0.04</v>
      </c>
      <c r="GB308">
        <v>-8.036683658536585</v>
      </c>
      <c r="GC308">
        <v>1.781617212543561</v>
      </c>
      <c r="GD308">
        <v>0.3444498627522295</v>
      </c>
      <c r="GE308">
        <v>0</v>
      </c>
      <c r="GF308">
        <v>430.8493235294117</v>
      </c>
      <c r="GG308">
        <v>-1.504736437668963</v>
      </c>
      <c r="GH308">
        <v>0.2736493807119109</v>
      </c>
      <c r="GI308">
        <v>0</v>
      </c>
      <c r="GJ308">
        <v>1.488833170731708</v>
      </c>
      <c r="GK308">
        <v>-0.003026968641115773</v>
      </c>
      <c r="GL308">
        <v>0.001481244432364785</v>
      </c>
      <c r="GM308">
        <v>1</v>
      </c>
      <c r="GN308">
        <v>1</v>
      </c>
      <c r="GO308">
        <v>3</v>
      </c>
      <c r="GP308" t="s">
        <v>459</v>
      </c>
      <c r="GQ308">
        <v>3.10223</v>
      </c>
      <c r="GR308">
        <v>2.72406</v>
      </c>
      <c r="GS308">
        <v>0.08694590000000001</v>
      </c>
      <c r="GT308">
        <v>0.0877119</v>
      </c>
      <c r="GU308">
        <v>0.101039</v>
      </c>
      <c r="GV308">
        <v>0.0974531</v>
      </c>
      <c r="GW308">
        <v>23812.9</v>
      </c>
      <c r="GX308">
        <v>21619.8</v>
      </c>
      <c r="GY308">
        <v>26646.7</v>
      </c>
      <c r="GZ308">
        <v>23923.6</v>
      </c>
      <c r="HA308">
        <v>38330.4</v>
      </c>
      <c r="HB308">
        <v>31923.6</v>
      </c>
      <c r="HC308">
        <v>46529.1</v>
      </c>
      <c r="HD308">
        <v>37852.8</v>
      </c>
      <c r="HE308">
        <v>1.86012</v>
      </c>
      <c r="HF308">
        <v>1.84778</v>
      </c>
      <c r="HG308">
        <v>0.109229</v>
      </c>
      <c r="HH308">
        <v>0</v>
      </c>
      <c r="HI308">
        <v>28.2255</v>
      </c>
      <c r="HJ308">
        <v>999.9</v>
      </c>
      <c r="HK308">
        <v>48.9</v>
      </c>
      <c r="HL308">
        <v>31.8</v>
      </c>
      <c r="HM308">
        <v>25.4059</v>
      </c>
      <c r="HN308">
        <v>60.8687</v>
      </c>
      <c r="HO308">
        <v>21.7829</v>
      </c>
      <c r="HP308">
        <v>1</v>
      </c>
      <c r="HQ308">
        <v>0.203189</v>
      </c>
      <c r="HR308">
        <v>0.327914</v>
      </c>
      <c r="HS308">
        <v>20.2795</v>
      </c>
      <c r="HT308">
        <v>5.211</v>
      </c>
      <c r="HU308">
        <v>11.98</v>
      </c>
      <c r="HV308">
        <v>4.96345</v>
      </c>
      <c r="HW308">
        <v>3.2744</v>
      </c>
      <c r="HX308">
        <v>9999</v>
      </c>
      <c r="HY308">
        <v>9999</v>
      </c>
      <c r="HZ308">
        <v>9999</v>
      </c>
      <c r="IA308">
        <v>43.2</v>
      </c>
      <c r="IB308">
        <v>1.864</v>
      </c>
      <c r="IC308">
        <v>1.86019</v>
      </c>
      <c r="ID308">
        <v>1.8585</v>
      </c>
      <c r="IE308">
        <v>1.85982</v>
      </c>
      <c r="IF308">
        <v>1.8599</v>
      </c>
      <c r="IG308">
        <v>1.85838</v>
      </c>
      <c r="IH308">
        <v>1.85745</v>
      </c>
      <c r="II308">
        <v>1.85242</v>
      </c>
      <c r="IJ308">
        <v>0</v>
      </c>
      <c r="IK308">
        <v>0</v>
      </c>
      <c r="IL308">
        <v>0</v>
      </c>
      <c r="IM308">
        <v>0</v>
      </c>
      <c r="IN308" t="s">
        <v>441</v>
      </c>
      <c r="IO308" t="s">
        <v>442</v>
      </c>
      <c r="IP308" t="s">
        <v>443</v>
      </c>
      <c r="IQ308" t="s">
        <v>443</v>
      </c>
      <c r="IR308" t="s">
        <v>443</v>
      </c>
      <c r="IS308" t="s">
        <v>443</v>
      </c>
      <c r="IT308">
        <v>0</v>
      </c>
      <c r="IU308">
        <v>100</v>
      </c>
      <c r="IV308">
        <v>100</v>
      </c>
      <c r="IW308">
        <v>-1.108</v>
      </c>
      <c r="IX308">
        <v>0.2817</v>
      </c>
      <c r="IY308">
        <v>-0.9039269621244732</v>
      </c>
      <c r="IZ308">
        <v>-0.001239420960351069</v>
      </c>
      <c r="JA308">
        <v>2.054680153414315E-06</v>
      </c>
      <c r="JB308">
        <v>-6.090169633737798E-10</v>
      </c>
      <c r="JC308">
        <v>0.01286883109493677</v>
      </c>
      <c r="JD308">
        <v>0.003674261220633967</v>
      </c>
      <c r="JE308">
        <v>0.0003746991724086452</v>
      </c>
      <c r="JF308">
        <v>1.563836292469968E-06</v>
      </c>
      <c r="JG308">
        <v>1</v>
      </c>
      <c r="JH308">
        <v>2003</v>
      </c>
      <c r="JI308">
        <v>1</v>
      </c>
      <c r="JJ308">
        <v>24</v>
      </c>
      <c r="JK308">
        <v>203029.3</v>
      </c>
      <c r="JL308">
        <v>203029.5</v>
      </c>
      <c r="JM308">
        <v>1.08887</v>
      </c>
      <c r="JN308">
        <v>2.62817</v>
      </c>
      <c r="JO308">
        <v>1.49658</v>
      </c>
      <c r="JP308">
        <v>2.34497</v>
      </c>
      <c r="JQ308">
        <v>1.54907</v>
      </c>
      <c r="JR308">
        <v>2.43164</v>
      </c>
      <c r="JS308">
        <v>36.8129</v>
      </c>
      <c r="JT308">
        <v>24.1751</v>
      </c>
      <c r="JU308">
        <v>18</v>
      </c>
      <c r="JV308">
        <v>484.233</v>
      </c>
      <c r="JW308">
        <v>491.012</v>
      </c>
      <c r="JX308">
        <v>27.2972</v>
      </c>
      <c r="JY308">
        <v>29.8295</v>
      </c>
      <c r="JZ308">
        <v>30</v>
      </c>
      <c r="KA308">
        <v>30.0781</v>
      </c>
      <c r="KB308">
        <v>30.0789</v>
      </c>
      <c r="KC308">
        <v>21.8848</v>
      </c>
      <c r="KD308">
        <v>22.7931</v>
      </c>
      <c r="KE308">
        <v>95.91119999999999</v>
      </c>
      <c r="KF308">
        <v>27.3004</v>
      </c>
      <c r="KG308">
        <v>399.783</v>
      </c>
      <c r="KH308">
        <v>20.3305</v>
      </c>
      <c r="KI308">
        <v>101.734</v>
      </c>
      <c r="KJ308">
        <v>91.2839</v>
      </c>
    </row>
    <row r="309" spans="1:296">
      <c r="A309">
        <v>291</v>
      </c>
      <c r="B309">
        <v>1759171370.1</v>
      </c>
      <c r="C309">
        <v>9997</v>
      </c>
      <c r="D309" t="s">
        <v>1028</v>
      </c>
      <c r="E309" t="s">
        <v>1029</v>
      </c>
      <c r="F309">
        <v>5</v>
      </c>
      <c r="G309" t="s">
        <v>1025</v>
      </c>
      <c r="H309">
        <v>1759171362.332142</v>
      </c>
      <c r="I309">
        <f>(J309)/1000</f>
        <v>0</v>
      </c>
      <c r="J309">
        <f>IF(DO309, AM309, AG309)</f>
        <v>0</v>
      </c>
      <c r="K309">
        <f>IF(DO309, AH309, AF309)</f>
        <v>0</v>
      </c>
      <c r="L309">
        <f>DQ309 - IF(AT309&gt;1, K309*DK309*100.0/(AV309), 0)</f>
        <v>0</v>
      </c>
      <c r="M309">
        <f>((S309-I309/2)*L309-K309)/(S309+I309/2)</f>
        <v>0</v>
      </c>
      <c r="N309">
        <f>M309*(DX309+DY309)/1000.0</f>
        <v>0</v>
      </c>
      <c r="O309">
        <f>(DQ309 - IF(AT309&gt;1, K309*DK309*100.0/(AV309), 0))*(DX309+DY309)/1000.0</f>
        <v>0</v>
      </c>
      <c r="P309">
        <f>2.0/((1/R309-1/Q309)+SIGN(R309)*SQRT((1/R309-1/Q309)*(1/R309-1/Q309) + 4*DL309/((DL309+1)*(DL309+1))*(2*1/R309*1/Q309-1/Q309*1/Q309)))</f>
        <v>0</v>
      </c>
      <c r="Q309">
        <f>IF(LEFT(DM309,1)&lt;&gt;"0",IF(LEFT(DM309,1)="1",3.0,DN309),$D$5+$E$5*(EE309*DX309/($K$5*1000))+$F$5*(EE309*DX309/($K$5*1000))*MAX(MIN(DK309,$J$5),$I$5)*MAX(MIN(DK309,$J$5),$I$5)+$G$5*MAX(MIN(DK309,$J$5),$I$5)*(EE309*DX309/($K$5*1000))+$H$5*(EE309*DX309/($K$5*1000))*(EE309*DX309/($K$5*1000)))</f>
        <v>0</v>
      </c>
      <c r="R309">
        <f>I309*(1000-(1000*0.61365*exp(17.502*V309/(240.97+V309))/(DX309+DY309)+DS309)/2)/(1000*0.61365*exp(17.502*V309/(240.97+V309))/(DX309+DY309)-DS309)</f>
        <v>0</v>
      </c>
      <c r="S309">
        <f>1/((DL309+1)/(P309/1.6)+1/(Q309/1.37)) + DL309/((DL309+1)/(P309/1.6) + DL309/(Q309/1.37))</f>
        <v>0</v>
      </c>
      <c r="T309">
        <f>(DG309*DJ309)</f>
        <v>0</v>
      </c>
      <c r="U309">
        <f>(DZ309+(T309+2*0.95*5.67E-8*(((DZ309+$B$9)+273)^4-(DZ309+273)^4)-44100*I309)/(1.84*29.3*Q309+8*0.95*5.67E-8*(DZ309+273)^3))</f>
        <v>0</v>
      </c>
      <c r="V309">
        <f>($C$9*EA309+$D$9*EB309+$E$9*U309)</f>
        <v>0</v>
      </c>
      <c r="W309">
        <f>0.61365*exp(17.502*V309/(240.97+V309))</f>
        <v>0</v>
      </c>
      <c r="X309">
        <f>(Y309/Z309*100)</f>
        <v>0</v>
      </c>
      <c r="Y309">
        <f>DS309*(DX309+DY309)/1000</f>
        <v>0</v>
      </c>
      <c r="Z309">
        <f>0.61365*exp(17.502*DZ309/(240.97+DZ309))</f>
        <v>0</v>
      </c>
      <c r="AA309">
        <f>(W309-DS309*(DX309+DY309)/1000)</f>
        <v>0</v>
      </c>
      <c r="AB309">
        <f>(-I309*44100)</f>
        <v>0</v>
      </c>
      <c r="AC309">
        <f>2*29.3*Q309*0.92*(DZ309-V309)</f>
        <v>0</v>
      </c>
      <c r="AD309">
        <f>2*0.95*5.67E-8*(((DZ309+$B$9)+273)^4-(V309+273)^4)</f>
        <v>0</v>
      </c>
      <c r="AE309">
        <f>T309+AD309+AB309+AC309</f>
        <v>0</v>
      </c>
      <c r="AF309">
        <f>DW309*AT309*(DR309-DQ309*(1000-AT309*DT309)/(1000-AT309*DS309))/(100*DK309)</f>
        <v>0</v>
      </c>
      <c r="AG309">
        <f>1000*DW309*AT309*(DS309-DT309)/(100*DK309*(1000-AT309*DS309))</f>
        <v>0</v>
      </c>
      <c r="AH309">
        <f>(AI309 - AJ309 - DX309*1E3/(8.314*(DZ309+273.15)) * AL309/DW309 * AK309) * DW309/(100*DK309) * (1000 - DT309)/1000</f>
        <v>0</v>
      </c>
      <c r="AI309">
        <v>421.7331836312467</v>
      </c>
      <c r="AJ309">
        <v>417.6575515151514</v>
      </c>
      <c r="AK309">
        <v>-0.7506546520671589</v>
      </c>
      <c r="AL309">
        <v>65.05288152161035</v>
      </c>
      <c r="AM309">
        <f>(AO309 - AN309 + DX309*1E3/(8.314*(DZ309+273.15)) * AQ309/DW309 * AP309) * DW309/(100*DK309) * 1000/(1000 - AO309)</f>
        <v>0</v>
      </c>
      <c r="AN309">
        <v>20.32208673504563</v>
      </c>
      <c r="AO309">
        <v>21.8281406060606</v>
      </c>
      <c r="AP309">
        <v>-8.937074987336837E-06</v>
      </c>
      <c r="AQ309">
        <v>105.0648976741151</v>
      </c>
      <c r="AR309">
        <v>0</v>
      </c>
      <c r="AS309">
        <v>0</v>
      </c>
      <c r="AT309">
        <f>IF(AR309*$H$15&gt;=AV309,1.0,(AV309/(AV309-AR309*$H$15)))</f>
        <v>0</v>
      </c>
      <c r="AU309">
        <f>(AT309-1)*100</f>
        <v>0</v>
      </c>
      <c r="AV309">
        <f>MAX(0,($B$15+$C$15*EE309)/(1+$D$15*EE309)*DX309/(DZ309+273)*$E$15)</f>
        <v>0</v>
      </c>
      <c r="AW309" t="s">
        <v>437</v>
      </c>
      <c r="AX309" t="s">
        <v>437</v>
      </c>
      <c r="AY309">
        <v>0</v>
      </c>
      <c r="AZ309">
        <v>0</v>
      </c>
      <c r="BA309">
        <f>1-AY309/AZ309</f>
        <v>0</v>
      </c>
      <c r="BB309">
        <v>0</v>
      </c>
      <c r="BC309" t="s">
        <v>437</v>
      </c>
      <c r="BD309" t="s">
        <v>437</v>
      </c>
      <c r="BE309">
        <v>0</v>
      </c>
      <c r="BF309">
        <v>0</v>
      </c>
      <c r="BG309">
        <f>1-BE309/BF309</f>
        <v>0</v>
      </c>
      <c r="BH309">
        <v>0.5</v>
      </c>
      <c r="BI309">
        <f>DH309</f>
        <v>0</v>
      </c>
      <c r="BJ309">
        <f>K309</f>
        <v>0</v>
      </c>
      <c r="BK309">
        <f>BG309*BH309*BI309</f>
        <v>0</v>
      </c>
      <c r="BL309">
        <f>(BJ309-BB309)/BI309</f>
        <v>0</v>
      </c>
      <c r="BM309">
        <f>(AZ309-BF309)/BF309</f>
        <v>0</v>
      </c>
      <c r="BN309">
        <f>AY309/(BA309+AY309/BF309)</f>
        <v>0</v>
      </c>
      <c r="BO309" t="s">
        <v>437</v>
      </c>
      <c r="BP309">
        <v>0</v>
      </c>
      <c r="BQ309">
        <f>IF(BP309&lt;&gt;0, BP309, BN309)</f>
        <v>0</v>
      </c>
      <c r="BR309">
        <f>1-BQ309/BF309</f>
        <v>0</v>
      </c>
      <c r="BS309">
        <f>(BF309-BE309)/(BF309-BQ309)</f>
        <v>0</v>
      </c>
      <c r="BT309">
        <f>(AZ309-BF309)/(AZ309-BQ309)</f>
        <v>0</v>
      </c>
      <c r="BU309">
        <f>(BF309-BE309)/(BF309-AY309)</f>
        <v>0</v>
      </c>
      <c r="BV309">
        <f>(AZ309-BF309)/(AZ309-AY309)</f>
        <v>0</v>
      </c>
      <c r="BW309">
        <f>(BS309*BQ309/BE309)</f>
        <v>0</v>
      </c>
      <c r="BX309">
        <f>(1-BW309)</f>
        <v>0</v>
      </c>
      <c r="DG309">
        <f>$B$13*EF309+$C$13*EG309+$F$13*ER309*(1-EU309)</f>
        <v>0</v>
      </c>
      <c r="DH309">
        <f>DG309*DI309</f>
        <v>0</v>
      </c>
      <c r="DI309">
        <f>($B$13*$D$11+$C$13*$D$11+$F$13*((FE309+EW309)/MAX(FE309+EW309+FF309, 0.1)*$I$11+FF309/MAX(FE309+EW309+FF309, 0.1)*$J$11))/($B$13+$C$13+$F$13)</f>
        <v>0</v>
      </c>
      <c r="DJ309">
        <f>($B$13*$K$11+$C$13*$K$11+$F$13*((FE309+EW309)/MAX(FE309+EW309+FF309, 0.1)*$P$11+FF309/MAX(FE309+EW309+FF309, 0.1)*$Q$11))/($B$13+$C$13+$F$13)</f>
        <v>0</v>
      </c>
      <c r="DK309">
        <v>2.7</v>
      </c>
      <c r="DL309">
        <v>0.5</v>
      </c>
      <c r="DM309" t="s">
        <v>438</v>
      </c>
      <c r="DN309">
        <v>2</v>
      </c>
      <c r="DO309" t="b">
        <v>1</v>
      </c>
      <c r="DP309">
        <v>1759171362.332142</v>
      </c>
      <c r="DQ309">
        <v>411.1879999999999</v>
      </c>
      <c r="DR309">
        <v>417.0152857142857</v>
      </c>
      <c r="DS309">
        <v>21.82944642857143</v>
      </c>
      <c r="DT309">
        <v>20.33627857142857</v>
      </c>
      <c r="DU309">
        <v>412.2963928571428</v>
      </c>
      <c r="DV309">
        <v>21.54778571428572</v>
      </c>
      <c r="DW309">
        <v>500.002</v>
      </c>
      <c r="DX309">
        <v>90.8776392857143</v>
      </c>
      <c r="DY309">
        <v>0.06647887142857142</v>
      </c>
      <c r="DZ309">
        <v>28.81371071428571</v>
      </c>
      <c r="EA309">
        <v>30.00342142857143</v>
      </c>
      <c r="EB309">
        <v>999.9000000000002</v>
      </c>
      <c r="EC309">
        <v>0</v>
      </c>
      <c r="ED309">
        <v>0</v>
      </c>
      <c r="EE309">
        <v>10005.46357142857</v>
      </c>
      <c r="EF309">
        <v>0</v>
      </c>
      <c r="EG309">
        <v>10.55573214285714</v>
      </c>
      <c r="EH309">
        <v>-5.827288464285713</v>
      </c>
      <c r="EI309">
        <v>420.36425</v>
      </c>
      <c r="EJ309">
        <v>425.6718928571428</v>
      </c>
      <c r="EK309">
        <v>1.493169642857143</v>
      </c>
      <c r="EL309">
        <v>417.0152857142857</v>
      </c>
      <c r="EM309">
        <v>20.33627857142857</v>
      </c>
      <c r="EN309">
        <v>1.9838075</v>
      </c>
      <c r="EO309">
        <v>1.848112857142857</v>
      </c>
      <c r="EP309">
        <v>17.31569642857143</v>
      </c>
      <c r="EQ309">
        <v>16.199775</v>
      </c>
      <c r="ER309">
        <v>2000.011785714286</v>
      </c>
      <c r="ES309">
        <v>0.9799947500000002</v>
      </c>
      <c r="ET309">
        <v>0.02000563214285714</v>
      </c>
      <c r="EU309">
        <v>0</v>
      </c>
      <c r="EV309">
        <v>430.6017857142857</v>
      </c>
      <c r="EW309">
        <v>5.00078</v>
      </c>
      <c r="EX309">
        <v>8479.059285714286</v>
      </c>
      <c r="EY309">
        <v>16379.69642857143</v>
      </c>
      <c r="EZ309">
        <v>40.40157142857142</v>
      </c>
      <c r="FA309">
        <v>41.15157142857142</v>
      </c>
      <c r="FB309">
        <v>40.32117857142857</v>
      </c>
      <c r="FC309">
        <v>40.90603571428571</v>
      </c>
      <c r="FD309">
        <v>40.935</v>
      </c>
      <c r="FE309">
        <v>1955.101785714286</v>
      </c>
      <c r="FF309">
        <v>39.91</v>
      </c>
      <c r="FG309">
        <v>0</v>
      </c>
      <c r="FH309">
        <v>1759171362.2</v>
      </c>
      <c r="FI309">
        <v>0</v>
      </c>
      <c r="FJ309">
        <v>430.5986</v>
      </c>
      <c r="FK309">
        <v>-0.9186922876949032</v>
      </c>
      <c r="FL309">
        <v>-33.7076923236023</v>
      </c>
      <c r="FM309">
        <v>8478.8352</v>
      </c>
      <c r="FN309">
        <v>15</v>
      </c>
      <c r="FO309">
        <v>0</v>
      </c>
      <c r="FP309" t="s">
        <v>439</v>
      </c>
      <c r="FQ309">
        <v>1746989605.5</v>
      </c>
      <c r="FR309">
        <v>1746989593.5</v>
      </c>
      <c r="FS309">
        <v>0</v>
      </c>
      <c r="FT309">
        <v>-0.274</v>
      </c>
      <c r="FU309">
        <v>-0.002</v>
      </c>
      <c r="FV309">
        <v>2.549</v>
      </c>
      <c r="FW309">
        <v>0.129</v>
      </c>
      <c r="FX309">
        <v>420</v>
      </c>
      <c r="FY309">
        <v>17</v>
      </c>
      <c r="FZ309">
        <v>0.02</v>
      </c>
      <c r="GA309">
        <v>0.04</v>
      </c>
      <c r="GB309">
        <v>-6.708095425000001</v>
      </c>
      <c r="GC309">
        <v>20.2651621575985</v>
      </c>
      <c r="GD309">
        <v>2.629988419196802</v>
      </c>
      <c r="GE309">
        <v>0</v>
      </c>
      <c r="GF309">
        <v>430.6976764705882</v>
      </c>
      <c r="GG309">
        <v>-1.728632534984194</v>
      </c>
      <c r="GH309">
        <v>0.2969597636230709</v>
      </c>
      <c r="GI309">
        <v>0</v>
      </c>
      <c r="GJ309">
        <v>1.49151225</v>
      </c>
      <c r="GK309">
        <v>0.0428470919324529</v>
      </c>
      <c r="GL309">
        <v>0.006176664750292019</v>
      </c>
      <c r="GM309">
        <v>1</v>
      </c>
      <c r="GN309">
        <v>1</v>
      </c>
      <c r="GO309">
        <v>3</v>
      </c>
      <c r="GP309" t="s">
        <v>459</v>
      </c>
      <c r="GQ309">
        <v>3.10211</v>
      </c>
      <c r="GR309">
        <v>2.72422</v>
      </c>
      <c r="GS309">
        <v>0.08637739999999999</v>
      </c>
      <c r="GT309">
        <v>0.0857557</v>
      </c>
      <c r="GU309">
        <v>0.101028</v>
      </c>
      <c r="GV309">
        <v>0.0973786</v>
      </c>
      <c r="GW309">
        <v>23827.8</v>
      </c>
      <c r="GX309">
        <v>21666.3</v>
      </c>
      <c r="GY309">
        <v>26646.7</v>
      </c>
      <c r="GZ309">
        <v>23923.8</v>
      </c>
      <c r="HA309">
        <v>38330.7</v>
      </c>
      <c r="HB309">
        <v>31926.2</v>
      </c>
      <c r="HC309">
        <v>46529</v>
      </c>
      <c r="HD309">
        <v>37853</v>
      </c>
      <c r="HE309">
        <v>1.85987</v>
      </c>
      <c r="HF309">
        <v>1.8479</v>
      </c>
      <c r="HG309">
        <v>0.109598</v>
      </c>
      <c r="HH309">
        <v>0</v>
      </c>
      <c r="HI309">
        <v>28.2266</v>
      </c>
      <c r="HJ309">
        <v>999.9</v>
      </c>
      <c r="HK309">
        <v>48.9</v>
      </c>
      <c r="HL309">
        <v>31.8</v>
      </c>
      <c r="HM309">
        <v>25.4038</v>
      </c>
      <c r="HN309">
        <v>60.4287</v>
      </c>
      <c r="HO309">
        <v>21.8189</v>
      </c>
      <c r="HP309">
        <v>1</v>
      </c>
      <c r="HQ309">
        <v>0.203163</v>
      </c>
      <c r="HR309">
        <v>0.328976</v>
      </c>
      <c r="HS309">
        <v>20.2795</v>
      </c>
      <c r="HT309">
        <v>5.21235</v>
      </c>
      <c r="HU309">
        <v>11.98</v>
      </c>
      <c r="HV309">
        <v>4.9637</v>
      </c>
      <c r="HW309">
        <v>3.27465</v>
      </c>
      <c r="HX309">
        <v>9999</v>
      </c>
      <c r="HY309">
        <v>9999</v>
      </c>
      <c r="HZ309">
        <v>9999</v>
      </c>
      <c r="IA309">
        <v>43.2</v>
      </c>
      <c r="IB309">
        <v>1.86398</v>
      </c>
      <c r="IC309">
        <v>1.86019</v>
      </c>
      <c r="ID309">
        <v>1.85851</v>
      </c>
      <c r="IE309">
        <v>1.85978</v>
      </c>
      <c r="IF309">
        <v>1.85989</v>
      </c>
      <c r="IG309">
        <v>1.8584</v>
      </c>
      <c r="IH309">
        <v>1.85746</v>
      </c>
      <c r="II309">
        <v>1.85242</v>
      </c>
      <c r="IJ309">
        <v>0</v>
      </c>
      <c r="IK309">
        <v>0</v>
      </c>
      <c r="IL309">
        <v>0</v>
      </c>
      <c r="IM309">
        <v>0</v>
      </c>
      <c r="IN309" t="s">
        <v>441</v>
      </c>
      <c r="IO309" t="s">
        <v>442</v>
      </c>
      <c r="IP309" t="s">
        <v>443</v>
      </c>
      <c r="IQ309" t="s">
        <v>443</v>
      </c>
      <c r="IR309" t="s">
        <v>443</v>
      </c>
      <c r="IS309" t="s">
        <v>443</v>
      </c>
      <c r="IT309">
        <v>0</v>
      </c>
      <c r="IU309">
        <v>100</v>
      </c>
      <c r="IV309">
        <v>100</v>
      </c>
      <c r="IW309">
        <v>-1.109</v>
      </c>
      <c r="IX309">
        <v>0.2816</v>
      </c>
      <c r="IY309">
        <v>-0.9039269621244732</v>
      </c>
      <c r="IZ309">
        <v>-0.001239420960351069</v>
      </c>
      <c r="JA309">
        <v>2.054680153414315E-06</v>
      </c>
      <c r="JB309">
        <v>-6.090169633737798E-10</v>
      </c>
      <c r="JC309">
        <v>0.01286883109493677</v>
      </c>
      <c r="JD309">
        <v>0.003674261220633967</v>
      </c>
      <c r="JE309">
        <v>0.0003746991724086452</v>
      </c>
      <c r="JF309">
        <v>1.563836292469968E-06</v>
      </c>
      <c r="JG309">
        <v>1</v>
      </c>
      <c r="JH309">
        <v>2003</v>
      </c>
      <c r="JI309">
        <v>1</v>
      </c>
      <c r="JJ309">
        <v>24</v>
      </c>
      <c r="JK309">
        <v>203029.4</v>
      </c>
      <c r="JL309">
        <v>203029.6</v>
      </c>
      <c r="JM309">
        <v>1.05591</v>
      </c>
      <c r="JN309">
        <v>2.61719</v>
      </c>
      <c r="JO309">
        <v>1.49658</v>
      </c>
      <c r="JP309">
        <v>2.34375</v>
      </c>
      <c r="JQ309">
        <v>1.54907</v>
      </c>
      <c r="JR309">
        <v>2.46582</v>
      </c>
      <c r="JS309">
        <v>36.8129</v>
      </c>
      <c r="JT309">
        <v>24.1751</v>
      </c>
      <c r="JU309">
        <v>18</v>
      </c>
      <c r="JV309">
        <v>484.072</v>
      </c>
      <c r="JW309">
        <v>491.08</v>
      </c>
      <c r="JX309">
        <v>27.2993</v>
      </c>
      <c r="JY309">
        <v>29.8284</v>
      </c>
      <c r="JZ309">
        <v>30</v>
      </c>
      <c r="KA309">
        <v>30.0762</v>
      </c>
      <c r="KB309">
        <v>30.0771</v>
      </c>
      <c r="KC309">
        <v>21.2494</v>
      </c>
      <c r="KD309">
        <v>22.7931</v>
      </c>
      <c r="KE309">
        <v>95.91119999999999</v>
      </c>
      <c r="KF309">
        <v>27.298</v>
      </c>
      <c r="KG309">
        <v>379.671</v>
      </c>
      <c r="KH309">
        <v>20.3305</v>
      </c>
      <c r="KI309">
        <v>101.734</v>
      </c>
      <c r="KJ309">
        <v>91.28449999999999</v>
      </c>
    </row>
    <row r="310" spans="1:296">
      <c r="A310">
        <v>292</v>
      </c>
      <c r="B310">
        <v>1759171375.1</v>
      </c>
      <c r="C310">
        <v>10002</v>
      </c>
      <c r="D310" t="s">
        <v>1030</v>
      </c>
      <c r="E310" t="s">
        <v>1031</v>
      </c>
      <c r="F310">
        <v>5</v>
      </c>
      <c r="G310" t="s">
        <v>1025</v>
      </c>
      <c r="H310">
        <v>1759171367.6</v>
      </c>
      <c r="I310">
        <f>(J310)/1000</f>
        <v>0</v>
      </c>
      <c r="J310">
        <f>IF(DO310, AM310, AG310)</f>
        <v>0</v>
      </c>
      <c r="K310">
        <f>IF(DO310, AH310, AF310)</f>
        <v>0</v>
      </c>
      <c r="L310">
        <f>DQ310 - IF(AT310&gt;1, K310*DK310*100.0/(AV310), 0)</f>
        <v>0</v>
      </c>
      <c r="M310">
        <f>((S310-I310/2)*L310-K310)/(S310+I310/2)</f>
        <v>0</v>
      </c>
      <c r="N310">
        <f>M310*(DX310+DY310)/1000.0</f>
        <v>0</v>
      </c>
      <c r="O310">
        <f>(DQ310 - IF(AT310&gt;1, K310*DK310*100.0/(AV310), 0))*(DX310+DY310)/1000.0</f>
        <v>0</v>
      </c>
      <c r="P310">
        <f>2.0/((1/R310-1/Q310)+SIGN(R310)*SQRT((1/R310-1/Q310)*(1/R310-1/Q310) + 4*DL310/((DL310+1)*(DL310+1))*(2*1/R310*1/Q310-1/Q310*1/Q310)))</f>
        <v>0</v>
      </c>
      <c r="Q310">
        <f>IF(LEFT(DM310,1)&lt;&gt;"0",IF(LEFT(DM310,1)="1",3.0,DN310),$D$5+$E$5*(EE310*DX310/($K$5*1000))+$F$5*(EE310*DX310/($K$5*1000))*MAX(MIN(DK310,$J$5),$I$5)*MAX(MIN(DK310,$J$5),$I$5)+$G$5*MAX(MIN(DK310,$J$5),$I$5)*(EE310*DX310/($K$5*1000))+$H$5*(EE310*DX310/($K$5*1000))*(EE310*DX310/($K$5*1000)))</f>
        <v>0</v>
      </c>
      <c r="R310">
        <f>I310*(1000-(1000*0.61365*exp(17.502*V310/(240.97+V310))/(DX310+DY310)+DS310)/2)/(1000*0.61365*exp(17.502*V310/(240.97+V310))/(DX310+DY310)-DS310)</f>
        <v>0</v>
      </c>
      <c r="S310">
        <f>1/((DL310+1)/(P310/1.6)+1/(Q310/1.37)) + DL310/((DL310+1)/(P310/1.6) + DL310/(Q310/1.37))</f>
        <v>0</v>
      </c>
      <c r="T310">
        <f>(DG310*DJ310)</f>
        <v>0</v>
      </c>
      <c r="U310">
        <f>(DZ310+(T310+2*0.95*5.67E-8*(((DZ310+$B$9)+273)^4-(DZ310+273)^4)-44100*I310)/(1.84*29.3*Q310+8*0.95*5.67E-8*(DZ310+273)^3))</f>
        <v>0</v>
      </c>
      <c r="V310">
        <f>($C$9*EA310+$D$9*EB310+$E$9*U310)</f>
        <v>0</v>
      </c>
      <c r="W310">
        <f>0.61365*exp(17.502*V310/(240.97+V310))</f>
        <v>0</v>
      </c>
      <c r="X310">
        <f>(Y310/Z310*100)</f>
        <v>0</v>
      </c>
      <c r="Y310">
        <f>DS310*(DX310+DY310)/1000</f>
        <v>0</v>
      </c>
      <c r="Z310">
        <f>0.61365*exp(17.502*DZ310/(240.97+DZ310))</f>
        <v>0</v>
      </c>
      <c r="AA310">
        <f>(W310-DS310*(DX310+DY310)/1000)</f>
        <v>0</v>
      </c>
      <c r="AB310">
        <f>(-I310*44100)</f>
        <v>0</v>
      </c>
      <c r="AC310">
        <f>2*29.3*Q310*0.92*(DZ310-V310)</f>
        <v>0</v>
      </c>
      <c r="AD310">
        <f>2*0.95*5.67E-8*(((DZ310+$B$9)+273)^4-(V310+273)^4)</f>
        <v>0</v>
      </c>
      <c r="AE310">
        <f>T310+AD310+AB310+AC310</f>
        <v>0</v>
      </c>
      <c r="AF310">
        <f>DW310*AT310*(DR310-DQ310*(1000-AT310*DT310)/(1000-AT310*DS310))/(100*DK310)</f>
        <v>0</v>
      </c>
      <c r="AG310">
        <f>1000*DW310*AT310*(DS310-DT310)/(100*DK310*(1000-AT310*DS310))</f>
        <v>0</v>
      </c>
      <c r="AH310">
        <f>(AI310 - AJ310 - DX310*1E3/(8.314*(DZ310+273.15)) * AL310/DW310 * AK310) * DW310/(100*DK310) * (1000 - DT310)/1000</f>
        <v>0</v>
      </c>
      <c r="AI310">
        <v>407.4076243054012</v>
      </c>
      <c r="AJ310">
        <v>408.8439272727272</v>
      </c>
      <c r="AK310">
        <v>-1.891380218614978</v>
      </c>
      <c r="AL310">
        <v>65.05288152161035</v>
      </c>
      <c r="AM310">
        <f>(AO310 - AN310 + DX310*1E3/(8.314*(DZ310+273.15)) * AQ310/DW310 * AP310) * DW310/(100*DK310) * 1000/(1000 - AO310)</f>
        <v>0</v>
      </c>
      <c r="AN310">
        <v>20.3149019353393</v>
      </c>
      <c r="AO310">
        <v>21.8201709090909</v>
      </c>
      <c r="AP310">
        <v>-1.290560659207104E-05</v>
      </c>
      <c r="AQ310">
        <v>105.0648976741151</v>
      </c>
      <c r="AR310">
        <v>0</v>
      </c>
      <c r="AS310">
        <v>0</v>
      </c>
      <c r="AT310">
        <f>IF(AR310*$H$15&gt;=AV310,1.0,(AV310/(AV310-AR310*$H$15)))</f>
        <v>0</v>
      </c>
      <c r="AU310">
        <f>(AT310-1)*100</f>
        <v>0</v>
      </c>
      <c r="AV310">
        <f>MAX(0,($B$15+$C$15*EE310)/(1+$D$15*EE310)*DX310/(DZ310+273)*$E$15)</f>
        <v>0</v>
      </c>
      <c r="AW310" t="s">
        <v>437</v>
      </c>
      <c r="AX310" t="s">
        <v>437</v>
      </c>
      <c r="AY310">
        <v>0</v>
      </c>
      <c r="AZ310">
        <v>0</v>
      </c>
      <c r="BA310">
        <f>1-AY310/AZ310</f>
        <v>0</v>
      </c>
      <c r="BB310">
        <v>0</v>
      </c>
      <c r="BC310" t="s">
        <v>437</v>
      </c>
      <c r="BD310" t="s">
        <v>437</v>
      </c>
      <c r="BE310">
        <v>0</v>
      </c>
      <c r="BF310">
        <v>0</v>
      </c>
      <c r="BG310">
        <f>1-BE310/BF310</f>
        <v>0</v>
      </c>
      <c r="BH310">
        <v>0.5</v>
      </c>
      <c r="BI310">
        <f>DH310</f>
        <v>0</v>
      </c>
      <c r="BJ310">
        <f>K310</f>
        <v>0</v>
      </c>
      <c r="BK310">
        <f>BG310*BH310*BI310</f>
        <v>0</v>
      </c>
      <c r="BL310">
        <f>(BJ310-BB310)/BI310</f>
        <v>0</v>
      </c>
      <c r="BM310">
        <f>(AZ310-BF310)/BF310</f>
        <v>0</v>
      </c>
      <c r="BN310">
        <f>AY310/(BA310+AY310/BF310)</f>
        <v>0</v>
      </c>
      <c r="BO310" t="s">
        <v>437</v>
      </c>
      <c r="BP310">
        <v>0</v>
      </c>
      <c r="BQ310">
        <f>IF(BP310&lt;&gt;0, BP310, BN310)</f>
        <v>0</v>
      </c>
      <c r="BR310">
        <f>1-BQ310/BF310</f>
        <v>0</v>
      </c>
      <c r="BS310">
        <f>(BF310-BE310)/(BF310-BQ310)</f>
        <v>0</v>
      </c>
      <c r="BT310">
        <f>(AZ310-BF310)/(AZ310-BQ310)</f>
        <v>0</v>
      </c>
      <c r="BU310">
        <f>(BF310-BE310)/(BF310-AY310)</f>
        <v>0</v>
      </c>
      <c r="BV310">
        <f>(AZ310-BF310)/(AZ310-AY310)</f>
        <v>0</v>
      </c>
      <c r="BW310">
        <f>(BS310*BQ310/BE310)</f>
        <v>0</v>
      </c>
      <c r="BX310">
        <f>(1-BW310)</f>
        <v>0</v>
      </c>
      <c r="DG310">
        <f>$B$13*EF310+$C$13*EG310+$F$13*ER310*(1-EU310)</f>
        <v>0</v>
      </c>
      <c r="DH310">
        <f>DG310*DI310</f>
        <v>0</v>
      </c>
      <c r="DI310">
        <f>($B$13*$D$11+$C$13*$D$11+$F$13*((FE310+EW310)/MAX(FE310+EW310+FF310, 0.1)*$I$11+FF310/MAX(FE310+EW310+FF310, 0.1)*$J$11))/($B$13+$C$13+$F$13)</f>
        <v>0</v>
      </c>
      <c r="DJ310">
        <f>($B$13*$K$11+$C$13*$K$11+$F$13*((FE310+EW310)/MAX(FE310+EW310+FF310, 0.1)*$P$11+FF310/MAX(FE310+EW310+FF310, 0.1)*$Q$11))/($B$13+$C$13+$F$13)</f>
        <v>0</v>
      </c>
      <c r="DK310">
        <v>2.7</v>
      </c>
      <c r="DL310">
        <v>0.5</v>
      </c>
      <c r="DM310" t="s">
        <v>438</v>
      </c>
      <c r="DN310">
        <v>2</v>
      </c>
      <c r="DO310" t="b">
        <v>1</v>
      </c>
      <c r="DP310">
        <v>1759171367.6</v>
      </c>
      <c r="DQ310">
        <v>408.5547037037038</v>
      </c>
      <c r="DR310">
        <v>409.4621481481481</v>
      </c>
      <c r="DS310">
        <v>21.82804444444444</v>
      </c>
      <c r="DT310">
        <v>20.32808518518518</v>
      </c>
      <c r="DU310">
        <v>409.6634444444445</v>
      </c>
      <c r="DV310">
        <v>21.54641111111112</v>
      </c>
      <c r="DW310">
        <v>499.9773703703704</v>
      </c>
      <c r="DX310">
        <v>90.87812222222222</v>
      </c>
      <c r="DY310">
        <v>0.06619193703703705</v>
      </c>
      <c r="DZ310">
        <v>28.81507037037037</v>
      </c>
      <c r="EA310">
        <v>30.0085925925926</v>
      </c>
      <c r="EB310">
        <v>999.9000000000001</v>
      </c>
      <c r="EC310">
        <v>0</v>
      </c>
      <c r="ED310">
        <v>0</v>
      </c>
      <c r="EE310">
        <v>9988.280000000001</v>
      </c>
      <c r="EF310">
        <v>0</v>
      </c>
      <c r="EG310">
        <v>10.54672592592593</v>
      </c>
      <c r="EH310">
        <v>-0.9074347037037035</v>
      </c>
      <c r="EI310">
        <v>417.6716666666667</v>
      </c>
      <c r="EJ310">
        <v>417.9585185185185</v>
      </c>
      <c r="EK310">
        <v>1.499964444444445</v>
      </c>
      <c r="EL310">
        <v>409.4621481481481</v>
      </c>
      <c r="EM310">
        <v>20.32808518518518</v>
      </c>
      <c r="EN310">
        <v>1.983691851851852</v>
      </c>
      <c r="EO310">
        <v>1.847377037037037</v>
      </c>
      <c r="EP310">
        <v>17.31475925925926</v>
      </c>
      <c r="EQ310">
        <v>16.19354074074074</v>
      </c>
      <c r="ER310">
        <v>2000.001851851852</v>
      </c>
      <c r="ES310">
        <v>0.9799946666666669</v>
      </c>
      <c r="ET310">
        <v>0.02000571481481481</v>
      </c>
      <c r="EU310">
        <v>0</v>
      </c>
      <c r="EV310">
        <v>430.4524074074074</v>
      </c>
      <c r="EW310">
        <v>5.00078</v>
      </c>
      <c r="EX310">
        <v>8476.355555555554</v>
      </c>
      <c r="EY310">
        <v>16379.61481481481</v>
      </c>
      <c r="EZ310">
        <v>40.37937037037037</v>
      </c>
      <c r="FA310">
        <v>41.14107407407406</v>
      </c>
      <c r="FB310">
        <v>40.31681481481481</v>
      </c>
      <c r="FC310">
        <v>40.90951851851852</v>
      </c>
      <c r="FD310">
        <v>40.94414814814814</v>
      </c>
      <c r="FE310">
        <v>1955.091851851852</v>
      </c>
      <c r="FF310">
        <v>39.91</v>
      </c>
      <c r="FG310">
        <v>0</v>
      </c>
      <c r="FH310">
        <v>1759171367.6</v>
      </c>
      <c r="FI310">
        <v>0</v>
      </c>
      <c r="FJ310">
        <v>430.4879615384616</v>
      </c>
      <c r="FK310">
        <v>-1.772341864704399</v>
      </c>
      <c r="FL310">
        <v>-29.32444447874524</v>
      </c>
      <c r="FM310">
        <v>8476.176923076924</v>
      </c>
      <c r="FN310">
        <v>15</v>
      </c>
      <c r="FO310">
        <v>0</v>
      </c>
      <c r="FP310" t="s">
        <v>439</v>
      </c>
      <c r="FQ310">
        <v>1746989605.5</v>
      </c>
      <c r="FR310">
        <v>1746989593.5</v>
      </c>
      <c r="FS310">
        <v>0</v>
      </c>
      <c r="FT310">
        <v>-0.274</v>
      </c>
      <c r="FU310">
        <v>-0.002</v>
      </c>
      <c r="FV310">
        <v>2.549</v>
      </c>
      <c r="FW310">
        <v>0.129</v>
      </c>
      <c r="FX310">
        <v>420</v>
      </c>
      <c r="FY310">
        <v>17</v>
      </c>
      <c r="FZ310">
        <v>0.02</v>
      </c>
      <c r="GA310">
        <v>0.04</v>
      </c>
      <c r="GB310">
        <v>-3.038546756097561</v>
      </c>
      <c r="GC310">
        <v>55.61105542160279</v>
      </c>
      <c r="GD310">
        <v>5.936028397868963</v>
      </c>
      <c r="GE310">
        <v>0</v>
      </c>
      <c r="GF310">
        <v>430.5536470588236</v>
      </c>
      <c r="GG310">
        <v>-1.683422449899854</v>
      </c>
      <c r="GH310">
        <v>0.3033088973261914</v>
      </c>
      <c r="GI310">
        <v>0</v>
      </c>
      <c r="GJ310">
        <v>1.496533902439024</v>
      </c>
      <c r="GK310">
        <v>0.08352982578397186</v>
      </c>
      <c r="GL310">
        <v>0.009222912845535057</v>
      </c>
      <c r="GM310">
        <v>1</v>
      </c>
      <c r="GN310">
        <v>1</v>
      </c>
      <c r="GO310">
        <v>3</v>
      </c>
      <c r="GP310" t="s">
        <v>459</v>
      </c>
      <c r="GQ310">
        <v>3.10176</v>
      </c>
      <c r="GR310">
        <v>2.72462</v>
      </c>
      <c r="GS310">
        <v>0.08490780000000001</v>
      </c>
      <c r="GT310">
        <v>0.0832469</v>
      </c>
      <c r="GU310">
        <v>0.101002</v>
      </c>
      <c r="GV310">
        <v>0.0973667</v>
      </c>
      <c r="GW310">
        <v>23866.2</v>
      </c>
      <c r="GX310">
        <v>21725.6</v>
      </c>
      <c r="GY310">
        <v>26646.8</v>
      </c>
      <c r="GZ310">
        <v>23923.7</v>
      </c>
      <c r="HA310">
        <v>38331.8</v>
      </c>
      <c r="HB310">
        <v>31926.2</v>
      </c>
      <c r="HC310">
        <v>46529.1</v>
      </c>
      <c r="HD310">
        <v>37852.8</v>
      </c>
      <c r="HE310">
        <v>1.8595</v>
      </c>
      <c r="HF310">
        <v>1.84835</v>
      </c>
      <c r="HG310">
        <v>0.10981</v>
      </c>
      <c r="HH310">
        <v>0</v>
      </c>
      <c r="HI310">
        <v>28.2279</v>
      </c>
      <c r="HJ310">
        <v>999.9</v>
      </c>
      <c r="HK310">
        <v>48.9</v>
      </c>
      <c r="HL310">
        <v>31.8</v>
      </c>
      <c r="HM310">
        <v>25.4036</v>
      </c>
      <c r="HN310">
        <v>61.0687</v>
      </c>
      <c r="HO310">
        <v>22.1795</v>
      </c>
      <c r="HP310">
        <v>1</v>
      </c>
      <c r="HQ310">
        <v>0.203054</v>
      </c>
      <c r="HR310">
        <v>0.364227</v>
      </c>
      <c r="HS310">
        <v>20.2792</v>
      </c>
      <c r="HT310">
        <v>5.21235</v>
      </c>
      <c r="HU310">
        <v>11.98</v>
      </c>
      <c r="HV310">
        <v>4.96365</v>
      </c>
      <c r="HW310">
        <v>3.27465</v>
      </c>
      <c r="HX310">
        <v>9999</v>
      </c>
      <c r="HY310">
        <v>9999</v>
      </c>
      <c r="HZ310">
        <v>9999</v>
      </c>
      <c r="IA310">
        <v>43.2</v>
      </c>
      <c r="IB310">
        <v>1.86399</v>
      </c>
      <c r="IC310">
        <v>1.86018</v>
      </c>
      <c r="ID310">
        <v>1.8585</v>
      </c>
      <c r="IE310">
        <v>1.85983</v>
      </c>
      <c r="IF310">
        <v>1.8599</v>
      </c>
      <c r="IG310">
        <v>1.85844</v>
      </c>
      <c r="IH310">
        <v>1.85746</v>
      </c>
      <c r="II310">
        <v>1.85242</v>
      </c>
      <c r="IJ310">
        <v>0</v>
      </c>
      <c r="IK310">
        <v>0</v>
      </c>
      <c r="IL310">
        <v>0</v>
      </c>
      <c r="IM310">
        <v>0</v>
      </c>
      <c r="IN310" t="s">
        <v>441</v>
      </c>
      <c r="IO310" t="s">
        <v>442</v>
      </c>
      <c r="IP310" t="s">
        <v>443</v>
      </c>
      <c r="IQ310" t="s">
        <v>443</v>
      </c>
      <c r="IR310" t="s">
        <v>443</v>
      </c>
      <c r="IS310" t="s">
        <v>443</v>
      </c>
      <c r="IT310">
        <v>0</v>
      </c>
      <c r="IU310">
        <v>100</v>
      </c>
      <c r="IV310">
        <v>100</v>
      </c>
      <c r="IW310">
        <v>-1.11</v>
      </c>
      <c r="IX310">
        <v>0.2815</v>
      </c>
      <c r="IY310">
        <v>-0.9039269621244732</v>
      </c>
      <c r="IZ310">
        <v>-0.001239420960351069</v>
      </c>
      <c r="JA310">
        <v>2.054680153414315E-06</v>
      </c>
      <c r="JB310">
        <v>-6.090169633737798E-10</v>
      </c>
      <c r="JC310">
        <v>0.01286883109493677</v>
      </c>
      <c r="JD310">
        <v>0.003674261220633967</v>
      </c>
      <c r="JE310">
        <v>0.0003746991724086452</v>
      </c>
      <c r="JF310">
        <v>1.563836292469968E-06</v>
      </c>
      <c r="JG310">
        <v>1</v>
      </c>
      <c r="JH310">
        <v>2003</v>
      </c>
      <c r="JI310">
        <v>1</v>
      </c>
      <c r="JJ310">
        <v>24</v>
      </c>
      <c r="JK310">
        <v>203029.5</v>
      </c>
      <c r="JL310">
        <v>203029.7</v>
      </c>
      <c r="JM310">
        <v>1.01807</v>
      </c>
      <c r="JN310">
        <v>2.61841</v>
      </c>
      <c r="JO310">
        <v>1.49658</v>
      </c>
      <c r="JP310">
        <v>2.34375</v>
      </c>
      <c r="JQ310">
        <v>1.54907</v>
      </c>
      <c r="JR310">
        <v>2.40967</v>
      </c>
      <c r="JS310">
        <v>36.8129</v>
      </c>
      <c r="JT310">
        <v>24.1751</v>
      </c>
      <c r="JU310">
        <v>18</v>
      </c>
      <c r="JV310">
        <v>483.84</v>
      </c>
      <c r="JW310">
        <v>491.366</v>
      </c>
      <c r="JX310">
        <v>27.297</v>
      </c>
      <c r="JY310">
        <v>29.8259</v>
      </c>
      <c r="JZ310">
        <v>29.9999</v>
      </c>
      <c r="KA310">
        <v>30.0747</v>
      </c>
      <c r="KB310">
        <v>30.0756</v>
      </c>
      <c r="KC310">
        <v>20.4948</v>
      </c>
      <c r="KD310">
        <v>22.7931</v>
      </c>
      <c r="KE310">
        <v>95.91119999999999</v>
      </c>
      <c r="KF310">
        <v>27.2841</v>
      </c>
      <c r="KG310">
        <v>366.311</v>
      </c>
      <c r="KH310">
        <v>20.3306</v>
      </c>
      <c r="KI310">
        <v>101.734</v>
      </c>
      <c r="KJ310">
        <v>91.2841</v>
      </c>
    </row>
    <row r="311" spans="1:296">
      <c r="A311">
        <v>293</v>
      </c>
      <c r="B311">
        <v>1759171380.1</v>
      </c>
      <c r="C311">
        <v>10007</v>
      </c>
      <c r="D311" t="s">
        <v>1032</v>
      </c>
      <c r="E311" t="s">
        <v>1033</v>
      </c>
      <c r="F311">
        <v>5</v>
      </c>
      <c r="G311" t="s">
        <v>1025</v>
      </c>
      <c r="H311">
        <v>1759171372.314285</v>
      </c>
      <c r="I311">
        <f>(J311)/1000</f>
        <v>0</v>
      </c>
      <c r="J311">
        <f>IF(DO311, AM311, AG311)</f>
        <v>0</v>
      </c>
      <c r="K311">
        <f>IF(DO311, AH311, AF311)</f>
        <v>0</v>
      </c>
      <c r="L311">
        <f>DQ311 - IF(AT311&gt;1, K311*DK311*100.0/(AV311), 0)</f>
        <v>0</v>
      </c>
      <c r="M311">
        <f>((S311-I311/2)*L311-K311)/(S311+I311/2)</f>
        <v>0</v>
      </c>
      <c r="N311">
        <f>M311*(DX311+DY311)/1000.0</f>
        <v>0</v>
      </c>
      <c r="O311">
        <f>(DQ311 - IF(AT311&gt;1, K311*DK311*100.0/(AV311), 0))*(DX311+DY311)/1000.0</f>
        <v>0</v>
      </c>
      <c r="P311">
        <f>2.0/((1/R311-1/Q311)+SIGN(R311)*SQRT((1/R311-1/Q311)*(1/R311-1/Q311) + 4*DL311/((DL311+1)*(DL311+1))*(2*1/R311*1/Q311-1/Q311*1/Q311)))</f>
        <v>0</v>
      </c>
      <c r="Q311">
        <f>IF(LEFT(DM311,1)&lt;&gt;"0",IF(LEFT(DM311,1)="1",3.0,DN311),$D$5+$E$5*(EE311*DX311/($K$5*1000))+$F$5*(EE311*DX311/($K$5*1000))*MAX(MIN(DK311,$J$5),$I$5)*MAX(MIN(DK311,$J$5),$I$5)+$G$5*MAX(MIN(DK311,$J$5),$I$5)*(EE311*DX311/($K$5*1000))+$H$5*(EE311*DX311/($K$5*1000))*(EE311*DX311/($K$5*1000)))</f>
        <v>0</v>
      </c>
      <c r="R311">
        <f>I311*(1000-(1000*0.61365*exp(17.502*V311/(240.97+V311))/(DX311+DY311)+DS311)/2)/(1000*0.61365*exp(17.502*V311/(240.97+V311))/(DX311+DY311)-DS311)</f>
        <v>0</v>
      </c>
      <c r="S311">
        <f>1/((DL311+1)/(P311/1.6)+1/(Q311/1.37)) + DL311/((DL311+1)/(P311/1.6) + DL311/(Q311/1.37))</f>
        <v>0</v>
      </c>
      <c r="T311">
        <f>(DG311*DJ311)</f>
        <v>0</v>
      </c>
      <c r="U311">
        <f>(DZ311+(T311+2*0.95*5.67E-8*(((DZ311+$B$9)+273)^4-(DZ311+273)^4)-44100*I311)/(1.84*29.3*Q311+8*0.95*5.67E-8*(DZ311+273)^3))</f>
        <v>0</v>
      </c>
      <c r="V311">
        <f>($C$9*EA311+$D$9*EB311+$E$9*U311)</f>
        <v>0</v>
      </c>
      <c r="W311">
        <f>0.61365*exp(17.502*V311/(240.97+V311))</f>
        <v>0</v>
      </c>
      <c r="X311">
        <f>(Y311/Z311*100)</f>
        <v>0</v>
      </c>
      <c r="Y311">
        <f>DS311*(DX311+DY311)/1000</f>
        <v>0</v>
      </c>
      <c r="Z311">
        <f>0.61365*exp(17.502*DZ311/(240.97+DZ311))</f>
        <v>0</v>
      </c>
      <c r="AA311">
        <f>(W311-DS311*(DX311+DY311)/1000)</f>
        <v>0</v>
      </c>
      <c r="AB311">
        <f>(-I311*44100)</f>
        <v>0</v>
      </c>
      <c r="AC311">
        <f>2*29.3*Q311*0.92*(DZ311-V311)</f>
        <v>0</v>
      </c>
      <c r="AD311">
        <f>2*0.95*5.67E-8*(((DZ311+$B$9)+273)^4-(V311+273)^4)</f>
        <v>0</v>
      </c>
      <c r="AE311">
        <f>T311+AD311+AB311+AC311</f>
        <v>0</v>
      </c>
      <c r="AF311">
        <f>DW311*AT311*(DR311-DQ311*(1000-AT311*DT311)/(1000-AT311*DS311))/(100*DK311)</f>
        <v>0</v>
      </c>
      <c r="AG311">
        <f>1000*DW311*AT311*(DS311-DT311)/(100*DK311*(1000-AT311*DS311))</f>
        <v>0</v>
      </c>
      <c r="AH311">
        <f>(AI311 - AJ311 - DX311*1E3/(8.314*(DZ311+273.15)) * AL311/DW311 * AK311) * DW311/(100*DK311) * (1000 - DT311)/1000</f>
        <v>0</v>
      </c>
      <c r="AI311">
        <v>391.2502761911216</v>
      </c>
      <c r="AJ311">
        <v>396.1534848484848</v>
      </c>
      <c r="AK311">
        <v>-2.604652688143439</v>
      </c>
      <c r="AL311">
        <v>65.05288152161035</v>
      </c>
      <c r="AM311">
        <f>(AO311 - AN311 + DX311*1E3/(8.314*(DZ311+273.15)) * AQ311/DW311 * AP311) * DW311/(100*DK311) * 1000/(1000 - AO311)</f>
        <v>0</v>
      </c>
      <c r="AN311">
        <v>20.31290015024593</v>
      </c>
      <c r="AO311">
        <v>21.81571212121211</v>
      </c>
      <c r="AP311">
        <v>-5.795483836802919E-06</v>
      </c>
      <c r="AQ311">
        <v>105.0648976741151</v>
      </c>
      <c r="AR311">
        <v>0</v>
      </c>
      <c r="AS311">
        <v>0</v>
      </c>
      <c r="AT311">
        <f>IF(AR311*$H$15&gt;=AV311,1.0,(AV311/(AV311-AR311*$H$15)))</f>
        <v>0</v>
      </c>
      <c r="AU311">
        <f>(AT311-1)*100</f>
        <v>0</v>
      </c>
      <c r="AV311">
        <f>MAX(0,($B$15+$C$15*EE311)/(1+$D$15*EE311)*DX311/(DZ311+273)*$E$15)</f>
        <v>0</v>
      </c>
      <c r="AW311" t="s">
        <v>437</v>
      </c>
      <c r="AX311" t="s">
        <v>437</v>
      </c>
      <c r="AY311">
        <v>0</v>
      </c>
      <c r="AZ311">
        <v>0</v>
      </c>
      <c r="BA311">
        <f>1-AY311/AZ311</f>
        <v>0</v>
      </c>
      <c r="BB311">
        <v>0</v>
      </c>
      <c r="BC311" t="s">
        <v>437</v>
      </c>
      <c r="BD311" t="s">
        <v>437</v>
      </c>
      <c r="BE311">
        <v>0</v>
      </c>
      <c r="BF311">
        <v>0</v>
      </c>
      <c r="BG311">
        <f>1-BE311/BF311</f>
        <v>0</v>
      </c>
      <c r="BH311">
        <v>0.5</v>
      </c>
      <c r="BI311">
        <f>DH311</f>
        <v>0</v>
      </c>
      <c r="BJ311">
        <f>K311</f>
        <v>0</v>
      </c>
      <c r="BK311">
        <f>BG311*BH311*BI311</f>
        <v>0</v>
      </c>
      <c r="BL311">
        <f>(BJ311-BB311)/BI311</f>
        <v>0</v>
      </c>
      <c r="BM311">
        <f>(AZ311-BF311)/BF311</f>
        <v>0</v>
      </c>
      <c r="BN311">
        <f>AY311/(BA311+AY311/BF311)</f>
        <v>0</v>
      </c>
      <c r="BO311" t="s">
        <v>437</v>
      </c>
      <c r="BP311">
        <v>0</v>
      </c>
      <c r="BQ311">
        <f>IF(BP311&lt;&gt;0, BP311, BN311)</f>
        <v>0</v>
      </c>
      <c r="BR311">
        <f>1-BQ311/BF311</f>
        <v>0</v>
      </c>
      <c r="BS311">
        <f>(BF311-BE311)/(BF311-BQ311)</f>
        <v>0</v>
      </c>
      <c r="BT311">
        <f>(AZ311-BF311)/(AZ311-BQ311)</f>
        <v>0</v>
      </c>
      <c r="BU311">
        <f>(BF311-BE311)/(BF311-AY311)</f>
        <v>0</v>
      </c>
      <c r="BV311">
        <f>(AZ311-BF311)/(AZ311-AY311)</f>
        <v>0</v>
      </c>
      <c r="BW311">
        <f>(BS311*BQ311/BE311)</f>
        <v>0</v>
      </c>
      <c r="BX311">
        <f>(1-BW311)</f>
        <v>0</v>
      </c>
      <c r="DG311">
        <f>$B$13*EF311+$C$13*EG311+$F$13*ER311*(1-EU311)</f>
        <v>0</v>
      </c>
      <c r="DH311">
        <f>DG311*DI311</f>
        <v>0</v>
      </c>
      <c r="DI311">
        <f>($B$13*$D$11+$C$13*$D$11+$F$13*((FE311+EW311)/MAX(FE311+EW311+FF311, 0.1)*$I$11+FF311/MAX(FE311+EW311+FF311, 0.1)*$J$11))/($B$13+$C$13+$F$13)</f>
        <v>0</v>
      </c>
      <c r="DJ311">
        <f>($B$13*$K$11+$C$13*$K$11+$F$13*((FE311+EW311)/MAX(FE311+EW311+FF311, 0.1)*$P$11+FF311/MAX(FE311+EW311+FF311, 0.1)*$Q$11))/($B$13+$C$13+$F$13)</f>
        <v>0</v>
      </c>
      <c r="DK311">
        <v>2.7</v>
      </c>
      <c r="DL311">
        <v>0.5</v>
      </c>
      <c r="DM311" t="s">
        <v>438</v>
      </c>
      <c r="DN311">
        <v>2</v>
      </c>
      <c r="DO311" t="b">
        <v>1</v>
      </c>
      <c r="DP311">
        <v>1759171372.314285</v>
      </c>
      <c r="DQ311">
        <v>402.58075</v>
      </c>
      <c r="DR311">
        <v>397.6237857142856</v>
      </c>
      <c r="DS311">
        <v>21.82376785714286</v>
      </c>
      <c r="DT311">
        <v>20.31929642857142</v>
      </c>
      <c r="DU311">
        <v>403.6902142857143</v>
      </c>
      <c r="DV311">
        <v>21.54222857142857</v>
      </c>
      <c r="DW311">
        <v>499.92175</v>
      </c>
      <c r="DX311">
        <v>90.87818571428572</v>
      </c>
      <c r="DY311">
        <v>0.0663407107142857</v>
      </c>
      <c r="DZ311">
        <v>28.81635</v>
      </c>
      <c r="EA311">
        <v>30.01237857142857</v>
      </c>
      <c r="EB311">
        <v>999.9000000000002</v>
      </c>
      <c r="EC311">
        <v>0</v>
      </c>
      <c r="ED311">
        <v>0</v>
      </c>
      <c r="EE311">
        <v>9985.230357142858</v>
      </c>
      <c r="EF311">
        <v>0</v>
      </c>
      <c r="EG311">
        <v>10.543125</v>
      </c>
      <c r="EH311">
        <v>4.956960821428572</v>
      </c>
      <c r="EI311">
        <v>411.5626428571427</v>
      </c>
      <c r="EJ311">
        <v>405.8708571428571</v>
      </c>
      <c r="EK311">
        <v>1.504473571428571</v>
      </c>
      <c r="EL311">
        <v>397.6237857142856</v>
      </c>
      <c r="EM311">
        <v>20.31929642857142</v>
      </c>
      <c r="EN311">
        <v>1.983305357142857</v>
      </c>
      <c r="EO311">
        <v>1.846580357142857</v>
      </c>
      <c r="EP311">
        <v>17.311675</v>
      </c>
      <c r="EQ311">
        <v>16.18677857142857</v>
      </c>
      <c r="ER311">
        <v>1999.996071428572</v>
      </c>
      <c r="ES311">
        <v>0.9799946428571431</v>
      </c>
      <c r="ET311">
        <v>0.02000573214285714</v>
      </c>
      <c r="EU311">
        <v>0</v>
      </c>
      <c r="EV311">
        <v>430.3107142857143</v>
      </c>
      <c r="EW311">
        <v>5.00078</v>
      </c>
      <c r="EX311">
        <v>8474.101785714285</v>
      </c>
      <c r="EY311">
        <v>16379.56785714286</v>
      </c>
      <c r="EZ311">
        <v>40.38367857142856</v>
      </c>
      <c r="FA311">
        <v>41.15614285714285</v>
      </c>
      <c r="FB311">
        <v>40.31446428571428</v>
      </c>
      <c r="FC311">
        <v>40.92621428571429</v>
      </c>
      <c r="FD311">
        <v>40.94382142857142</v>
      </c>
      <c r="FE311">
        <v>1955.086071428571</v>
      </c>
      <c r="FF311">
        <v>39.91</v>
      </c>
      <c r="FG311">
        <v>0</v>
      </c>
      <c r="FH311">
        <v>1759171372.4</v>
      </c>
      <c r="FI311">
        <v>0</v>
      </c>
      <c r="FJ311">
        <v>430.3513076923078</v>
      </c>
      <c r="FK311">
        <v>-0.7598632335373996</v>
      </c>
      <c r="FL311">
        <v>-26.04102568343734</v>
      </c>
      <c r="FM311">
        <v>8473.883846153847</v>
      </c>
      <c r="FN311">
        <v>15</v>
      </c>
      <c r="FO311">
        <v>0</v>
      </c>
      <c r="FP311" t="s">
        <v>439</v>
      </c>
      <c r="FQ311">
        <v>1746989605.5</v>
      </c>
      <c r="FR311">
        <v>1746989593.5</v>
      </c>
      <c r="FS311">
        <v>0</v>
      </c>
      <c r="FT311">
        <v>-0.274</v>
      </c>
      <c r="FU311">
        <v>-0.002</v>
      </c>
      <c r="FV311">
        <v>2.549</v>
      </c>
      <c r="FW311">
        <v>0.129</v>
      </c>
      <c r="FX311">
        <v>420</v>
      </c>
      <c r="FY311">
        <v>17</v>
      </c>
      <c r="FZ311">
        <v>0.02</v>
      </c>
      <c r="GA311">
        <v>0.04</v>
      </c>
      <c r="GB311">
        <v>1.339298075</v>
      </c>
      <c r="GC311">
        <v>75.3875145028143</v>
      </c>
      <c r="GD311">
        <v>7.33641441334161</v>
      </c>
      <c r="GE311">
        <v>0</v>
      </c>
      <c r="GF311">
        <v>430.4553235294118</v>
      </c>
      <c r="GG311">
        <v>-1.770038193009288</v>
      </c>
      <c r="GH311">
        <v>0.289924809784744</v>
      </c>
      <c r="GI311">
        <v>0</v>
      </c>
      <c r="GJ311">
        <v>1.50039225</v>
      </c>
      <c r="GK311">
        <v>0.06555478424014598</v>
      </c>
      <c r="GL311">
        <v>0.008201932238046102</v>
      </c>
      <c r="GM311">
        <v>1</v>
      </c>
      <c r="GN311">
        <v>1</v>
      </c>
      <c r="GO311">
        <v>3</v>
      </c>
      <c r="GP311" t="s">
        <v>459</v>
      </c>
      <c r="GQ311">
        <v>3.10244</v>
      </c>
      <c r="GR311">
        <v>2.72446</v>
      </c>
      <c r="GS311">
        <v>0.0828359</v>
      </c>
      <c r="GT311">
        <v>0.08055619999999999</v>
      </c>
      <c r="GU311">
        <v>0.100988</v>
      </c>
      <c r="GV311">
        <v>0.09736400000000001</v>
      </c>
      <c r="GW311">
        <v>23920.4</v>
      </c>
      <c r="GX311">
        <v>21789.3</v>
      </c>
      <c r="GY311">
        <v>26647</v>
      </c>
      <c r="GZ311">
        <v>23923.6</v>
      </c>
      <c r="HA311">
        <v>38332.3</v>
      </c>
      <c r="HB311">
        <v>31926.2</v>
      </c>
      <c r="HC311">
        <v>46529.3</v>
      </c>
      <c r="HD311">
        <v>37853.1</v>
      </c>
      <c r="HE311">
        <v>1.86033</v>
      </c>
      <c r="HF311">
        <v>1.84728</v>
      </c>
      <c r="HG311">
        <v>0.108488</v>
      </c>
      <c r="HH311">
        <v>0</v>
      </c>
      <c r="HI311">
        <v>28.2303</v>
      </c>
      <c r="HJ311">
        <v>999.9</v>
      </c>
      <c r="HK311">
        <v>48.9</v>
      </c>
      <c r="HL311">
        <v>31.8</v>
      </c>
      <c r="HM311">
        <v>25.4054</v>
      </c>
      <c r="HN311">
        <v>60.8387</v>
      </c>
      <c r="HO311">
        <v>22.0473</v>
      </c>
      <c r="HP311">
        <v>1</v>
      </c>
      <c r="HQ311">
        <v>0.203008</v>
      </c>
      <c r="HR311">
        <v>0.394932</v>
      </c>
      <c r="HS311">
        <v>20.2794</v>
      </c>
      <c r="HT311">
        <v>5.2116</v>
      </c>
      <c r="HU311">
        <v>11.98</v>
      </c>
      <c r="HV311">
        <v>4.9633</v>
      </c>
      <c r="HW311">
        <v>3.27448</v>
      </c>
      <c r="HX311">
        <v>9999</v>
      </c>
      <c r="HY311">
        <v>9999</v>
      </c>
      <c r="HZ311">
        <v>9999</v>
      </c>
      <c r="IA311">
        <v>43.2</v>
      </c>
      <c r="IB311">
        <v>1.864</v>
      </c>
      <c r="IC311">
        <v>1.86019</v>
      </c>
      <c r="ID311">
        <v>1.85851</v>
      </c>
      <c r="IE311">
        <v>1.85983</v>
      </c>
      <c r="IF311">
        <v>1.85989</v>
      </c>
      <c r="IG311">
        <v>1.85844</v>
      </c>
      <c r="IH311">
        <v>1.85749</v>
      </c>
      <c r="II311">
        <v>1.85242</v>
      </c>
      <c r="IJ311">
        <v>0</v>
      </c>
      <c r="IK311">
        <v>0</v>
      </c>
      <c r="IL311">
        <v>0</v>
      </c>
      <c r="IM311">
        <v>0</v>
      </c>
      <c r="IN311" t="s">
        <v>441</v>
      </c>
      <c r="IO311" t="s">
        <v>442</v>
      </c>
      <c r="IP311" t="s">
        <v>443</v>
      </c>
      <c r="IQ311" t="s">
        <v>443</v>
      </c>
      <c r="IR311" t="s">
        <v>443</v>
      </c>
      <c r="IS311" t="s">
        <v>443</v>
      </c>
      <c r="IT311">
        <v>0</v>
      </c>
      <c r="IU311">
        <v>100</v>
      </c>
      <c r="IV311">
        <v>100</v>
      </c>
      <c r="IW311">
        <v>-1.111</v>
      </c>
      <c r="IX311">
        <v>0.2814</v>
      </c>
      <c r="IY311">
        <v>-0.9039269621244732</v>
      </c>
      <c r="IZ311">
        <v>-0.001239420960351069</v>
      </c>
      <c r="JA311">
        <v>2.054680153414315E-06</v>
      </c>
      <c r="JB311">
        <v>-6.090169633737798E-10</v>
      </c>
      <c r="JC311">
        <v>0.01286883109493677</v>
      </c>
      <c r="JD311">
        <v>0.003674261220633967</v>
      </c>
      <c r="JE311">
        <v>0.0003746991724086452</v>
      </c>
      <c r="JF311">
        <v>1.563836292469968E-06</v>
      </c>
      <c r="JG311">
        <v>1</v>
      </c>
      <c r="JH311">
        <v>2003</v>
      </c>
      <c r="JI311">
        <v>1</v>
      </c>
      <c r="JJ311">
        <v>24</v>
      </c>
      <c r="JK311">
        <v>203029.6</v>
      </c>
      <c r="JL311">
        <v>203029.8</v>
      </c>
      <c r="JM311">
        <v>0.983887</v>
      </c>
      <c r="JN311">
        <v>2.63306</v>
      </c>
      <c r="JO311">
        <v>1.49658</v>
      </c>
      <c r="JP311">
        <v>2.34375</v>
      </c>
      <c r="JQ311">
        <v>1.54907</v>
      </c>
      <c r="JR311">
        <v>2.3291</v>
      </c>
      <c r="JS311">
        <v>36.8129</v>
      </c>
      <c r="JT311">
        <v>24.1663</v>
      </c>
      <c r="JU311">
        <v>18</v>
      </c>
      <c r="JV311">
        <v>484.312</v>
      </c>
      <c r="JW311">
        <v>490.639</v>
      </c>
      <c r="JX311">
        <v>27.2846</v>
      </c>
      <c r="JY311">
        <v>29.8233</v>
      </c>
      <c r="JZ311">
        <v>29.9999</v>
      </c>
      <c r="KA311">
        <v>30.0729</v>
      </c>
      <c r="KB311">
        <v>30.0738</v>
      </c>
      <c r="KC311">
        <v>19.7936</v>
      </c>
      <c r="KD311">
        <v>22.7931</v>
      </c>
      <c r="KE311">
        <v>95.91119999999999</v>
      </c>
      <c r="KF311">
        <v>27.2702</v>
      </c>
      <c r="KG311">
        <v>346.23</v>
      </c>
      <c r="KH311">
        <v>20.3334</v>
      </c>
      <c r="KI311">
        <v>101.734</v>
      </c>
      <c r="KJ311">
        <v>91.28440000000001</v>
      </c>
    </row>
    <row r="312" spans="1:296">
      <c r="A312">
        <v>294</v>
      </c>
      <c r="B312">
        <v>1759171385.1</v>
      </c>
      <c r="C312">
        <v>10012</v>
      </c>
      <c r="D312" t="s">
        <v>1034</v>
      </c>
      <c r="E312" t="s">
        <v>1035</v>
      </c>
      <c r="F312">
        <v>5</v>
      </c>
      <c r="G312" t="s">
        <v>1025</v>
      </c>
      <c r="H312">
        <v>1759171377.6</v>
      </c>
      <c r="I312">
        <f>(J312)/1000</f>
        <v>0</v>
      </c>
      <c r="J312">
        <f>IF(DO312, AM312, AG312)</f>
        <v>0</v>
      </c>
      <c r="K312">
        <f>IF(DO312, AH312, AF312)</f>
        <v>0</v>
      </c>
      <c r="L312">
        <f>DQ312 - IF(AT312&gt;1, K312*DK312*100.0/(AV312), 0)</f>
        <v>0</v>
      </c>
      <c r="M312">
        <f>((S312-I312/2)*L312-K312)/(S312+I312/2)</f>
        <v>0</v>
      </c>
      <c r="N312">
        <f>M312*(DX312+DY312)/1000.0</f>
        <v>0</v>
      </c>
      <c r="O312">
        <f>(DQ312 - IF(AT312&gt;1, K312*DK312*100.0/(AV312), 0))*(DX312+DY312)/1000.0</f>
        <v>0</v>
      </c>
      <c r="P312">
        <f>2.0/((1/R312-1/Q312)+SIGN(R312)*SQRT((1/R312-1/Q312)*(1/R312-1/Q312) + 4*DL312/((DL312+1)*(DL312+1))*(2*1/R312*1/Q312-1/Q312*1/Q312)))</f>
        <v>0</v>
      </c>
      <c r="Q312">
        <f>IF(LEFT(DM312,1)&lt;&gt;"0",IF(LEFT(DM312,1)="1",3.0,DN312),$D$5+$E$5*(EE312*DX312/($K$5*1000))+$F$5*(EE312*DX312/($K$5*1000))*MAX(MIN(DK312,$J$5),$I$5)*MAX(MIN(DK312,$J$5),$I$5)+$G$5*MAX(MIN(DK312,$J$5),$I$5)*(EE312*DX312/($K$5*1000))+$H$5*(EE312*DX312/($K$5*1000))*(EE312*DX312/($K$5*1000)))</f>
        <v>0</v>
      </c>
      <c r="R312">
        <f>I312*(1000-(1000*0.61365*exp(17.502*V312/(240.97+V312))/(DX312+DY312)+DS312)/2)/(1000*0.61365*exp(17.502*V312/(240.97+V312))/(DX312+DY312)-DS312)</f>
        <v>0</v>
      </c>
      <c r="S312">
        <f>1/((DL312+1)/(P312/1.6)+1/(Q312/1.37)) + DL312/((DL312+1)/(P312/1.6) + DL312/(Q312/1.37))</f>
        <v>0</v>
      </c>
      <c r="T312">
        <f>(DG312*DJ312)</f>
        <v>0</v>
      </c>
      <c r="U312">
        <f>(DZ312+(T312+2*0.95*5.67E-8*(((DZ312+$B$9)+273)^4-(DZ312+273)^4)-44100*I312)/(1.84*29.3*Q312+8*0.95*5.67E-8*(DZ312+273)^3))</f>
        <v>0</v>
      </c>
      <c r="V312">
        <f>($C$9*EA312+$D$9*EB312+$E$9*U312)</f>
        <v>0</v>
      </c>
      <c r="W312">
        <f>0.61365*exp(17.502*V312/(240.97+V312))</f>
        <v>0</v>
      </c>
      <c r="X312">
        <f>(Y312/Z312*100)</f>
        <v>0</v>
      </c>
      <c r="Y312">
        <f>DS312*(DX312+DY312)/1000</f>
        <v>0</v>
      </c>
      <c r="Z312">
        <f>0.61365*exp(17.502*DZ312/(240.97+DZ312))</f>
        <v>0</v>
      </c>
      <c r="AA312">
        <f>(W312-DS312*(DX312+DY312)/1000)</f>
        <v>0</v>
      </c>
      <c r="AB312">
        <f>(-I312*44100)</f>
        <v>0</v>
      </c>
      <c r="AC312">
        <f>2*29.3*Q312*0.92*(DZ312-V312)</f>
        <v>0</v>
      </c>
      <c r="AD312">
        <f>2*0.95*5.67E-8*(((DZ312+$B$9)+273)^4-(V312+273)^4)</f>
        <v>0</v>
      </c>
      <c r="AE312">
        <f>T312+AD312+AB312+AC312</f>
        <v>0</v>
      </c>
      <c r="AF312">
        <f>DW312*AT312*(DR312-DQ312*(1000-AT312*DT312)/(1000-AT312*DS312))/(100*DK312)</f>
        <v>0</v>
      </c>
      <c r="AG312">
        <f>1000*DW312*AT312*(DS312-DT312)/(100*DK312*(1000-AT312*DS312))</f>
        <v>0</v>
      </c>
      <c r="AH312">
        <f>(AI312 - AJ312 - DX312*1E3/(8.314*(DZ312+273.15)) * AL312/DW312 * AK312) * DW312/(100*DK312) * (1000 - DT312)/1000</f>
        <v>0</v>
      </c>
      <c r="AI312">
        <v>374.5154655833945</v>
      </c>
      <c r="AJ312">
        <v>381.270812121212</v>
      </c>
      <c r="AK312">
        <v>-3.022835762201508</v>
      </c>
      <c r="AL312">
        <v>65.05288152161035</v>
      </c>
      <c r="AM312">
        <f>(AO312 - AN312 + DX312*1E3/(8.314*(DZ312+273.15)) * AQ312/DW312 * AP312) * DW312/(100*DK312) * 1000/(1000 - AO312)</f>
        <v>0</v>
      </c>
      <c r="AN312">
        <v>20.31512566990099</v>
      </c>
      <c r="AO312">
        <v>21.81153636363635</v>
      </c>
      <c r="AP312">
        <v>-6.281912448462E-06</v>
      </c>
      <c r="AQ312">
        <v>105.0648976741151</v>
      </c>
      <c r="AR312">
        <v>0</v>
      </c>
      <c r="AS312">
        <v>0</v>
      </c>
      <c r="AT312">
        <f>IF(AR312*$H$15&gt;=AV312,1.0,(AV312/(AV312-AR312*$H$15)))</f>
        <v>0</v>
      </c>
      <c r="AU312">
        <f>(AT312-1)*100</f>
        <v>0</v>
      </c>
      <c r="AV312">
        <f>MAX(0,($B$15+$C$15*EE312)/(1+$D$15*EE312)*DX312/(DZ312+273)*$E$15)</f>
        <v>0</v>
      </c>
      <c r="AW312" t="s">
        <v>437</v>
      </c>
      <c r="AX312" t="s">
        <v>437</v>
      </c>
      <c r="AY312">
        <v>0</v>
      </c>
      <c r="AZ312">
        <v>0</v>
      </c>
      <c r="BA312">
        <f>1-AY312/AZ312</f>
        <v>0</v>
      </c>
      <c r="BB312">
        <v>0</v>
      </c>
      <c r="BC312" t="s">
        <v>437</v>
      </c>
      <c r="BD312" t="s">
        <v>437</v>
      </c>
      <c r="BE312">
        <v>0</v>
      </c>
      <c r="BF312">
        <v>0</v>
      </c>
      <c r="BG312">
        <f>1-BE312/BF312</f>
        <v>0</v>
      </c>
      <c r="BH312">
        <v>0.5</v>
      </c>
      <c r="BI312">
        <f>DH312</f>
        <v>0</v>
      </c>
      <c r="BJ312">
        <f>K312</f>
        <v>0</v>
      </c>
      <c r="BK312">
        <f>BG312*BH312*BI312</f>
        <v>0</v>
      </c>
      <c r="BL312">
        <f>(BJ312-BB312)/BI312</f>
        <v>0</v>
      </c>
      <c r="BM312">
        <f>(AZ312-BF312)/BF312</f>
        <v>0</v>
      </c>
      <c r="BN312">
        <f>AY312/(BA312+AY312/BF312)</f>
        <v>0</v>
      </c>
      <c r="BO312" t="s">
        <v>437</v>
      </c>
      <c r="BP312">
        <v>0</v>
      </c>
      <c r="BQ312">
        <f>IF(BP312&lt;&gt;0, BP312, BN312)</f>
        <v>0</v>
      </c>
      <c r="BR312">
        <f>1-BQ312/BF312</f>
        <v>0</v>
      </c>
      <c r="BS312">
        <f>(BF312-BE312)/(BF312-BQ312)</f>
        <v>0</v>
      </c>
      <c r="BT312">
        <f>(AZ312-BF312)/(AZ312-BQ312)</f>
        <v>0</v>
      </c>
      <c r="BU312">
        <f>(BF312-BE312)/(BF312-AY312)</f>
        <v>0</v>
      </c>
      <c r="BV312">
        <f>(AZ312-BF312)/(AZ312-AY312)</f>
        <v>0</v>
      </c>
      <c r="BW312">
        <f>(BS312*BQ312/BE312)</f>
        <v>0</v>
      </c>
      <c r="BX312">
        <f>(1-BW312)</f>
        <v>0</v>
      </c>
      <c r="DG312">
        <f>$B$13*EF312+$C$13*EG312+$F$13*ER312*(1-EU312)</f>
        <v>0</v>
      </c>
      <c r="DH312">
        <f>DG312*DI312</f>
        <v>0</v>
      </c>
      <c r="DI312">
        <f>($B$13*$D$11+$C$13*$D$11+$F$13*((FE312+EW312)/MAX(FE312+EW312+FF312, 0.1)*$I$11+FF312/MAX(FE312+EW312+FF312, 0.1)*$J$11))/($B$13+$C$13+$F$13)</f>
        <v>0</v>
      </c>
      <c r="DJ312">
        <f>($B$13*$K$11+$C$13*$K$11+$F$13*((FE312+EW312)/MAX(FE312+EW312+FF312, 0.1)*$P$11+FF312/MAX(FE312+EW312+FF312, 0.1)*$Q$11))/($B$13+$C$13+$F$13)</f>
        <v>0</v>
      </c>
      <c r="DK312">
        <v>2.7</v>
      </c>
      <c r="DL312">
        <v>0.5</v>
      </c>
      <c r="DM312" t="s">
        <v>438</v>
      </c>
      <c r="DN312">
        <v>2</v>
      </c>
      <c r="DO312" t="b">
        <v>1</v>
      </c>
      <c r="DP312">
        <v>1759171377.6</v>
      </c>
      <c r="DQ312">
        <v>391.8083703703703</v>
      </c>
      <c r="DR312">
        <v>381.3644444444444</v>
      </c>
      <c r="DS312">
        <v>21.81782222222223</v>
      </c>
      <c r="DT312">
        <v>20.31457777777778</v>
      </c>
      <c r="DU312">
        <v>392.9188888888888</v>
      </c>
      <c r="DV312">
        <v>21.53641111111111</v>
      </c>
      <c r="DW312">
        <v>499.9581481481482</v>
      </c>
      <c r="DX312">
        <v>90.87806666666667</v>
      </c>
      <c r="DY312">
        <v>0.06649291851851852</v>
      </c>
      <c r="DZ312">
        <v>28.81662592592593</v>
      </c>
      <c r="EA312">
        <v>30.01017407407407</v>
      </c>
      <c r="EB312">
        <v>999.9000000000001</v>
      </c>
      <c r="EC312">
        <v>0</v>
      </c>
      <c r="ED312">
        <v>0</v>
      </c>
      <c r="EE312">
        <v>9983.667407407409</v>
      </c>
      <c r="EF312">
        <v>0</v>
      </c>
      <c r="EG312">
        <v>10.54441481481482</v>
      </c>
      <c r="EH312">
        <v>10.4439162962963</v>
      </c>
      <c r="EI312">
        <v>400.5475185185186</v>
      </c>
      <c r="EJ312">
        <v>389.2723703703704</v>
      </c>
      <c r="EK312">
        <v>1.503250740740741</v>
      </c>
      <c r="EL312">
        <v>381.3644444444444</v>
      </c>
      <c r="EM312">
        <v>20.31457777777778</v>
      </c>
      <c r="EN312">
        <v>1.982762592592593</v>
      </c>
      <c r="EO312">
        <v>1.846148888888889</v>
      </c>
      <c r="EP312">
        <v>17.30734074074074</v>
      </c>
      <c r="EQ312">
        <v>16.18310740740741</v>
      </c>
      <c r="ER312">
        <v>2000.014814814815</v>
      </c>
      <c r="ES312">
        <v>0.9799948888888891</v>
      </c>
      <c r="ET312">
        <v>0.02000548148148149</v>
      </c>
      <c r="EU312">
        <v>0</v>
      </c>
      <c r="EV312">
        <v>430.2097777777777</v>
      </c>
      <c r="EW312">
        <v>5.00078</v>
      </c>
      <c r="EX312">
        <v>8471.307777777778</v>
      </c>
      <c r="EY312">
        <v>16379.71851851852</v>
      </c>
      <c r="EZ312">
        <v>40.40481481481481</v>
      </c>
      <c r="FA312">
        <v>41.18277777777777</v>
      </c>
      <c r="FB312">
        <v>40.3284074074074</v>
      </c>
      <c r="FC312">
        <v>40.93966666666667</v>
      </c>
      <c r="FD312">
        <v>40.94644444444444</v>
      </c>
      <c r="FE312">
        <v>1955.104814814815</v>
      </c>
      <c r="FF312">
        <v>39.91</v>
      </c>
      <c r="FG312">
        <v>0</v>
      </c>
      <c r="FH312">
        <v>1759171377.2</v>
      </c>
      <c r="FI312">
        <v>0</v>
      </c>
      <c r="FJ312">
        <v>430.2266153846154</v>
      </c>
      <c r="FK312">
        <v>-2.05996581857176</v>
      </c>
      <c r="FL312">
        <v>-35.16512826772155</v>
      </c>
      <c r="FM312">
        <v>8471.267692307692</v>
      </c>
      <c r="FN312">
        <v>15</v>
      </c>
      <c r="FO312">
        <v>0</v>
      </c>
      <c r="FP312" t="s">
        <v>439</v>
      </c>
      <c r="FQ312">
        <v>1746989605.5</v>
      </c>
      <c r="FR312">
        <v>1746989593.5</v>
      </c>
      <c r="FS312">
        <v>0</v>
      </c>
      <c r="FT312">
        <v>-0.274</v>
      </c>
      <c r="FU312">
        <v>-0.002</v>
      </c>
      <c r="FV312">
        <v>2.549</v>
      </c>
      <c r="FW312">
        <v>0.129</v>
      </c>
      <c r="FX312">
        <v>420</v>
      </c>
      <c r="FY312">
        <v>17</v>
      </c>
      <c r="FZ312">
        <v>0.02</v>
      </c>
      <c r="GA312">
        <v>0.04</v>
      </c>
      <c r="GB312">
        <v>6.692221325</v>
      </c>
      <c r="GC312">
        <v>64.46623829268293</v>
      </c>
      <c r="GD312">
        <v>6.380998183690227</v>
      </c>
      <c r="GE312">
        <v>0</v>
      </c>
      <c r="GF312">
        <v>430.3007647058824</v>
      </c>
      <c r="GG312">
        <v>-1.444675321287267</v>
      </c>
      <c r="GH312">
        <v>0.2948163993786003</v>
      </c>
      <c r="GI312">
        <v>0</v>
      </c>
      <c r="GJ312">
        <v>1.50291925</v>
      </c>
      <c r="GK312">
        <v>-0.006145328330213111</v>
      </c>
      <c r="GL312">
        <v>0.0053137098093046</v>
      </c>
      <c r="GM312">
        <v>1</v>
      </c>
      <c r="GN312">
        <v>1</v>
      </c>
      <c r="GO312">
        <v>3</v>
      </c>
      <c r="GP312" t="s">
        <v>459</v>
      </c>
      <c r="GQ312">
        <v>3.10229</v>
      </c>
      <c r="GR312">
        <v>2.72474</v>
      </c>
      <c r="GS312">
        <v>0.08040269999999999</v>
      </c>
      <c r="GT312">
        <v>0.0777822</v>
      </c>
      <c r="GU312">
        <v>0.100975</v>
      </c>
      <c r="GV312">
        <v>0.0973658</v>
      </c>
      <c r="GW312">
        <v>23983.7</v>
      </c>
      <c r="GX312">
        <v>21855.4</v>
      </c>
      <c r="GY312">
        <v>26646.9</v>
      </c>
      <c r="GZ312">
        <v>23924</v>
      </c>
      <c r="HA312">
        <v>38332.6</v>
      </c>
      <c r="HB312">
        <v>31926</v>
      </c>
      <c r="HC312">
        <v>46529.4</v>
      </c>
      <c r="HD312">
        <v>37853.2</v>
      </c>
      <c r="HE312">
        <v>1.86028</v>
      </c>
      <c r="HF312">
        <v>1.84753</v>
      </c>
      <c r="HG312">
        <v>0.109378</v>
      </c>
      <c r="HH312">
        <v>0</v>
      </c>
      <c r="HI312">
        <v>28.2322</v>
      </c>
      <c r="HJ312">
        <v>999.9</v>
      </c>
      <c r="HK312">
        <v>48.9</v>
      </c>
      <c r="HL312">
        <v>31.8</v>
      </c>
      <c r="HM312">
        <v>25.4043</v>
      </c>
      <c r="HN312">
        <v>60.8787</v>
      </c>
      <c r="HO312">
        <v>21.8349</v>
      </c>
      <c r="HP312">
        <v>1</v>
      </c>
      <c r="HQ312">
        <v>0.20252</v>
      </c>
      <c r="HR312">
        <v>0.396381</v>
      </c>
      <c r="HS312">
        <v>20.2794</v>
      </c>
      <c r="HT312">
        <v>5.211</v>
      </c>
      <c r="HU312">
        <v>11.98</v>
      </c>
      <c r="HV312">
        <v>4.963</v>
      </c>
      <c r="HW312">
        <v>3.27445</v>
      </c>
      <c r="HX312">
        <v>9999</v>
      </c>
      <c r="HY312">
        <v>9999</v>
      </c>
      <c r="HZ312">
        <v>9999</v>
      </c>
      <c r="IA312">
        <v>43.2</v>
      </c>
      <c r="IB312">
        <v>1.86398</v>
      </c>
      <c r="IC312">
        <v>1.8602</v>
      </c>
      <c r="ID312">
        <v>1.85851</v>
      </c>
      <c r="IE312">
        <v>1.8598</v>
      </c>
      <c r="IF312">
        <v>1.8599</v>
      </c>
      <c r="IG312">
        <v>1.85846</v>
      </c>
      <c r="IH312">
        <v>1.85746</v>
      </c>
      <c r="II312">
        <v>1.85242</v>
      </c>
      <c r="IJ312">
        <v>0</v>
      </c>
      <c r="IK312">
        <v>0</v>
      </c>
      <c r="IL312">
        <v>0</v>
      </c>
      <c r="IM312">
        <v>0</v>
      </c>
      <c r="IN312" t="s">
        <v>441</v>
      </c>
      <c r="IO312" t="s">
        <v>442</v>
      </c>
      <c r="IP312" t="s">
        <v>443</v>
      </c>
      <c r="IQ312" t="s">
        <v>443</v>
      </c>
      <c r="IR312" t="s">
        <v>443</v>
      </c>
      <c r="IS312" t="s">
        <v>443</v>
      </c>
      <c r="IT312">
        <v>0</v>
      </c>
      <c r="IU312">
        <v>100</v>
      </c>
      <c r="IV312">
        <v>100</v>
      </c>
      <c r="IW312">
        <v>-1.112</v>
      </c>
      <c r="IX312">
        <v>0.2813</v>
      </c>
      <c r="IY312">
        <v>-0.9039269621244732</v>
      </c>
      <c r="IZ312">
        <v>-0.001239420960351069</v>
      </c>
      <c r="JA312">
        <v>2.054680153414315E-06</v>
      </c>
      <c r="JB312">
        <v>-6.090169633737798E-10</v>
      </c>
      <c r="JC312">
        <v>0.01286883109493677</v>
      </c>
      <c r="JD312">
        <v>0.003674261220633967</v>
      </c>
      <c r="JE312">
        <v>0.0003746991724086452</v>
      </c>
      <c r="JF312">
        <v>1.563836292469968E-06</v>
      </c>
      <c r="JG312">
        <v>1</v>
      </c>
      <c r="JH312">
        <v>2003</v>
      </c>
      <c r="JI312">
        <v>1</v>
      </c>
      <c r="JJ312">
        <v>24</v>
      </c>
      <c r="JK312">
        <v>203029.7</v>
      </c>
      <c r="JL312">
        <v>203029.9</v>
      </c>
      <c r="JM312">
        <v>0.944824</v>
      </c>
      <c r="JN312">
        <v>2.63672</v>
      </c>
      <c r="JO312">
        <v>1.49658</v>
      </c>
      <c r="JP312">
        <v>2.34375</v>
      </c>
      <c r="JQ312">
        <v>1.54907</v>
      </c>
      <c r="JR312">
        <v>2.37305</v>
      </c>
      <c r="JS312">
        <v>36.8129</v>
      </c>
      <c r="JT312">
        <v>24.1663</v>
      </c>
      <c r="JU312">
        <v>18</v>
      </c>
      <c r="JV312">
        <v>484.263</v>
      </c>
      <c r="JW312">
        <v>490.789</v>
      </c>
      <c r="JX312">
        <v>27.2698</v>
      </c>
      <c r="JY312">
        <v>29.8218</v>
      </c>
      <c r="JZ312">
        <v>30</v>
      </c>
      <c r="KA312">
        <v>30.0704</v>
      </c>
      <c r="KB312">
        <v>30.0718</v>
      </c>
      <c r="KC312">
        <v>19.0099</v>
      </c>
      <c r="KD312">
        <v>22.7931</v>
      </c>
      <c r="KE312">
        <v>95.91119999999999</v>
      </c>
      <c r="KF312">
        <v>27.2672</v>
      </c>
      <c r="KG312">
        <v>332.854</v>
      </c>
      <c r="KH312">
        <v>20.3383</v>
      </c>
      <c r="KI312">
        <v>101.734</v>
      </c>
      <c r="KJ312">
        <v>91.2851</v>
      </c>
    </row>
    <row r="313" spans="1:296">
      <c r="A313">
        <v>295</v>
      </c>
      <c r="B313">
        <v>1759171390.1</v>
      </c>
      <c r="C313">
        <v>10017</v>
      </c>
      <c r="D313" t="s">
        <v>1036</v>
      </c>
      <c r="E313" t="s">
        <v>1037</v>
      </c>
      <c r="F313">
        <v>5</v>
      </c>
      <c r="G313" t="s">
        <v>1025</v>
      </c>
      <c r="H313">
        <v>1759171382.314285</v>
      </c>
      <c r="I313">
        <f>(J313)/1000</f>
        <v>0</v>
      </c>
      <c r="J313">
        <f>IF(DO313, AM313, AG313)</f>
        <v>0</v>
      </c>
      <c r="K313">
        <f>IF(DO313, AH313, AF313)</f>
        <v>0</v>
      </c>
      <c r="L313">
        <f>DQ313 - IF(AT313&gt;1, K313*DK313*100.0/(AV313), 0)</f>
        <v>0</v>
      </c>
      <c r="M313">
        <f>((S313-I313/2)*L313-K313)/(S313+I313/2)</f>
        <v>0</v>
      </c>
      <c r="N313">
        <f>M313*(DX313+DY313)/1000.0</f>
        <v>0</v>
      </c>
      <c r="O313">
        <f>(DQ313 - IF(AT313&gt;1, K313*DK313*100.0/(AV313), 0))*(DX313+DY313)/1000.0</f>
        <v>0</v>
      </c>
      <c r="P313">
        <f>2.0/((1/R313-1/Q313)+SIGN(R313)*SQRT((1/R313-1/Q313)*(1/R313-1/Q313) + 4*DL313/((DL313+1)*(DL313+1))*(2*1/R313*1/Q313-1/Q313*1/Q313)))</f>
        <v>0</v>
      </c>
      <c r="Q313">
        <f>IF(LEFT(DM313,1)&lt;&gt;"0",IF(LEFT(DM313,1)="1",3.0,DN313),$D$5+$E$5*(EE313*DX313/($K$5*1000))+$F$5*(EE313*DX313/($K$5*1000))*MAX(MIN(DK313,$J$5),$I$5)*MAX(MIN(DK313,$J$5),$I$5)+$G$5*MAX(MIN(DK313,$J$5),$I$5)*(EE313*DX313/($K$5*1000))+$H$5*(EE313*DX313/($K$5*1000))*(EE313*DX313/($K$5*1000)))</f>
        <v>0</v>
      </c>
      <c r="R313">
        <f>I313*(1000-(1000*0.61365*exp(17.502*V313/(240.97+V313))/(DX313+DY313)+DS313)/2)/(1000*0.61365*exp(17.502*V313/(240.97+V313))/(DX313+DY313)-DS313)</f>
        <v>0</v>
      </c>
      <c r="S313">
        <f>1/((DL313+1)/(P313/1.6)+1/(Q313/1.37)) + DL313/((DL313+1)/(P313/1.6) + DL313/(Q313/1.37))</f>
        <v>0</v>
      </c>
      <c r="T313">
        <f>(DG313*DJ313)</f>
        <v>0</v>
      </c>
      <c r="U313">
        <f>(DZ313+(T313+2*0.95*5.67E-8*(((DZ313+$B$9)+273)^4-(DZ313+273)^4)-44100*I313)/(1.84*29.3*Q313+8*0.95*5.67E-8*(DZ313+273)^3))</f>
        <v>0</v>
      </c>
      <c r="V313">
        <f>($C$9*EA313+$D$9*EB313+$E$9*U313)</f>
        <v>0</v>
      </c>
      <c r="W313">
        <f>0.61365*exp(17.502*V313/(240.97+V313))</f>
        <v>0</v>
      </c>
      <c r="X313">
        <f>(Y313/Z313*100)</f>
        <v>0</v>
      </c>
      <c r="Y313">
        <f>DS313*(DX313+DY313)/1000</f>
        <v>0</v>
      </c>
      <c r="Z313">
        <f>0.61365*exp(17.502*DZ313/(240.97+DZ313))</f>
        <v>0</v>
      </c>
      <c r="AA313">
        <f>(W313-DS313*(DX313+DY313)/1000)</f>
        <v>0</v>
      </c>
      <c r="AB313">
        <f>(-I313*44100)</f>
        <v>0</v>
      </c>
      <c r="AC313">
        <f>2*29.3*Q313*0.92*(DZ313-V313)</f>
        <v>0</v>
      </c>
      <c r="AD313">
        <f>2*0.95*5.67E-8*(((DZ313+$B$9)+273)^4-(V313+273)^4)</f>
        <v>0</v>
      </c>
      <c r="AE313">
        <f>T313+AD313+AB313+AC313</f>
        <v>0</v>
      </c>
      <c r="AF313">
        <f>DW313*AT313*(DR313-DQ313*(1000-AT313*DT313)/(1000-AT313*DS313))/(100*DK313)</f>
        <v>0</v>
      </c>
      <c r="AG313">
        <f>1000*DW313*AT313*(DS313-DT313)/(100*DK313*(1000-AT313*DS313))</f>
        <v>0</v>
      </c>
      <c r="AH313">
        <f>(AI313 - AJ313 - DX313*1E3/(8.314*(DZ313+273.15)) * AL313/DW313 * AK313) * DW313/(100*DK313) * (1000 - DT313)/1000</f>
        <v>0</v>
      </c>
      <c r="AI313">
        <v>357.5688866354007</v>
      </c>
      <c r="AJ313">
        <v>365.4292303030304</v>
      </c>
      <c r="AK313">
        <v>-3.193462825313492</v>
      </c>
      <c r="AL313">
        <v>65.05288152161035</v>
      </c>
      <c r="AM313">
        <f>(AO313 - AN313 + DX313*1E3/(8.314*(DZ313+273.15)) * AQ313/DW313 * AP313) * DW313/(100*DK313) * 1000/(1000 - AO313)</f>
        <v>0</v>
      </c>
      <c r="AN313">
        <v>20.31537786197799</v>
      </c>
      <c r="AO313">
        <v>21.80926181818181</v>
      </c>
      <c r="AP313">
        <v>-1.931886099013828E-06</v>
      </c>
      <c r="AQ313">
        <v>105.0648976741151</v>
      </c>
      <c r="AR313">
        <v>0</v>
      </c>
      <c r="AS313">
        <v>0</v>
      </c>
      <c r="AT313">
        <f>IF(AR313*$H$15&gt;=AV313,1.0,(AV313/(AV313-AR313*$H$15)))</f>
        <v>0</v>
      </c>
      <c r="AU313">
        <f>(AT313-1)*100</f>
        <v>0</v>
      </c>
      <c r="AV313">
        <f>MAX(0,($B$15+$C$15*EE313)/(1+$D$15*EE313)*DX313/(DZ313+273)*$E$15)</f>
        <v>0</v>
      </c>
      <c r="AW313" t="s">
        <v>437</v>
      </c>
      <c r="AX313" t="s">
        <v>437</v>
      </c>
      <c r="AY313">
        <v>0</v>
      </c>
      <c r="AZ313">
        <v>0</v>
      </c>
      <c r="BA313">
        <f>1-AY313/AZ313</f>
        <v>0</v>
      </c>
      <c r="BB313">
        <v>0</v>
      </c>
      <c r="BC313" t="s">
        <v>437</v>
      </c>
      <c r="BD313" t="s">
        <v>437</v>
      </c>
      <c r="BE313">
        <v>0</v>
      </c>
      <c r="BF313">
        <v>0</v>
      </c>
      <c r="BG313">
        <f>1-BE313/BF313</f>
        <v>0</v>
      </c>
      <c r="BH313">
        <v>0.5</v>
      </c>
      <c r="BI313">
        <f>DH313</f>
        <v>0</v>
      </c>
      <c r="BJ313">
        <f>K313</f>
        <v>0</v>
      </c>
      <c r="BK313">
        <f>BG313*BH313*BI313</f>
        <v>0</v>
      </c>
      <c r="BL313">
        <f>(BJ313-BB313)/BI313</f>
        <v>0</v>
      </c>
      <c r="BM313">
        <f>(AZ313-BF313)/BF313</f>
        <v>0</v>
      </c>
      <c r="BN313">
        <f>AY313/(BA313+AY313/BF313)</f>
        <v>0</v>
      </c>
      <c r="BO313" t="s">
        <v>437</v>
      </c>
      <c r="BP313">
        <v>0</v>
      </c>
      <c r="BQ313">
        <f>IF(BP313&lt;&gt;0, BP313, BN313)</f>
        <v>0</v>
      </c>
      <c r="BR313">
        <f>1-BQ313/BF313</f>
        <v>0</v>
      </c>
      <c r="BS313">
        <f>(BF313-BE313)/(BF313-BQ313)</f>
        <v>0</v>
      </c>
      <c r="BT313">
        <f>(AZ313-BF313)/(AZ313-BQ313)</f>
        <v>0</v>
      </c>
      <c r="BU313">
        <f>(BF313-BE313)/(BF313-AY313)</f>
        <v>0</v>
      </c>
      <c r="BV313">
        <f>(AZ313-BF313)/(AZ313-AY313)</f>
        <v>0</v>
      </c>
      <c r="BW313">
        <f>(BS313*BQ313/BE313)</f>
        <v>0</v>
      </c>
      <c r="BX313">
        <f>(1-BW313)</f>
        <v>0</v>
      </c>
      <c r="DG313">
        <f>$B$13*EF313+$C$13*EG313+$F$13*ER313*(1-EU313)</f>
        <v>0</v>
      </c>
      <c r="DH313">
        <f>DG313*DI313</f>
        <v>0</v>
      </c>
      <c r="DI313">
        <f>($B$13*$D$11+$C$13*$D$11+$F$13*((FE313+EW313)/MAX(FE313+EW313+FF313, 0.1)*$I$11+FF313/MAX(FE313+EW313+FF313, 0.1)*$J$11))/($B$13+$C$13+$F$13)</f>
        <v>0</v>
      </c>
      <c r="DJ313">
        <f>($B$13*$K$11+$C$13*$K$11+$F$13*((FE313+EW313)/MAX(FE313+EW313+FF313, 0.1)*$P$11+FF313/MAX(FE313+EW313+FF313, 0.1)*$Q$11))/($B$13+$C$13+$F$13)</f>
        <v>0</v>
      </c>
      <c r="DK313">
        <v>2.7</v>
      </c>
      <c r="DL313">
        <v>0.5</v>
      </c>
      <c r="DM313" t="s">
        <v>438</v>
      </c>
      <c r="DN313">
        <v>2</v>
      </c>
      <c r="DO313" t="b">
        <v>1</v>
      </c>
      <c r="DP313">
        <v>1759171382.314285</v>
      </c>
      <c r="DQ313">
        <v>379.2185714285714</v>
      </c>
      <c r="DR313">
        <v>365.9979285714286</v>
      </c>
      <c r="DS313">
        <v>21.81359285714286</v>
      </c>
      <c r="DT313">
        <v>20.31445714285714</v>
      </c>
      <c r="DU313">
        <v>380.3299642857143</v>
      </c>
      <c r="DV313">
        <v>21.53227857142857</v>
      </c>
      <c r="DW313">
        <v>500.0163571428571</v>
      </c>
      <c r="DX313">
        <v>90.87822500000001</v>
      </c>
      <c r="DY313">
        <v>0.0665823</v>
      </c>
      <c r="DZ313">
        <v>28.81682857142857</v>
      </c>
      <c r="EA313">
        <v>30.00783214285714</v>
      </c>
      <c r="EB313">
        <v>999.9000000000002</v>
      </c>
      <c r="EC313">
        <v>0</v>
      </c>
      <c r="ED313">
        <v>0</v>
      </c>
      <c r="EE313">
        <v>9988.448928571428</v>
      </c>
      <c r="EF313">
        <v>0</v>
      </c>
      <c r="EG313">
        <v>10.54821428571428</v>
      </c>
      <c r="EH313">
        <v>13.22059785714286</v>
      </c>
      <c r="EI313">
        <v>387.6752499999999</v>
      </c>
      <c r="EJ313">
        <v>373.5872142857143</v>
      </c>
      <c r="EK313">
        <v>1.499141428571429</v>
      </c>
      <c r="EL313">
        <v>365.9979285714286</v>
      </c>
      <c r="EM313">
        <v>20.31445714285714</v>
      </c>
      <c r="EN313">
        <v>1.982381071428572</v>
      </c>
      <c r="EO313">
        <v>1.846141785714286</v>
      </c>
      <c r="EP313">
        <v>17.3043</v>
      </c>
      <c r="EQ313">
        <v>16.18303571428572</v>
      </c>
      <c r="ER313">
        <v>2000.033214285715</v>
      </c>
      <c r="ES313">
        <v>0.9799950714285716</v>
      </c>
      <c r="ET313">
        <v>0.0200053</v>
      </c>
      <c r="EU313">
        <v>0</v>
      </c>
      <c r="EV313">
        <v>430.0520714285714</v>
      </c>
      <c r="EW313">
        <v>5.00078</v>
      </c>
      <c r="EX313">
        <v>8467.860714285714</v>
      </c>
      <c r="EY313">
        <v>16379.86785714286</v>
      </c>
      <c r="EZ313">
        <v>40.42607142857143</v>
      </c>
      <c r="FA313">
        <v>41.20082142857142</v>
      </c>
      <c r="FB313">
        <v>40.3345</v>
      </c>
      <c r="FC313">
        <v>40.9707857142857</v>
      </c>
      <c r="FD313">
        <v>40.93942857142857</v>
      </c>
      <c r="FE313">
        <v>1955.123214285714</v>
      </c>
      <c r="FF313">
        <v>39.91</v>
      </c>
      <c r="FG313">
        <v>0</v>
      </c>
      <c r="FH313">
        <v>1759171382.6</v>
      </c>
      <c r="FI313">
        <v>0</v>
      </c>
      <c r="FJ313">
        <v>430.02656</v>
      </c>
      <c r="FK313">
        <v>-2.555076942562563</v>
      </c>
      <c r="FL313">
        <v>-57.00230780669025</v>
      </c>
      <c r="FM313">
        <v>8466.971600000001</v>
      </c>
      <c r="FN313">
        <v>15</v>
      </c>
      <c r="FO313">
        <v>0</v>
      </c>
      <c r="FP313" t="s">
        <v>439</v>
      </c>
      <c r="FQ313">
        <v>1746989605.5</v>
      </c>
      <c r="FR313">
        <v>1746989593.5</v>
      </c>
      <c r="FS313">
        <v>0</v>
      </c>
      <c r="FT313">
        <v>-0.274</v>
      </c>
      <c r="FU313">
        <v>-0.002</v>
      </c>
      <c r="FV313">
        <v>2.549</v>
      </c>
      <c r="FW313">
        <v>0.129</v>
      </c>
      <c r="FX313">
        <v>420</v>
      </c>
      <c r="FY313">
        <v>17</v>
      </c>
      <c r="FZ313">
        <v>0.02</v>
      </c>
      <c r="GA313">
        <v>0.04</v>
      </c>
      <c r="GB313">
        <v>11.23523902439024</v>
      </c>
      <c r="GC313">
        <v>37.51605763066202</v>
      </c>
      <c r="GD313">
        <v>3.873372340430711</v>
      </c>
      <c r="GE313">
        <v>0</v>
      </c>
      <c r="GF313">
        <v>430.1284411764706</v>
      </c>
      <c r="GG313">
        <v>-2.375233006072212</v>
      </c>
      <c r="GH313">
        <v>0.3306426177271113</v>
      </c>
      <c r="GI313">
        <v>0</v>
      </c>
      <c r="GJ313">
        <v>1.501543414634146</v>
      </c>
      <c r="GK313">
        <v>-0.05276947735191595</v>
      </c>
      <c r="GL313">
        <v>0.00525772120245193</v>
      </c>
      <c r="GM313">
        <v>1</v>
      </c>
      <c r="GN313">
        <v>1</v>
      </c>
      <c r="GO313">
        <v>3</v>
      </c>
      <c r="GP313" t="s">
        <v>459</v>
      </c>
      <c r="GQ313">
        <v>3.10213</v>
      </c>
      <c r="GR313">
        <v>2.72445</v>
      </c>
      <c r="GS313">
        <v>0.0777717</v>
      </c>
      <c r="GT313">
        <v>0.07491920000000001</v>
      </c>
      <c r="GU313">
        <v>0.100971</v>
      </c>
      <c r="GV313">
        <v>0.09736939999999999</v>
      </c>
      <c r="GW313">
        <v>24052.6</v>
      </c>
      <c r="GX313">
        <v>21923.3</v>
      </c>
      <c r="GY313">
        <v>26647.2</v>
      </c>
      <c r="GZ313">
        <v>23924.1</v>
      </c>
      <c r="HA313">
        <v>38332.8</v>
      </c>
      <c r="HB313">
        <v>31925.9</v>
      </c>
      <c r="HC313">
        <v>46529.8</v>
      </c>
      <c r="HD313">
        <v>37853.5</v>
      </c>
      <c r="HE313">
        <v>1.85977</v>
      </c>
      <c r="HF313">
        <v>1.84792</v>
      </c>
      <c r="HG313">
        <v>0.108063</v>
      </c>
      <c r="HH313">
        <v>0</v>
      </c>
      <c r="HI313">
        <v>28.2327</v>
      </c>
      <c r="HJ313">
        <v>999.9</v>
      </c>
      <c r="HK313">
        <v>48.9</v>
      </c>
      <c r="HL313">
        <v>31.8</v>
      </c>
      <c r="HM313">
        <v>25.4043</v>
      </c>
      <c r="HN313">
        <v>60.8887</v>
      </c>
      <c r="HO313">
        <v>22.0753</v>
      </c>
      <c r="HP313">
        <v>1</v>
      </c>
      <c r="HQ313">
        <v>0.20248</v>
      </c>
      <c r="HR313">
        <v>0.398843</v>
      </c>
      <c r="HS313">
        <v>20.2793</v>
      </c>
      <c r="HT313">
        <v>5.21085</v>
      </c>
      <c r="HU313">
        <v>11.98</v>
      </c>
      <c r="HV313">
        <v>4.9633</v>
      </c>
      <c r="HW313">
        <v>3.27448</v>
      </c>
      <c r="HX313">
        <v>9999</v>
      </c>
      <c r="HY313">
        <v>9999</v>
      </c>
      <c r="HZ313">
        <v>9999</v>
      </c>
      <c r="IA313">
        <v>43.2</v>
      </c>
      <c r="IB313">
        <v>1.864</v>
      </c>
      <c r="IC313">
        <v>1.86019</v>
      </c>
      <c r="ID313">
        <v>1.8585</v>
      </c>
      <c r="IE313">
        <v>1.85982</v>
      </c>
      <c r="IF313">
        <v>1.85989</v>
      </c>
      <c r="IG313">
        <v>1.85842</v>
      </c>
      <c r="IH313">
        <v>1.85748</v>
      </c>
      <c r="II313">
        <v>1.85242</v>
      </c>
      <c r="IJ313">
        <v>0</v>
      </c>
      <c r="IK313">
        <v>0</v>
      </c>
      <c r="IL313">
        <v>0</v>
      </c>
      <c r="IM313">
        <v>0</v>
      </c>
      <c r="IN313" t="s">
        <v>441</v>
      </c>
      <c r="IO313" t="s">
        <v>442</v>
      </c>
      <c r="IP313" t="s">
        <v>443</v>
      </c>
      <c r="IQ313" t="s">
        <v>443</v>
      </c>
      <c r="IR313" t="s">
        <v>443</v>
      </c>
      <c r="IS313" t="s">
        <v>443</v>
      </c>
      <c r="IT313">
        <v>0</v>
      </c>
      <c r="IU313">
        <v>100</v>
      </c>
      <c r="IV313">
        <v>100</v>
      </c>
      <c r="IW313">
        <v>-1.112</v>
      </c>
      <c r="IX313">
        <v>0.2812</v>
      </c>
      <c r="IY313">
        <v>-0.9039269621244732</v>
      </c>
      <c r="IZ313">
        <v>-0.001239420960351069</v>
      </c>
      <c r="JA313">
        <v>2.054680153414315E-06</v>
      </c>
      <c r="JB313">
        <v>-6.090169633737798E-10</v>
      </c>
      <c r="JC313">
        <v>0.01286883109493677</v>
      </c>
      <c r="JD313">
        <v>0.003674261220633967</v>
      </c>
      <c r="JE313">
        <v>0.0003746991724086452</v>
      </c>
      <c r="JF313">
        <v>1.563836292469968E-06</v>
      </c>
      <c r="JG313">
        <v>1</v>
      </c>
      <c r="JH313">
        <v>2003</v>
      </c>
      <c r="JI313">
        <v>1</v>
      </c>
      <c r="JJ313">
        <v>24</v>
      </c>
      <c r="JK313">
        <v>203029.7</v>
      </c>
      <c r="JL313">
        <v>203029.9</v>
      </c>
      <c r="JM313">
        <v>0.909424</v>
      </c>
      <c r="JN313">
        <v>2.62329</v>
      </c>
      <c r="JO313">
        <v>1.49658</v>
      </c>
      <c r="JP313">
        <v>2.34375</v>
      </c>
      <c r="JQ313">
        <v>1.54907</v>
      </c>
      <c r="JR313">
        <v>2.47314</v>
      </c>
      <c r="JS313">
        <v>36.8366</v>
      </c>
      <c r="JT313">
        <v>24.1838</v>
      </c>
      <c r="JU313">
        <v>18</v>
      </c>
      <c r="JV313">
        <v>483.96</v>
      </c>
      <c r="JW313">
        <v>491.048</v>
      </c>
      <c r="JX313">
        <v>27.2635</v>
      </c>
      <c r="JY313">
        <v>29.8206</v>
      </c>
      <c r="JZ313">
        <v>29.9999</v>
      </c>
      <c r="KA313">
        <v>30.069</v>
      </c>
      <c r="KB313">
        <v>30.0712</v>
      </c>
      <c r="KC313">
        <v>18.2973</v>
      </c>
      <c r="KD313">
        <v>22.7931</v>
      </c>
      <c r="KE313">
        <v>95.91119999999999</v>
      </c>
      <c r="KF313">
        <v>27.2554</v>
      </c>
      <c r="KG313">
        <v>312.809</v>
      </c>
      <c r="KH313">
        <v>20.3426</v>
      </c>
      <c r="KI313">
        <v>101.735</v>
      </c>
      <c r="KJ313">
        <v>91.28570000000001</v>
      </c>
    </row>
    <row r="314" spans="1:296">
      <c r="A314">
        <v>296</v>
      </c>
      <c r="B314">
        <v>1759171395.1</v>
      </c>
      <c r="C314">
        <v>10022</v>
      </c>
      <c r="D314" t="s">
        <v>1038</v>
      </c>
      <c r="E314" t="s">
        <v>1039</v>
      </c>
      <c r="F314">
        <v>5</v>
      </c>
      <c r="G314" t="s">
        <v>1025</v>
      </c>
      <c r="H314">
        <v>1759171387.6</v>
      </c>
      <c r="I314">
        <f>(J314)/1000</f>
        <v>0</v>
      </c>
      <c r="J314">
        <f>IF(DO314, AM314, AG314)</f>
        <v>0</v>
      </c>
      <c r="K314">
        <f>IF(DO314, AH314, AF314)</f>
        <v>0</v>
      </c>
      <c r="L314">
        <f>DQ314 - IF(AT314&gt;1, K314*DK314*100.0/(AV314), 0)</f>
        <v>0</v>
      </c>
      <c r="M314">
        <f>((S314-I314/2)*L314-K314)/(S314+I314/2)</f>
        <v>0</v>
      </c>
      <c r="N314">
        <f>M314*(DX314+DY314)/1000.0</f>
        <v>0</v>
      </c>
      <c r="O314">
        <f>(DQ314 - IF(AT314&gt;1, K314*DK314*100.0/(AV314), 0))*(DX314+DY314)/1000.0</f>
        <v>0</v>
      </c>
      <c r="P314">
        <f>2.0/((1/R314-1/Q314)+SIGN(R314)*SQRT((1/R314-1/Q314)*(1/R314-1/Q314) + 4*DL314/((DL314+1)*(DL314+1))*(2*1/R314*1/Q314-1/Q314*1/Q314)))</f>
        <v>0</v>
      </c>
      <c r="Q314">
        <f>IF(LEFT(DM314,1)&lt;&gt;"0",IF(LEFT(DM314,1)="1",3.0,DN314),$D$5+$E$5*(EE314*DX314/($K$5*1000))+$F$5*(EE314*DX314/($K$5*1000))*MAX(MIN(DK314,$J$5),$I$5)*MAX(MIN(DK314,$J$5),$I$5)+$G$5*MAX(MIN(DK314,$J$5),$I$5)*(EE314*DX314/($K$5*1000))+$H$5*(EE314*DX314/($K$5*1000))*(EE314*DX314/($K$5*1000)))</f>
        <v>0</v>
      </c>
      <c r="R314">
        <f>I314*(1000-(1000*0.61365*exp(17.502*V314/(240.97+V314))/(DX314+DY314)+DS314)/2)/(1000*0.61365*exp(17.502*V314/(240.97+V314))/(DX314+DY314)-DS314)</f>
        <v>0</v>
      </c>
      <c r="S314">
        <f>1/((DL314+1)/(P314/1.6)+1/(Q314/1.37)) + DL314/((DL314+1)/(P314/1.6) + DL314/(Q314/1.37))</f>
        <v>0</v>
      </c>
      <c r="T314">
        <f>(DG314*DJ314)</f>
        <v>0</v>
      </c>
      <c r="U314">
        <f>(DZ314+(T314+2*0.95*5.67E-8*(((DZ314+$B$9)+273)^4-(DZ314+273)^4)-44100*I314)/(1.84*29.3*Q314+8*0.95*5.67E-8*(DZ314+273)^3))</f>
        <v>0</v>
      </c>
      <c r="V314">
        <f>($C$9*EA314+$D$9*EB314+$E$9*U314)</f>
        <v>0</v>
      </c>
      <c r="W314">
        <f>0.61365*exp(17.502*V314/(240.97+V314))</f>
        <v>0</v>
      </c>
      <c r="X314">
        <f>(Y314/Z314*100)</f>
        <v>0</v>
      </c>
      <c r="Y314">
        <f>DS314*(DX314+DY314)/1000</f>
        <v>0</v>
      </c>
      <c r="Z314">
        <f>0.61365*exp(17.502*DZ314/(240.97+DZ314))</f>
        <v>0</v>
      </c>
      <c r="AA314">
        <f>(W314-DS314*(DX314+DY314)/1000)</f>
        <v>0</v>
      </c>
      <c r="AB314">
        <f>(-I314*44100)</f>
        <v>0</v>
      </c>
      <c r="AC314">
        <f>2*29.3*Q314*0.92*(DZ314-V314)</f>
        <v>0</v>
      </c>
      <c r="AD314">
        <f>2*0.95*5.67E-8*(((DZ314+$B$9)+273)^4-(V314+273)^4)</f>
        <v>0</v>
      </c>
      <c r="AE314">
        <f>T314+AD314+AB314+AC314</f>
        <v>0</v>
      </c>
      <c r="AF314">
        <f>DW314*AT314*(DR314-DQ314*(1000-AT314*DT314)/(1000-AT314*DS314))/(100*DK314)</f>
        <v>0</v>
      </c>
      <c r="AG314">
        <f>1000*DW314*AT314*(DS314-DT314)/(100*DK314*(1000-AT314*DS314))</f>
        <v>0</v>
      </c>
      <c r="AH314">
        <f>(AI314 - AJ314 - DX314*1E3/(8.314*(DZ314+273.15)) * AL314/DW314 * AK314) * DW314/(100*DK314) * (1000 - DT314)/1000</f>
        <v>0</v>
      </c>
      <c r="AI314">
        <v>340.7805467942011</v>
      </c>
      <c r="AJ314">
        <v>349.0592909090907</v>
      </c>
      <c r="AK314">
        <v>-3.276105011912779</v>
      </c>
      <c r="AL314">
        <v>65.05288152161035</v>
      </c>
      <c r="AM314">
        <f>(AO314 - AN314 + DX314*1E3/(8.314*(DZ314+273.15)) * AQ314/DW314 * AP314) * DW314/(100*DK314) * 1000/(1000 - AO314)</f>
        <v>0</v>
      </c>
      <c r="AN314">
        <v>20.3146239802104</v>
      </c>
      <c r="AO314">
        <v>21.80866363636363</v>
      </c>
      <c r="AP314">
        <v>3.547826583203631E-06</v>
      </c>
      <c r="AQ314">
        <v>105.0648976741151</v>
      </c>
      <c r="AR314">
        <v>0</v>
      </c>
      <c r="AS314">
        <v>0</v>
      </c>
      <c r="AT314">
        <f>IF(AR314*$H$15&gt;=AV314,1.0,(AV314/(AV314-AR314*$H$15)))</f>
        <v>0</v>
      </c>
      <c r="AU314">
        <f>(AT314-1)*100</f>
        <v>0</v>
      </c>
      <c r="AV314">
        <f>MAX(0,($B$15+$C$15*EE314)/(1+$D$15*EE314)*DX314/(DZ314+273)*$E$15)</f>
        <v>0</v>
      </c>
      <c r="AW314" t="s">
        <v>437</v>
      </c>
      <c r="AX314" t="s">
        <v>437</v>
      </c>
      <c r="AY314">
        <v>0</v>
      </c>
      <c r="AZ314">
        <v>0</v>
      </c>
      <c r="BA314">
        <f>1-AY314/AZ314</f>
        <v>0</v>
      </c>
      <c r="BB314">
        <v>0</v>
      </c>
      <c r="BC314" t="s">
        <v>437</v>
      </c>
      <c r="BD314" t="s">
        <v>437</v>
      </c>
      <c r="BE314">
        <v>0</v>
      </c>
      <c r="BF314">
        <v>0</v>
      </c>
      <c r="BG314">
        <f>1-BE314/BF314</f>
        <v>0</v>
      </c>
      <c r="BH314">
        <v>0.5</v>
      </c>
      <c r="BI314">
        <f>DH314</f>
        <v>0</v>
      </c>
      <c r="BJ314">
        <f>K314</f>
        <v>0</v>
      </c>
      <c r="BK314">
        <f>BG314*BH314*BI314</f>
        <v>0</v>
      </c>
      <c r="BL314">
        <f>(BJ314-BB314)/BI314</f>
        <v>0</v>
      </c>
      <c r="BM314">
        <f>(AZ314-BF314)/BF314</f>
        <v>0</v>
      </c>
      <c r="BN314">
        <f>AY314/(BA314+AY314/BF314)</f>
        <v>0</v>
      </c>
      <c r="BO314" t="s">
        <v>437</v>
      </c>
      <c r="BP314">
        <v>0</v>
      </c>
      <c r="BQ314">
        <f>IF(BP314&lt;&gt;0, BP314, BN314)</f>
        <v>0</v>
      </c>
      <c r="BR314">
        <f>1-BQ314/BF314</f>
        <v>0</v>
      </c>
      <c r="BS314">
        <f>(BF314-BE314)/(BF314-BQ314)</f>
        <v>0</v>
      </c>
      <c r="BT314">
        <f>(AZ314-BF314)/(AZ314-BQ314)</f>
        <v>0</v>
      </c>
      <c r="BU314">
        <f>(BF314-BE314)/(BF314-AY314)</f>
        <v>0</v>
      </c>
      <c r="BV314">
        <f>(AZ314-BF314)/(AZ314-AY314)</f>
        <v>0</v>
      </c>
      <c r="BW314">
        <f>(BS314*BQ314/BE314)</f>
        <v>0</v>
      </c>
      <c r="BX314">
        <f>(1-BW314)</f>
        <v>0</v>
      </c>
      <c r="DG314">
        <f>$B$13*EF314+$C$13*EG314+$F$13*ER314*(1-EU314)</f>
        <v>0</v>
      </c>
      <c r="DH314">
        <f>DG314*DI314</f>
        <v>0</v>
      </c>
      <c r="DI314">
        <f>($B$13*$D$11+$C$13*$D$11+$F$13*((FE314+EW314)/MAX(FE314+EW314+FF314, 0.1)*$I$11+FF314/MAX(FE314+EW314+FF314, 0.1)*$J$11))/($B$13+$C$13+$F$13)</f>
        <v>0</v>
      </c>
      <c r="DJ314">
        <f>($B$13*$K$11+$C$13*$K$11+$F$13*((FE314+EW314)/MAX(FE314+EW314+FF314, 0.1)*$P$11+FF314/MAX(FE314+EW314+FF314, 0.1)*$Q$11))/($B$13+$C$13+$F$13)</f>
        <v>0</v>
      </c>
      <c r="DK314">
        <v>2.7</v>
      </c>
      <c r="DL314">
        <v>0.5</v>
      </c>
      <c r="DM314" t="s">
        <v>438</v>
      </c>
      <c r="DN314">
        <v>2</v>
      </c>
      <c r="DO314" t="b">
        <v>1</v>
      </c>
      <c r="DP314">
        <v>1759171387.6</v>
      </c>
      <c r="DQ314">
        <v>363.5064074074075</v>
      </c>
      <c r="DR314">
        <v>348.5796296296297</v>
      </c>
      <c r="DS314">
        <v>21.81027407407408</v>
      </c>
      <c r="DT314">
        <v>20.31488518518519</v>
      </c>
      <c r="DU314">
        <v>364.6183333333333</v>
      </c>
      <c r="DV314">
        <v>21.52902962962963</v>
      </c>
      <c r="DW314">
        <v>500.0445185185185</v>
      </c>
      <c r="DX314">
        <v>90.87900000000002</v>
      </c>
      <c r="DY314">
        <v>0.06645203333333333</v>
      </c>
      <c r="DZ314">
        <v>28.81552962962963</v>
      </c>
      <c r="EA314">
        <v>30.00104444444444</v>
      </c>
      <c r="EB314">
        <v>999.9000000000001</v>
      </c>
      <c r="EC314">
        <v>0</v>
      </c>
      <c r="ED314">
        <v>0</v>
      </c>
      <c r="EE314">
        <v>9995.593333333334</v>
      </c>
      <c r="EF314">
        <v>0</v>
      </c>
      <c r="EG314">
        <v>10.55631481481482</v>
      </c>
      <c r="EH314">
        <v>14.92677777777778</v>
      </c>
      <c r="EI314">
        <v>371.6114074074073</v>
      </c>
      <c r="EJ314">
        <v>355.8078148148148</v>
      </c>
      <c r="EK314">
        <v>1.495392592592592</v>
      </c>
      <c r="EL314">
        <v>348.5796296296297</v>
      </c>
      <c r="EM314">
        <v>20.31488518518519</v>
      </c>
      <c r="EN314">
        <v>1.982095925925926</v>
      </c>
      <c r="EO314">
        <v>1.846195925925926</v>
      </c>
      <c r="EP314">
        <v>17.30202592592592</v>
      </c>
      <c r="EQ314">
        <v>16.1835037037037</v>
      </c>
      <c r="ER314">
        <v>2000.021111111111</v>
      </c>
      <c r="ES314">
        <v>0.9799948888888891</v>
      </c>
      <c r="ET314">
        <v>0.02000549259259259</v>
      </c>
      <c r="EU314">
        <v>0</v>
      </c>
      <c r="EV314">
        <v>429.8000370370371</v>
      </c>
      <c r="EW314">
        <v>5.00078</v>
      </c>
      <c r="EX314">
        <v>8462.053703703703</v>
      </c>
      <c r="EY314">
        <v>16379.77407407407</v>
      </c>
      <c r="EZ314">
        <v>40.421</v>
      </c>
      <c r="FA314">
        <v>41.19433333333333</v>
      </c>
      <c r="FB314">
        <v>40.35618518518518</v>
      </c>
      <c r="FC314">
        <v>41.00433333333332</v>
      </c>
      <c r="FD314">
        <v>40.94414814814814</v>
      </c>
      <c r="FE314">
        <v>1955.111111111111</v>
      </c>
      <c r="FF314">
        <v>39.91</v>
      </c>
      <c r="FG314">
        <v>0</v>
      </c>
      <c r="FH314">
        <v>1759171387.4</v>
      </c>
      <c r="FI314">
        <v>0</v>
      </c>
      <c r="FJ314">
        <v>429.7516800000001</v>
      </c>
      <c r="FK314">
        <v>-3.798307700334055</v>
      </c>
      <c r="FL314">
        <v>-78.53999988425588</v>
      </c>
      <c r="FM314">
        <v>8461.506800000001</v>
      </c>
      <c r="FN314">
        <v>15</v>
      </c>
      <c r="FO314">
        <v>0</v>
      </c>
      <c r="FP314" t="s">
        <v>439</v>
      </c>
      <c r="FQ314">
        <v>1746989605.5</v>
      </c>
      <c r="FR314">
        <v>1746989593.5</v>
      </c>
      <c r="FS314">
        <v>0</v>
      </c>
      <c r="FT314">
        <v>-0.274</v>
      </c>
      <c r="FU314">
        <v>-0.002</v>
      </c>
      <c r="FV314">
        <v>2.549</v>
      </c>
      <c r="FW314">
        <v>0.129</v>
      </c>
      <c r="FX314">
        <v>420</v>
      </c>
      <c r="FY314">
        <v>17</v>
      </c>
      <c r="FZ314">
        <v>0.02</v>
      </c>
      <c r="GA314">
        <v>0.04</v>
      </c>
      <c r="GB314">
        <v>13.37950975609756</v>
      </c>
      <c r="GC314">
        <v>22.66456452961675</v>
      </c>
      <c r="GD314">
        <v>2.36073462055155</v>
      </c>
      <c r="GE314">
        <v>0</v>
      </c>
      <c r="GF314">
        <v>429.9932352941177</v>
      </c>
      <c r="GG314">
        <v>-2.84543927331613</v>
      </c>
      <c r="GH314">
        <v>0.3493548725717408</v>
      </c>
      <c r="GI314">
        <v>0</v>
      </c>
      <c r="GJ314">
        <v>1.498517804878049</v>
      </c>
      <c r="GK314">
        <v>-0.04551867595818695</v>
      </c>
      <c r="GL314">
        <v>0.004625010751309933</v>
      </c>
      <c r="GM314">
        <v>1</v>
      </c>
      <c r="GN314">
        <v>1</v>
      </c>
      <c r="GO314">
        <v>3</v>
      </c>
      <c r="GP314" t="s">
        <v>459</v>
      </c>
      <c r="GQ314">
        <v>3.10227</v>
      </c>
      <c r="GR314">
        <v>2.72434</v>
      </c>
      <c r="GS314">
        <v>0.07501670000000001</v>
      </c>
      <c r="GT314">
        <v>0.0720302</v>
      </c>
      <c r="GU314">
        <v>0.10097</v>
      </c>
      <c r="GV314">
        <v>0.0973671</v>
      </c>
      <c r="GW314">
        <v>24124.6</v>
      </c>
      <c r="GX314">
        <v>21991.9</v>
      </c>
      <c r="GY314">
        <v>26647.4</v>
      </c>
      <c r="GZ314">
        <v>23924.2</v>
      </c>
      <c r="HA314">
        <v>38332.8</v>
      </c>
      <c r="HB314">
        <v>31925.5</v>
      </c>
      <c r="HC314">
        <v>46530.1</v>
      </c>
      <c r="HD314">
        <v>37853.4</v>
      </c>
      <c r="HE314">
        <v>1.86038</v>
      </c>
      <c r="HF314">
        <v>1.84743</v>
      </c>
      <c r="HG314">
        <v>0.107534</v>
      </c>
      <c r="HH314">
        <v>0</v>
      </c>
      <c r="HI314">
        <v>28.2346</v>
      </c>
      <c r="HJ314">
        <v>999.9</v>
      </c>
      <c r="HK314">
        <v>48.9</v>
      </c>
      <c r="HL314">
        <v>31.8</v>
      </c>
      <c r="HM314">
        <v>25.4034</v>
      </c>
      <c r="HN314">
        <v>61.0187</v>
      </c>
      <c r="HO314">
        <v>22.1154</v>
      </c>
      <c r="HP314">
        <v>1</v>
      </c>
      <c r="HQ314">
        <v>0.202434</v>
      </c>
      <c r="HR314">
        <v>0.335722</v>
      </c>
      <c r="HS314">
        <v>20.2793</v>
      </c>
      <c r="HT314">
        <v>5.21085</v>
      </c>
      <c r="HU314">
        <v>11.98</v>
      </c>
      <c r="HV314">
        <v>4.9631</v>
      </c>
      <c r="HW314">
        <v>3.2744</v>
      </c>
      <c r="HX314">
        <v>9999</v>
      </c>
      <c r="HY314">
        <v>9999</v>
      </c>
      <c r="HZ314">
        <v>9999</v>
      </c>
      <c r="IA314">
        <v>43.2</v>
      </c>
      <c r="IB314">
        <v>1.86399</v>
      </c>
      <c r="IC314">
        <v>1.8602</v>
      </c>
      <c r="ID314">
        <v>1.8585</v>
      </c>
      <c r="IE314">
        <v>1.85982</v>
      </c>
      <c r="IF314">
        <v>1.85989</v>
      </c>
      <c r="IG314">
        <v>1.85843</v>
      </c>
      <c r="IH314">
        <v>1.85747</v>
      </c>
      <c r="II314">
        <v>1.85242</v>
      </c>
      <c r="IJ314">
        <v>0</v>
      </c>
      <c r="IK314">
        <v>0</v>
      </c>
      <c r="IL314">
        <v>0</v>
      </c>
      <c r="IM314">
        <v>0</v>
      </c>
      <c r="IN314" t="s">
        <v>441</v>
      </c>
      <c r="IO314" t="s">
        <v>442</v>
      </c>
      <c r="IP314" t="s">
        <v>443</v>
      </c>
      <c r="IQ314" t="s">
        <v>443</v>
      </c>
      <c r="IR314" t="s">
        <v>443</v>
      </c>
      <c r="IS314" t="s">
        <v>443</v>
      </c>
      <c r="IT314">
        <v>0</v>
      </c>
      <c r="IU314">
        <v>100</v>
      </c>
      <c r="IV314">
        <v>100</v>
      </c>
      <c r="IW314">
        <v>-1.112</v>
      </c>
      <c r="IX314">
        <v>0.2812</v>
      </c>
      <c r="IY314">
        <v>-0.9039269621244732</v>
      </c>
      <c r="IZ314">
        <v>-0.001239420960351069</v>
      </c>
      <c r="JA314">
        <v>2.054680153414315E-06</v>
      </c>
      <c r="JB314">
        <v>-6.090169633737798E-10</v>
      </c>
      <c r="JC314">
        <v>0.01286883109493677</v>
      </c>
      <c r="JD314">
        <v>0.003674261220633967</v>
      </c>
      <c r="JE314">
        <v>0.0003746991724086452</v>
      </c>
      <c r="JF314">
        <v>1.563836292469968E-06</v>
      </c>
      <c r="JG314">
        <v>1</v>
      </c>
      <c r="JH314">
        <v>2003</v>
      </c>
      <c r="JI314">
        <v>1</v>
      </c>
      <c r="JJ314">
        <v>24</v>
      </c>
      <c r="JK314">
        <v>203029.8</v>
      </c>
      <c r="JL314">
        <v>203030</v>
      </c>
      <c r="JM314">
        <v>0.8691410000000001</v>
      </c>
      <c r="JN314">
        <v>2.62329</v>
      </c>
      <c r="JO314">
        <v>1.49658</v>
      </c>
      <c r="JP314">
        <v>2.34375</v>
      </c>
      <c r="JQ314">
        <v>1.54907</v>
      </c>
      <c r="JR314">
        <v>2.45972</v>
      </c>
      <c r="JS314">
        <v>36.8366</v>
      </c>
      <c r="JT314">
        <v>24.1838</v>
      </c>
      <c r="JU314">
        <v>18</v>
      </c>
      <c r="JV314">
        <v>484.303</v>
      </c>
      <c r="JW314">
        <v>490.697</v>
      </c>
      <c r="JX314">
        <v>27.2549</v>
      </c>
      <c r="JY314">
        <v>29.8181</v>
      </c>
      <c r="JZ314">
        <v>29.9999</v>
      </c>
      <c r="KA314">
        <v>30.0677</v>
      </c>
      <c r="KB314">
        <v>30.0686</v>
      </c>
      <c r="KC314">
        <v>17.4993</v>
      </c>
      <c r="KD314">
        <v>22.7931</v>
      </c>
      <c r="KE314">
        <v>95.91119999999999</v>
      </c>
      <c r="KF314">
        <v>27.2771</v>
      </c>
      <c r="KG314">
        <v>299.449</v>
      </c>
      <c r="KH314">
        <v>20.3418</v>
      </c>
      <c r="KI314">
        <v>101.736</v>
      </c>
      <c r="KJ314">
        <v>91.28570000000001</v>
      </c>
    </row>
    <row r="315" spans="1:296">
      <c r="A315">
        <v>297</v>
      </c>
      <c r="B315">
        <v>1759171400.1</v>
      </c>
      <c r="C315">
        <v>10027</v>
      </c>
      <c r="D315" t="s">
        <v>1040</v>
      </c>
      <c r="E315" t="s">
        <v>1041</v>
      </c>
      <c r="F315">
        <v>5</v>
      </c>
      <c r="G315" t="s">
        <v>1025</v>
      </c>
      <c r="H315">
        <v>1759171392.314285</v>
      </c>
      <c r="I315">
        <f>(J315)/1000</f>
        <v>0</v>
      </c>
      <c r="J315">
        <f>IF(DO315, AM315, AG315)</f>
        <v>0</v>
      </c>
      <c r="K315">
        <f>IF(DO315, AH315, AF315)</f>
        <v>0</v>
      </c>
      <c r="L315">
        <f>DQ315 - IF(AT315&gt;1, K315*DK315*100.0/(AV315), 0)</f>
        <v>0</v>
      </c>
      <c r="M315">
        <f>((S315-I315/2)*L315-K315)/(S315+I315/2)</f>
        <v>0</v>
      </c>
      <c r="N315">
        <f>M315*(DX315+DY315)/1000.0</f>
        <v>0</v>
      </c>
      <c r="O315">
        <f>(DQ315 - IF(AT315&gt;1, K315*DK315*100.0/(AV315), 0))*(DX315+DY315)/1000.0</f>
        <v>0</v>
      </c>
      <c r="P315">
        <f>2.0/((1/R315-1/Q315)+SIGN(R315)*SQRT((1/R315-1/Q315)*(1/R315-1/Q315) + 4*DL315/((DL315+1)*(DL315+1))*(2*1/R315*1/Q315-1/Q315*1/Q315)))</f>
        <v>0</v>
      </c>
      <c r="Q315">
        <f>IF(LEFT(DM315,1)&lt;&gt;"0",IF(LEFT(DM315,1)="1",3.0,DN315),$D$5+$E$5*(EE315*DX315/($K$5*1000))+$F$5*(EE315*DX315/($K$5*1000))*MAX(MIN(DK315,$J$5),$I$5)*MAX(MIN(DK315,$J$5),$I$5)+$G$5*MAX(MIN(DK315,$J$5),$I$5)*(EE315*DX315/($K$5*1000))+$H$5*(EE315*DX315/($K$5*1000))*(EE315*DX315/($K$5*1000)))</f>
        <v>0</v>
      </c>
      <c r="R315">
        <f>I315*(1000-(1000*0.61365*exp(17.502*V315/(240.97+V315))/(DX315+DY315)+DS315)/2)/(1000*0.61365*exp(17.502*V315/(240.97+V315))/(DX315+DY315)-DS315)</f>
        <v>0</v>
      </c>
      <c r="S315">
        <f>1/((DL315+1)/(P315/1.6)+1/(Q315/1.37)) + DL315/((DL315+1)/(P315/1.6) + DL315/(Q315/1.37))</f>
        <v>0</v>
      </c>
      <c r="T315">
        <f>(DG315*DJ315)</f>
        <v>0</v>
      </c>
      <c r="U315">
        <f>(DZ315+(T315+2*0.95*5.67E-8*(((DZ315+$B$9)+273)^4-(DZ315+273)^4)-44100*I315)/(1.84*29.3*Q315+8*0.95*5.67E-8*(DZ315+273)^3))</f>
        <v>0</v>
      </c>
      <c r="V315">
        <f>($C$9*EA315+$D$9*EB315+$E$9*U315)</f>
        <v>0</v>
      </c>
      <c r="W315">
        <f>0.61365*exp(17.502*V315/(240.97+V315))</f>
        <v>0</v>
      </c>
      <c r="X315">
        <f>(Y315/Z315*100)</f>
        <v>0</v>
      </c>
      <c r="Y315">
        <f>DS315*(DX315+DY315)/1000</f>
        <v>0</v>
      </c>
      <c r="Z315">
        <f>0.61365*exp(17.502*DZ315/(240.97+DZ315))</f>
        <v>0</v>
      </c>
      <c r="AA315">
        <f>(W315-DS315*(DX315+DY315)/1000)</f>
        <v>0</v>
      </c>
      <c r="AB315">
        <f>(-I315*44100)</f>
        <v>0</v>
      </c>
      <c r="AC315">
        <f>2*29.3*Q315*0.92*(DZ315-V315)</f>
        <v>0</v>
      </c>
      <c r="AD315">
        <f>2*0.95*5.67E-8*(((DZ315+$B$9)+273)^4-(V315+273)^4)</f>
        <v>0</v>
      </c>
      <c r="AE315">
        <f>T315+AD315+AB315+AC315</f>
        <v>0</v>
      </c>
      <c r="AF315">
        <f>DW315*AT315*(DR315-DQ315*(1000-AT315*DT315)/(1000-AT315*DS315))/(100*DK315)</f>
        <v>0</v>
      </c>
      <c r="AG315">
        <f>1000*DW315*AT315*(DS315-DT315)/(100*DK315*(1000-AT315*DS315))</f>
        <v>0</v>
      </c>
      <c r="AH315">
        <f>(AI315 - AJ315 - DX315*1E3/(8.314*(DZ315+273.15)) * AL315/DW315 * AK315) * DW315/(100*DK315) * (1000 - DT315)/1000</f>
        <v>0</v>
      </c>
      <c r="AI315">
        <v>323.7639063475793</v>
      </c>
      <c r="AJ315">
        <v>332.4545999999999</v>
      </c>
      <c r="AK315">
        <v>-3.326135290568156</v>
      </c>
      <c r="AL315">
        <v>65.05288152161035</v>
      </c>
      <c r="AM315">
        <f>(AO315 - AN315 + DX315*1E3/(8.314*(DZ315+273.15)) * AQ315/DW315 * AP315) * DW315/(100*DK315) * 1000/(1000 - AO315)</f>
        <v>0</v>
      </c>
      <c r="AN315">
        <v>20.3148581192368</v>
      </c>
      <c r="AO315">
        <v>21.80714666666667</v>
      </c>
      <c r="AP315">
        <v>-5.142209543936126E-06</v>
      </c>
      <c r="AQ315">
        <v>105.0648976741151</v>
      </c>
      <c r="AR315">
        <v>0</v>
      </c>
      <c r="AS315">
        <v>0</v>
      </c>
      <c r="AT315">
        <f>IF(AR315*$H$15&gt;=AV315,1.0,(AV315/(AV315-AR315*$H$15)))</f>
        <v>0</v>
      </c>
      <c r="AU315">
        <f>(AT315-1)*100</f>
        <v>0</v>
      </c>
      <c r="AV315">
        <f>MAX(0,($B$15+$C$15*EE315)/(1+$D$15*EE315)*DX315/(DZ315+273)*$E$15)</f>
        <v>0</v>
      </c>
      <c r="AW315" t="s">
        <v>437</v>
      </c>
      <c r="AX315" t="s">
        <v>437</v>
      </c>
      <c r="AY315">
        <v>0</v>
      </c>
      <c r="AZ315">
        <v>0</v>
      </c>
      <c r="BA315">
        <f>1-AY315/AZ315</f>
        <v>0</v>
      </c>
      <c r="BB315">
        <v>0</v>
      </c>
      <c r="BC315" t="s">
        <v>437</v>
      </c>
      <c r="BD315" t="s">
        <v>437</v>
      </c>
      <c r="BE315">
        <v>0</v>
      </c>
      <c r="BF315">
        <v>0</v>
      </c>
      <c r="BG315">
        <f>1-BE315/BF315</f>
        <v>0</v>
      </c>
      <c r="BH315">
        <v>0.5</v>
      </c>
      <c r="BI315">
        <f>DH315</f>
        <v>0</v>
      </c>
      <c r="BJ315">
        <f>K315</f>
        <v>0</v>
      </c>
      <c r="BK315">
        <f>BG315*BH315*BI315</f>
        <v>0</v>
      </c>
      <c r="BL315">
        <f>(BJ315-BB315)/BI315</f>
        <v>0</v>
      </c>
      <c r="BM315">
        <f>(AZ315-BF315)/BF315</f>
        <v>0</v>
      </c>
      <c r="BN315">
        <f>AY315/(BA315+AY315/BF315)</f>
        <v>0</v>
      </c>
      <c r="BO315" t="s">
        <v>437</v>
      </c>
      <c r="BP315">
        <v>0</v>
      </c>
      <c r="BQ315">
        <f>IF(BP315&lt;&gt;0, BP315, BN315)</f>
        <v>0</v>
      </c>
      <c r="BR315">
        <f>1-BQ315/BF315</f>
        <v>0</v>
      </c>
      <c r="BS315">
        <f>(BF315-BE315)/(BF315-BQ315)</f>
        <v>0</v>
      </c>
      <c r="BT315">
        <f>(AZ315-BF315)/(AZ315-BQ315)</f>
        <v>0</v>
      </c>
      <c r="BU315">
        <f>(BF315-BE315)/(BF315-AY315)</f>
        <v>0</v>
      </c>
      <c r="BV315">
        <f>(AZ315-BF315)/(AZ315-AY315)</f>
        <v>0</v>
      </c>
      <c r="BW315">
        <f>(BS315*BQ315/BE315)</f>
        <v>0</v>
      </c>
      <c r="BX315">
        <f>(1-BW315)</f>
        <v>0</v>
      </c>
      <c r="DG315">
        <f>$B$13*EF315+$C$13*EG315+$F$13*ER315*(1-EU315)</f>
        <v>0</v>
      </c>
      <c r="DH315">
        <f>DG315*DI315</f>
        <v>0</v>
      </c>
      <c r="DI315">
        <f>($B$13*$D$11+$C$13*$D$11+$F$13*((FE315+EW315)/MAX(FE315+EW315+FF315, 0.1)*$I$11+FF315/MAX(FE315+EW315+FF315, 0.1)*$J$11))/($B$13+$C$13+$F$13)</f>
        <v>0</v>
      </c>
      <c r="DJ315">
        <f>($B$13*$K$11+$C$13*$K$11+$F$13*((FE315+EW315)/MAX(FE315+EW315+FF315, 0.1)*$P$11+FF315/MAX(FE315+EW315+FF315, 0.1)*$Q$11))/($B$13+$C$13+$F$13)</f>
        <v>0</v>
      </c>
      <c r="DK315">
        <v>2.7</v>
      </c>
      <c r="DL315">
        <v>0.5</v>
      </c>
      <c r="DM315" t="s">
        <v>438</v>
      </c>
      <c r="DN315">
        <v>2</v>
      </c>
      <c r="DO315" t="b">
        <v>1</v>
      </c>
      <c r="DP315">
        <v>1759171392.314285</v>
      </c>
      <c r="DQ315">
        <v>348.6736071428572</v>
      </c>
      <c r="DR315">
        <v>332.9633214285715</v>
      </c>
      <c r="DS315">
        <v>21.80877857142857</v>
      </c>
      <c r="DT315">
        <v>20.31466428571429</v>
      </c>
      <c r="DU315">
        <v>349.7853928571429</v>
      </c>
      <c r="DV315">
        <v>21.52756428571429</v>
      </c>
      <c r="DW315">
        <v>499.9906071428572</v>
      </c>
      <c r="DX315">
        <v>90.87908571428571</v>
      </c>
      <c r="DY315">
        <v>0.06648055</v>
      </c>
      <c r="DZ315">
        <v>28.81423214285715</v>
      </c>
      <c r="EA315">
        <v>29.99635</v>
      </c>
      <c r="EB315">
        <v>999.9000000000002</v>
      </c>
      <c r="EC315">
        <v>0</v>
      </c>
      <c r="ED315">
        <v>0</v>
      </c>
      <c r="EE315">
        <v>9999.129285714285</v>
      </c>
      <c r="EF315">
        <v>0</v>
      </c>
      <c r="EG315">
        <v>10.55468928571429</v>
      </c>
      <c r="EH315">
        <v>15.71033214285714</v>
      </c>
      <c r="EI315">
        <v>356.4472857142858</v>
      </c>
      <c r="EJ315">
        <v>339.8675714285715</v>
      </c>
      <c r="EK315">
        <v>1.494117142857143</v>
      </c>
      <c r="EL315">
        <v>332.9633214285715</v>
      </c>
      <c r="EM315">
        <v>20.31466428571429</v>
      </c>
      <c r="EN315">
        <v>1.9819625</v>
      </c>
      <c r="EO315">
        <v>1.846178214285714</v>
      </c>
      <c r="EP315">
        <v>17.30095714285715</v>
      </c>
      <c r="EQ315">
        <v>16.18336071428572</v>
      </c>
      <c r="ER315">
        <v>2000.001785714285</v>
      </c>
      <c r="ES315">
        <v>0.9799946428571431</v>
      </c>
      <c r="ET315">
        <v>0.02000573928571429</v>
      </c>
      <c r="EU315">
        <v>0</v>
      </c>
      <c r="EV315">
        <v>429.4073571428572</v>
      </c>
      <c r="EW315">
        <v>5.00078</v>
      </c>
      <c r="EX315">
        <v>8454.224642857143</v>
      </c>
      <c r="EY315">
        <v>16379.62142857143</v>
      </c>
      <c r="EZ315">
        <v>40.38817857142857</v>
      </c>
      <c r="FA315">
        <v>41.18735714285714</v>
      </c>
      <c r="FB315">
        <v>40.35460714285713</v>
      </c>
      <c r="FC315">
        <v>41.01764285714285</v>
      </c>
      <c r="FD315">
        <v>40.9170357142857</v>
      </c>
      <c r="FE315">
        <v>1955.091785714285</v>
      </c>
      <c r="FF315">
        <v>39.91</v>
      </c>
      <c r="FG315">
        <v>0</v>
      </c>
      <c r="FH315">
        <v>1759171392.2</v>
      </c>
      <c r="FI315">
        <v>0</v>
      </c>
      <c r="FJ315">
        <v>429.36508</v>
      </c>
      <c r="FK315">
        <v>-6.375461544928312</v>
      </c>
      <c r="FL315">
        <v>-117.3038461388766</v>
      </c>
      <c r="FM315">
        <v>8453.4604</v>
      </c>
      <c r="FN315">
        <v>15</v>
      </c>
      <c r="FO315">
        <v>0</v>
      </c>
      <c r="FP315" t="s">
        <v>439</v>
      </c>
      <c r="FQ315">
        <v>1746989605.5</v>
      </c>
      <c r="FR315">
        <v>1746989593.5</v>
      </c>
      <c r="FS315">
        <v>0</v>
      </c>
      <c r="FT315">
        <v>-0.274</v>
      </c>
      <c r="FU315">
        <v>-0.002</v>
      </c>
      <c r="FV315">
        <v>2.549</v>
      </c>
      <c r="FW315">
        <v>0.129</v>
      </c>
      <c r="FX315">
        <v>420</v>
      </c>
      <c r="FY315">
        <v>17</v>
      </c>
      <c r="FZ315">
        <v>0.02</v>
      </c>
      <c r="GA315">
        <v>0.04</v>
      </c>
      <c r="GB315">
        <v>15.14811707317073</v>
      </c>
      <c r="GC315">
        <v>10.41974216027872</v>
      </c>
      <c r="GD315">
        <v>1.082139237220838</v>
      </c>
      <c r="GE315">
        <v>0</v>
      </c>
      <c r="GF315">
        <v>429.5978823529412</v>
      </c>
      <c r="GG315">
        <v>-4.985393435660685</v>
      </c>
      <c r="GH315">
        <v>0.5525866322660796</v>
      </c>
      <c r="GI315">
        <v>0</v>
      </c>
      <c r="GJ315">
        <v>1.49537243902439</v>
      </c>
      <c r="GK315">
        <v>-0.02006341463414603</v>
      </c>
      <c r="GL315">
        <v>0.002429912956875079</v>
      </c>
      <c r="GM315">
        <v>1</v>
      </c>
      <c r="GN315">
        <v>1</v>
      </c>
      <c r="GO315">
        <v>3</v>
      </c>
      <c r="GP315" t="s">
        <v>459</v>
      </c>
      <c r="GQ315">
        <v>3.10217</v>
      </c>
      <c r="GR315">
        <v>2.72487</v>
      </c>
      <c r="GS315">
        <v>0.07216649999999999</v>
      </c>
      <c r="GT315">
        <v>0.06905849999999999</v>
      </c>
      <c r="GU315">
        <v>0.100965</v>
      </c>
      <c r="GV315">
        <v>0.0973695</v>
      </c>
      <c r="GW315">
        <v>24198.9</v>
      </c>
      <c r="GX315">
        <v>22062.2</v>
      </c>
      <c r="GY315">
        <v>26647.3</v>
      </c>
      <c r="GZ315">
        <v>23924.2</v>
      </c>
      <c r="HA315">
        <v>38332.6</v>
      </c>
      <c r="HB315">
        <v>31925.3</v>
      </c>
      <c r="HC315">
        <v>46530.1</v>
      </c>
      <c r="HD315">
        <v>37853.6</v>
      </c>
      <c r="HE315">
        <v>1.86017</v>
      </c>
      <c r="HF315">
        <v>1.84765</v>
      </c>
      <c r="HG315">
        <v>0.107974</v>
      </c>
      <c r="HH315">
        <v>0</v>
      </c>
      <c r="HI315">
        <v>28.2351</v>
      </c>
      <c r="HJ315">
        <v>999.9</v>
      </c>
      <c r="HK315">
        <v>48.9</v>
      </c>
      <c r="HL315">
        <v>31.8</v>
      </c>
      <c r="HM315">
        <v>25.4056</v>
      </c>
      <c r="HN315">
        <v>60.7587</v>
      </c>
      <c r="HO315">
        <v>21.9712</v>
      </c>
      <c r="HP315">
        <v>1</v>
      </c>
      <c r="HQ315">
        <v>0.201809</v>
      </c>
      <c r="HR315">
        <v>0.300904</v>
      </c>
      <c r="HS315">
        <v>20.2794</v>
      </c>
      <c r="HT315">
        <v>5.2113</v>
      </c>
      <c r="HU315">
        <v>11.98</v>
      </c>
      <c r="HV315">
        <v>4.96325</v>
      </c>
      <c r="HW315">
        <v>3.27445</v>
      </c>
      <c r="HX315">
        <v>9999</v>
      </c>
      <c r="HY315">
        <v>9999</v>
      </c>
      <c r="HZ315">
        <v>9999</v>
      </c>
      <c r="IA315">
        <v>43.2</v>
      </c>
      <c r="IB315">
        <v>1.864</v>
      </c>
      <c r="IC315">
        <v>1.8602</v>
      </c>
      <c r="ID315">
        <v>1.85849</v>
      </c>
      <c r="IE315">
        <v>1.85979</v>
      </c>
      <c r="IF315">
        <v>1.8599</v>
      </c>
      <c r="IG315">
        <v>1.85842</v>
      </c>
      <c r="IH315">
        <v>1.85747</v>
      </c>
      <c r="II315">
        <v>1.85242</v>
      </c>
      <c r="IJ315">
        <v>0</v>
      </c>
      <c r="IK315">
        <v>0</v>
      </c>
      <c r="IL315">
        <v>0</v>
      </c>
      <c r="IM315">
        <v>0</v>
      </c>
      <c r="IN315" t="s">
        <v>441</v>
      </c>
      <c r="IO315" t="s">
        <v>442</v>
      </c>
      <c r="IP315" t="s">
        <v>443</v>
      </c>
      <c r="IQ315" t="s">
        <v>443</v>
      </c>
      <c r="IR315" t="s">
        <v>443</v>
      </c>
      <c r="IS315" t="s">
        <v>443</v>
      </c>
      <c r="IT315">
        <v>0</v>
      </c>
      <c r="IU315">
        <v>100</v>
      </c>
      <c r="IV315">
        <v>100</v>
      </c>
      <c r="IW315">
        <v>-1.111</v>
      </c>
      <c r="IX315">
        <v>0.2812</v>
      </c>
      <c r="IY315">
        <v>-0.9039269621244732</v>
      </c>
      <c r="IZ315">
        <v>-0.001239420960351069</v>
      </c>
      <c r="JA315">
        <v>2.054680153414315E-06</v>
      </c>
      <c r="JB315">
        <v>-6.090169633737798E-10</v>
      </c>
      <c r="JC315">
        <v>0.01286883109493677</v>
      </c>
      <c r="JD315">
        <v>0.003674261220633967</v>
      </c>
      <c r="JE315">
        <v>0.0003746991724086452</v>
      </c>
      <c r="JF315">
        <v>1.563836292469968E-06</v>
      </c>
      <c r="JG315">
        <v>1</v>
      </c>
      <c r="JH315">
        <v>2003</v>
      </c>
      <c r="JI315">
        <v>1</v>
      </c>
      <c r="JJ315">
        <v>24</v>
      </c>
      <c r="JK315">
        <v>203029.9</v>
      </c>
      <c r="JL315">
        <v>203030.1</v>
      </c>
      <c r="JM315">
        <v>0.83252</v>
      </c>
      <c r="JN315">
        <v>2.62817</v>
      </c>
      <c r="JO315">
        <v>1.49658</v>
      </c>
      <c r="JP315">
        <v>2.34375</v>
      </c>
      <c r="JQ315">
        <v>1.54907</v>
      </c>
      <c r="JR315">
        <v>2.40479</v>
      </c>
      <c r="JS315">
        <v>36.8129</v>
      </c>
      <c r="JT315">
        <v>24.1751</v>
      </c>
      <c r="JU315">
        <v>18</v>
      </c>
      <c r="JV315">
        <v>484.166</v>
      </c>
      <c r="JW315">
        <v>490.836</v>
      </c>
      <c r="JX315">
        <v>27.2728</v>
      </c>
      <c r="JY315">
        <v>29.8161</v>
      </c>
      <c r="JZ315">
        <v>29.9998</v>
      </c>
      <c r="KA315">
        <v>30.0651</v>
      </c>
      <c r="KB315">
        <v>30.0674</v>
      </c>
      <c r="KC315">
        <v>16.7708</v>
      </c>
      <c r="KD315">
        <v>22.7931</v>
      </c>
      <c r="KE315">
        <v>95.91119999999999</v>
      </c>
      <c r="KF315">
        <v>27.2844</v>
      </c>
      <c r="KG315">
        <v>279.412</v>
      </c>
      <c r="KH315">
        <v>20.349</v>
      </c>
      <c r="KI315">
        <v>101.736</v>
      </c>
      <c r="KJ315">
        <v>91.286</v>
      </c>
    </row>
    <row r="316" spans="1:296">
      <c r="A316">
        <v>298</v>
      </c>
      <c r="B316">
        <v>1759171405.1</v>
      </c>
      <c r="C316">
        <v>10032</v>
      </c>
      <c r="D316" t="s">
        <v>1042</v>
      </c>
      <c r="E316" t="s">
        <v>1043</v>
      </c>
      <c r="F316">
        <v>5</v>
      </c>
      <c r="G316" t="s">
        <v>1025</v>
      </c>
      <c r="H316">
        <v>1759171397.6</v>
      </c>
      <c r="I316">
        <f>(J316)/1000</f>
        <v>0</v>
      </c>
      <c r="J316">
        <f>IF(DO316, AM316, AG316)</f>
        <v>0</v>
      </c>
      <c r="K316">
        <f>IF(DO316, AH316, AF316)</f>
        <v>0</v>
      </c>
      <c r="L316">
        <f>DQ316 - IF(AT316&gt;1, K316*DK316*100.0/(AV316), 0)</f>
        <v>0</v>
      </c>
      <c r="M316">
        <f>((S316-I316/2)*L316-K316)/(S316+I316/2)</f>
        <v>0</v>
      </c>
      <c r="N316">
        <f>M316*(DX316+DY316)/1000.0</f>
        <v>0</v>
      </c>
      <c r="O316">
        <f>(DQ316 - IF(AT316&gt;1, K316*DK316*100.0/(AV316), 0))*(DX316+DY316)/1000.0</f>
        <v>0</v>
      </c>
      <c r="P316">
        <f>2.0/((1/R316-1/Q316)+SIGN(R316)*SQRT((1/R316-1/Q316)*(1/R316-1/Q316) + 4*DL316/((DL316+1)*(DL316+1))*(2*1/R316*1/Q316-1/Q316*1/Q316)))</f>
        <v>0</v>
      </c>
      <c r="Q316">
        <f>IF(LEFT(DM316,1)&lt;&gt;"0",IF(LEFT(DM316,1)="1",3.0,DN316),$D$5+$E$5*(EE316*DX316/($K$5*1000))+$F$5*(EE316*DX316/($K$5*1000))*MAX(MIN(DK316,$J$5),$I$5)*MAX(MIN(DK316,$J$5),$I$5)+$G$5*MAX(MIN(DK316,$J$5),$I$5)*(EE316*DX316/($K$5*1000))+$H$5*(EE316*DX316/($K$5*1000))*(EE316*DX316/($K$5*1000)))</f>
        <v>0</v>
      </c>
      <c r="R316">
        <f>I316*(1000-(1000*0.61365*exp(17.502*V316/(240.97+V316))/(DX316+DY316)+DS316)/2)/(1000*0.61365*exp(17.502*V316/(240.97+V316))/(DX316+DY316)-DS316)</f>
        <v>0</v>
      </c>
      <c r="S316">
        <f>1/((DL316+1)/(P316/1.6)+1/(Q316/1.37)) + DL316/((DL316+1)/(P316/1.6) + DL316/(Q316/1.37))</f>
        <v>0</v>
      </c>
      <c r="T316">
        <f>(DG316*DJ316)</f>
        <v>0</v>
      </c>
      <c r="U316">
        <f>(DZ316+(T316+2*0.95*5.67E-8*(((DZ316+$B$9)+273)^4-(DZ316+273)^4)-44100*I316)/(1.84*29.3*Q316+8*0.95*5.67E-8*(DZ316+273)^3))</f>
        <v>0</v>
      </c>
      <c r="V316">
        <f>($C$9*EA316+$D$9*EB316+$E$9*U316)</f>
        <v>0</v>
      </c>
      <c r="W316">
        <f>0.61365*exp(17.502*V316/(240.97+V316))</f>
        <v>0</v>
      </c>
      <c r="X316">
        <f>(Y316/Z316*100)</f>
        <v>0</v>
      </c>
      <c r="Y316">
        <f>DS316*(DX316+DY316)/1000</f>
        <v>0</v>
      </c>
      <c r="Z316">
        <f>0.61365*exp(17.502*DZ316/(240.97+DZ316))</f>
        <v>0</v>
      </c>
      <c r="AA316">
        <f>(W316-DS316*(DX316+DY316)/1000)</f>
        <v>0</v>
      </c>
      <c r="AB316">
        <f>(-I316*44100)</f>
        <v>0</v>
      </c>
      <c r="AC316">
        <f>2*29.3*Q316*0.92*(DZ316-V316)</f>
        <v>0</v>
      </c>
      <c r="AD316">
        <f>2*0.95*5.67E-8*(((DZ316+$B$9)+273)^4-(V316+273)^4)</f>
        <v>0</v>
      </c>
      <c r="AE316">
        <f>T316+AD316+AB316+AC316</f>
        <v>0</v>
      </c>
      <c r="AF316">
        <f>DW316*AT316*(DR316-DQ316*(1000-AT316*DT316)/(1000-AT316*DS316))/(100*DK316)</f>
        <v>0</v>
      </c>
      <c r="AG316">
        <f>1000*DW316*AT316*(DS316-DT316)/(100*DK316*(1000-AT316*DS316))</f>
        <v>0</v>
      </c>
      <c r="AH316">
        <f>(AI316 - AJ316 - DX316*1E3/(8.314*(DZ316+273.15)) * AL316/DW316 * AK316) * DW316/(100*DK316) * (1000 - DT316)/1000</f>
        <v>0</v>
      </c>
      <c r="AI316">
        <v>306.9263915276569</v>
      </c>
      <c r="AJ316">
        <v>315.7853212121211</v>
      </c>
      <c r="AK316">
        <v>-3.331775116538009</v>
      </c>
      <c r="AL316">
        <v>65.05288152161035</v>
      </c>
      <c r="AM316">
        <f>(AO316 - AN316 + DX316*1E3/(8.314*(DZ316+273.15)) * AQ316/DW316 * AP316) * DW316/(100*DK316) * 1000/(1000 - AO316)</f>
        <v>0</v>
      </c>
      <c r="AN316">
        <v>20.31416655398656</v>
      </c>
      <c r="AO316">
        <v>21.80738424242425</v>
      </c>
      <c r="AP316">
        <v>7.02543187435295E-07</v>
      </c>
      <c r="AQ316">
        <v>105.0648976741151</v>
      </c>
      <c r="AR316">
        <v>0</v>
      </c>
      <c r="AS316">
        <v>0</v>
      </c>
      <c r="AT316">
        <f>IF(AR316*$H$15&gt;=AV316,1.0,(AV316/(AV316-AR316*$H$15)))</f>
        <v>0</v>
      </c>
      <c r="AU316">
        <f>(AT316-1)*100</f>
        <v>0</v>
      </c>
      <c r="AV316">
        <f>MAX(0,($B$15+$C$15*EE316)/(1+$D$15*EE316)*DX316/(DZ316+273)*$E$15)</f>
        <v>0</v>
      </c>
      <c r="AW316" t="s">
        <v>437</v>
      </c>
      <c r="AX316" t="s">
        <v>437</v>
      </c>
      <c r="AY316">
        <v>0</v>
      </c>
      <c r="AZ316">
        <v>0</v>
      </c>
      <c r="BA316">
        <f>1-AY316/AZ316</f>
        <v>0</v>
      </c>
      <c r="BB316">
        <v>0</v>
      </c>
      <c r="BC316" t="s">
        <v>437</v>
      </c>
      <c r="BD316" t="s">
        <v>437</v>
      </c>
      <c r="BE316">
        <v>0</v>
      </c>
      <c r="BF316">
        <v>0</v>
      </c>
      <c r="BG316">
        <f>1-BE316/BF316</f>
        <v>0</v>
      </c>
      <c r="BH316">
        <v>0.5</v>
      </c>
      <c r="BI316">
        <f>DH316</f>
        <v>0</v>
      </c>
      <c r="BJ316">
        <f>K316</f>
        <v>0</v>
      </c>
      <c r="BK316">
        <f>BG316*BH316*BI316</f>
        <v>0</v>
      </c>
      <c r="BL316">
        <f>(BJ316-BB316)/BI316</f>
        <v>0</v>
      </c>
      <c r="BM316">
        <f>(AZ316-BF316)/BF316</f>
        <v>0</v>
      </c>
      <c r="BN316">
        <f>AY316/(BA316+AY316/BF316)</f>
        <v>0</v>
      </c>
      <c r="BO316" t="s">
        <v>437</v>
      </c>
      <c r="BP316">
        <v>0</v>
      </c>
      <c r="BQ316">
        <f>IF(BP316&lt;&gt;0, BP316, BN316)</f>
        <v>0</v>
      </c>
      <c r="BR316">
        <f>1-BQ316/BF316</f>
        <v>0</v>
      </c>
      <c r="BS316">
        <f>(BF316-BE316)/(BF316-BQ316)</f>
        <v>0</v>
      </c>
      <c r="BT316">
        <f>(AZ316-BF316)/(AZ316-BQ316)</f>
        <v>0</v>
      </c>
      <c r="BU316">
        <f>(BF316-BE316)/(BF316-AY316)</f>
        <v>0</v>
      </c>
      <c r="BV316">
        <f>(AZ316-BF316)/(AZ316-AY316)</f>
        <v>0</v>
      </c>
      <c r="BW316">
        <f>(BS316*BQ316/BE316)</f>
        <v>0</v>
      </c>
      <c r="BX316">
        <f>(1-BW316)</f>
        <v>0</v>
      </c>
      <c r="DG316">
        <f>$B$13*EF316+$C$13*EG316+$F$13*ER316*(1-EU316)</f>
        <v>0</v>
      </c>
      <c r="DH316">
        <f>DG316*DI316</f>
        <v>0</v>
      </c>
      <c r="DI316">
        <f>($B$13*$D$11+$C$13*$D$11+$F$13*((FE316+EW316)/MAX(FE316+EW316+FF316, 0.1)*$I$11+FF316/MAX(FE316+EW316+FF316, 0.1)*$J$11))/($B$13+$C$13+$F$13)</f>
        <v>0</v>
      </c>
      <c r="DJ316">
        <f>($B$13*$K$11+$C$13*$K$11+$F$13*((FE316+EW316)/MAX(FE316+EW316+FF316, 0.1)*$P$11+FF316/MAX(FE316+EW316+FF316, 0.1)*$Q$11))/($B$13+$C$13+$F$13)</f>
        <v>0</v>
      </c>
      <c r="DK316">
        <v>2.7</v>
      </c>
      <c r="DL316">
        <v>0.5</v>
      </c>
      <c r="DM316" t="s">
        <v>438</v>
      </c>
      <c r="DN316">
        <v>2</v>
      </c>
      <c r="DO316" t="b">
        <v>1</v>
      </c>
      <c r="DP316">
        <v>1759171397.6</v>
      </c>
      <c r="DQ316">
        <v>331.6661481481482</v>
      </c>
      <c r="DR316">
        <v>315.4644444444444</v>
      </c>
      <c r="DS316">
        <v>21.80784074074074</v>
      </c>
      <c r="DT316">
        <v>20.31435925925926</v>
      </c>
      <c r="DU316">
        <v>332.7770740740741</v>
      </c>
      <c r="DV316">
        <v>21.52664074074074</v>
      </c>
      <c r="DW316">
        <v>499.9670370370371</v>
      </c>
      <c r="DX316">
        <v>90.87887777777777</v>
      </c>
      <c r="DY316">
        <v>0.06640489259259258</v>
      </c>
      <c r="DZ316">
        <v>28.8127</v>
      </c>
      <c r="EA316">
        <v>29.99144814814815</v>
      </c>
      <c r="EB316">
        <v>999.9000000000001</v>
      </c>
      <c r="EC316">
        <v>0</v>
      </c>
      <c r="ED316">
        <v>0</v>
      </c>
      <c r="EE316">
        <v>10011.96555555556</v>
      </c>
      <c r="EF316">
        <v>0</v>
      </c>
      <c r="EG316">
        <v>10.55241111111111</v>
      </c>
      <c r="EH316">
        <v>16.20177777777778</v>
      </c>
      <c r="EI316">
        <v>339.0602962962963</v>
      </c>
      <c r="EJ316">
        <v>322.0057407407407</v>
      </c>
      <c r="EK316">
        <v>1.493476666666667</v>
      </c>
      <c r="EL316">
        <v>315.4644444444444</v>
      </c>
      <c r="EM316">
        <v>20.31435925925926</v>
      </c>
      <c r="EN316">
        <v>1.981872962962963</v>
      </c>
      <c r="EO316">
        <v>1.846146296296296</v>
      </c>
      <c r="EP316">
        <v>17.30024444444444</v>
      </c>
      <c r="EQ316">
        <v>16.18309259259259</v>
      </c>
      <c r="ER316">
        <v>1999.979629629629</v>
      </c>
      <c r="ES316">
        <v>0.9799944444444447</v>
      </c>
      <c r="ET316">
        <v>0.02000593703703704</v>
      </c>
      <c r="EU316">
        <v>0</v>
      </c>
      <c r="EV316">
        <v>428.7905185185186</v>
      </c>
      <c r="EW316">
        <v>5.00078</v>
      </c>
      <c r="EX316">
        <v>8442.094814814815</v>
      </c>
      <c r="EY316">
        <v>16379.44444444445</v>
      </c>
      <c r="EZ316">
        <v>40.3724074074074</v>
      </c>
      <c r="FA316">
        <v>41.17344444444444</v>
      </c>
      <c r="FB316">
        <v>40.36777777777777</v>
      </c>
      <c r="FC316">
        <v>40.99518518518518</v>
      </c>
      <c r="FD316">
        <v>40.90011111111111</v>
      </c>
      <c r="FE316">
        <v>1955.06962962963</v>
      </c>
      <c r="FF316">
        <v>39.91</v>
      </c>
      <c r="FG316">
        <v>0</v>
      </c>
      <c r="FH316">
        <v>1759171397.6</v>
      </c>
      <c r="FI316">
        <v>0</v>
      </c>
      <c r="FJ316">
        <v>428.7451923076923</v>
      </c>
      <c r="FK316">
        <v>-9.124341876608693</v>
      </c>
      <c r="FL316">
        <v>-166.5582905292576</v>
      </c>
      <c r="FM316">
        <v>8441.260384615385</v>
      </c>
      <c r="FN316">
        <v>15</v>
      </c>
      <c r="FO316">
        <v>0</v>
      </c>
      <c r="FP316" t="s">
        <v>439</v>
      </c>
      <c r="FQ316">
        <v>1746989605.5</v>
      </c>
      <c r="FR316">
        <v>1746989593.5</v>
      </c>
      <c r="FS316">
        <v>0</v>
      </c>
      <c r="FT316">
        <v>-0.274</v>
      </c>
      <c r="FU316">
        <v>-0.002</v>
      </c>
      <c r="FV316">
        <v>2.549</v>
      </c>
      <c r="FW316">
        <v>0.129</v>
      </c>
      <c r="FX316">
        <v>420</v>
      </c>
      <c r="FY316">
        <v>17</v>
      </c>
      <c r="FZ316">
        <v>0.02</v>
      </c>
      <c r="GA316">
        <v>0.04</v>
      </c>
      <c r="GB316">
        <v>15.76166097560976</v>
      </c>
      <c r="GC316">
        <v>6.479241114982552</v>
      </c>
      <c r="GD316">
        <v>0.6717103128066112</v>
      </c>
      <c r="GE316">
        <v>0</v>
      </c>
      <c r="GF316">
        <v>429.1994411764707</v>
      </c>
      <c r="GG316">
        <v>-6.563865545961852</v>
      </c>
      <c r="GH316">
        <v>0.6919315331301158</v>
      </c>
      <c r="GI316">
        <v>0</v>
      </c>
      <c r="GJ316">
        <v>1.494245365853659</v>
      </c>
      <c r="GK316">
        <v>-0.009603344947736906</v>
      </c>
      <c r="GL316">
        <v>0.001440531909825094</v>
      </c>
      <c r="GM316">
        <v>1</v>
      </c>
      <c r="GN316">
        <v>1</v>
      </c>
      <c r="GO316">
        <v>3</v>
      </c>
      <c r="GP316" t="s">
        <v>459</v>
      </c>
      <c r="GQ316">
        <v>3.10244</v>
      </c>
      <c r="GR316">
        <v>2.72447</v>
      </c>
      <c r="GS316">
        <v>0.06924909999999999</v>
      </c>
      <c r="GT316">
        <v>0.0659912</v>
      </c>
      <c r="GU316">
        <v>0.100967</v>
      </c>
      <c r="GV316">
        <v>0.0973789</v>
      </c>
      <c r="GW316">
        <v>24275.1</v>
      </c>
      <c r="GX316">
        <v>22135</v>
      </c>
      <c r="GY316">
        <v>26647.5</v>
      </c>
      <c r="GZ316">
        <v>23924.3</v>
      </c>
      <c r="HA316">
        <v>38332.4</v>
      </c>
      <c r="HB316">
        <v>31925</v>
      </c>
      <c r="HC316">
        <v>46530.4</v>
      </c>
      <c r="HD316">
        <v>37854</v>
      </c>
      <c r="HE316">
        <v>1.86045</v>
      </c>
      <c r="HF316">
        <v>1.84743</v>
      </c>
      <c r="HG316">
        <v>0.108138</v>
      </c>
      <c r="HH316">
        <v>0</v>
      </c>
      <c r="HI316">
        <v>28.2333</v>
      </c>
      <c r="HJ316">
        <v>999.9</v>
      </c>
      <c r="HK316">
        <v>48.9</v>
      </c>
      <c r="HL316">
        <v>31.8</v>
      </c>
      <c r="HM316">
        <v>25.4045</v>
      </c>
      <c r="HN316">
        <v>60.7387</v>
      </c>
      <c r="HO316">
        <v>21.8149</v>
      </c>
      <c r="HP316">
        <v>1</v>
      </c>
      <c r="HQ316">
        <v>0.201817</v>
      </c>
      <c r="HR316">
        <v>0.295373</v>
      </c>
      <c r="HS316">
        <v>20.2795</v>
      </c>
      <c r="HT316">
        <v>5.2107</v>
      </c>
      <c r="HU316">
        <v>11.98</v>
      </c>
      <c r="HV316">
        <v>4.9632</v>
      </c>
      <c r="HW316">
        <v>3.27448</v>
      </c>
      <c r="HX316">
        <v>9999</v>
      </c>
      <c r="HY316">
        <v>9999</v>
      </c>
      <c r="HZ316">
        <v>9999</v>
      </c>
      <c r="IA316">
        <v>43.2</v>
      </c>
      <c r="IB316">
        <v>1.86399</v>
      </c>
      <c r="IC316">
        <v>1.8602</v>
      </c>
      <c r="ID316">
        <v>1.8585</v>
      </c>
      <c r="IE316">
        <v>1.85979</v>
      </c>
      <c r="IF316">
        <v>1.85989</v>
      </c>
      <c r="IG316">
        <v>1.85844</v>
      </c>
      <c r="IH316">
        <v>1.85747</v>
      </c>
      <c r="II316">
        <v>1.85242</v>
      </c>
      <c r="IJ316">
        <v>0</v>
      </c>
      <c r="IK316">
        <v>0</v>
      </c>
      <c r="IL316">
        <v>0</v>
      </c>
      <c r="IM316">
        <v>0</v>
      </c>
      <c r="IN316" t="s">
        <v>441</v>
      </c>
      <c r="IO316" t="s">
        <v>442</v>
      </c>
      <c r="IP316" t="s">
        <v>443</v>
      </c>
      <c r="IQ316" t="s">
        <v>443</v>
      </c>
      <c r="IR316" t="s">
        <v>443</v>
      </c>
      <c r="IS316" t="s">
        <v>443</v>
      </c>
      <c r="IT316">
        <v>0</v>
      </c>
      <c r="IU316">
        <v>100</v>
      </c>
      <c r="IV316">
        <v>100</v>
      </c>
      <c r="IW316">
        <v>-1.108</v>
      </c>
      <c r="IX316">
        <v>0.2812</v>
      </c>
      <c r="IY316">
        <v>-0.9039269621244732</v>
      </c>
      <c r="IZ316">
        <v>-0.001239420960351069</v>
      </c>
      <c r="JA316">
        <v>2.054680153414315E-06</v>
      </c>
      <c r="JB316">
        <v>-6.090169633737798E-10</v>
      </c>
      <c r="JC316">
        <v>0.01286883109493677</v>
      </c>
      <c r="JD316">
        <v>0.003674261220633967</v>
      </c>
      <c r="JE316">
        <v>0.0003746991724086452</v>
      </c>
      <c r="JF316">
        <v>1.563836292469968E-06</v>
      </c>
      <c r="JG316">
        <v>1</v>
      </c>
      <c r="JH316">
        <v>2003</v>
      </c>
      <c r="JI316">
        <v>1</v>
      </c>
      <c r="JJ316">
        <v>24</v>
      </c>
      <c r="JK316">
        <v>203030</v>
      </c>
      <c r="JL316">
        <v>203030.2</v>
      </c>
      <c r="JM316">
        <v>0.793457</v>
      </c>
      <c r="JN316">
        <v>2.64038</v>
      </c>
      <c r="JO316">
        <v>1.49658</v>
      </c>
      <c r="JP316">
        <v>2.34375</v>
      </c>
      <c r="JQ316">
        <v>1.54907</v>
      </c>
      <c r="JR316">
        <v>2.34985</v>
      </c>
      <c r="JS316">
        <v>36.8366</v>
      </c>
      <c r="JT316">
        <v>24.1751</v>
      </c>
      <c r="JU316">
        <v>18</v>
      </c>
      <c r="JV316">
        <v>484.322</v>
      </c>
      <c r="JW316">
        <v>490.675</v>
      </c>
      <c r="JX316">
        <v>27.2835</v>
      </c>
      <c r="JY316">
        <v>29.8154</v>
      </c>
      <c r="JZ316">
        <v>29.9999</v>
      </c>
      <c r="KA316">
        <v>30.0643</v>
      </c>
      <c r="KB316">
        <v>30.066</v>
      </c>
      <c r="KC316">
        <v>15.9694</v>
      </c>
      <c r="KD316">
        <v>22.7931</v>
      </c>
      <c r="KE316">
        <v>95.91119999999999</v>
      </c>
      <c r="KF316">
        <v>27.2892</v>
      </c>
      <c r="KG316">
        <v>266.052</v>
      </c>
      <c r="KH316">
        <v>20.3508</v>
      </c>
      <c r="KI316">
        <v>101.737</v>
      </c>
      <c r="KJ316">
        <v>91.28660000000001</v>
      </c>
    </row>
    <row r="317" spans="1:296">
      <c r="A317">
        <v>299</v>
      </c>
      <c r="B317">
        <v>1759171410.1</v>
      </c>
      <c r="C317">
        <v>10037</v>
      </c>
      <c r="D317" t="s">
        <v>1044</v>
      </c>
      <c r="E317" t="s">
        <v>1045</v>
      </c>
      <c r="F317">
        <v>5</v>
      </c>
      <c r="G317" t="s">
        <v>1025</v>
      </c>
      <c r="H317">
        <v>1759171402.314285</v>
      </c>
      <c r="I317">
        <f>(J317)/1000</f>
        <v>0</v>
      </c>
      <c r="J317">
        <f>IF(DO317, AM317, AG317)</f>
        <v>0</v>
      </c>
      <c r="K317">
        <f>IF(DO317, AH317, AF317)</f>
        <v>0</v>
      </c>
      <c r="L317">
        <f>DQ317 - IF(AT317&gt;1, K317*DK317*100.0/(AV317), 0)</f>
        <v>0</v>
      </c>
      <c r="M317">
        <f>((S317-I317/2)*L317-K317)/(S317+I317/2)</f>
        <v>0</v>
      </c>
      <c r="N317">
        <f>M317*(DX317+DY317)/1000.0</f>
        <v>0</v>
      </c>
      <c r="O317">
        <f>(DQ317 - IF(AT317&gt;1, K317*DK317*100.0/(AV317), 0))*(DX317+DY317)/1000.0</f>
        <v>0</v>
      </c>
      <c r="P317">
        <f>2.0/((1/R317-1/Q317)+SIGN(R317)*SQRT((1/R317-1/Q317)*(1/R317-1/Q317) + 4*DL317/((DL317+1)*(DL317+1))*(2*1/R317*1/Q317-1/Q317*1/Q317)))</f>
        <v>0</v>
      </c>
      <c r="Q317">
        <f>IF(LEFT(DM317,1)&lt;&gt;"0",IF(LEFT(DM317,1)="1",3.0,DN317),$D$5+$E$5*(EE317*DX317/($K$5*1000))+$F$5*(EE317*DX317/($K$5*1000))*MAX(MIN(DK317,$J$5),$I$5)*MAX(MIN(DK317,$J$5),$I$5)+$G$5*MAX(MIN(DK317,$J$5),$I$5)*(EE317*DX317/($K$5*1000))+$H$5*(EE317*DX317/($K$5*1000))*(EE317*DX317/($K$5*1000)))</f>
        <v>0</v>
      </c>
      <c r="R317">
        <f>I317*(1000-(1000*0.61365*exp(17.502*V317/(240.97+V317))/(DX317+DY317)+DS317)/2)/(1000*0.61365*exp(17.502*V317/(240.97+V317))/(DX317+DY317)-DS317)</f>
        <v>0</v>
      </c>
      <c r="S317">
        <f>1/((DL317+1)/(P317/1.6)+1/(Q317/1.37)) + DL317/((DL317+1)/(P317/1.6) + DL317/(Q317/1.37))</f>
        <v>0</v>
      </c>
      <c r="T317">
        <f>(DG317*DJ317)</f>
        <v>0</v>
      </c>
      <c r="U317">
        <f>(DZ317+(T317+2*0.95*5.67E-8*(((DZ317+$B$9)+273)^4-(DZ317+273)^4)-44100*I317)/(1.84*29.3*Q317+8*0.95*5.67E-8*(DZ317+273)^3))</f>
        <v>0</v>
      </c>
      <c r="V317">
        <f>($C$9*EA317+$D$9*EB317+$E$9*U317)</f>
        <v>0</v>
      </c>
      <c r="W317">
        <f>0.61365*exp(17.502*V317/(240.97+V317))</f>
        <v>0</v>
      </c>
      <c r="X317">
        <f>(Y317/Z317*100)</f>
        <v>0</v>
      </c>
      <c r="Y317">
        <f>DS317*(DX317+DY317)/1000</f>
        <v>0</v>
      </c>
      <c r="Z317">
        <f>0.61365*exp(17.502*DZ317/(240.97+DZ317))</f>
        <v>0</v>
      </c>
      <c r="AA317">
        <f>(W317-DS317*(DX317+DY317)/1000)</f>
        <v>0</v>
      </c>
      <c r="AB317">
        <f>(-I317*44100)</f>
        <v>0</v>
      </c>
      <c r="AC317">
        <f>2*29.3*Q317*0.92*(DZ317-V317)</f>
        <v>0</v>
      </c>
      <c r="AD317">
        <f>2*0.95*5.67E-8*(((DZ317+$B$9)+273)^4-(V317+273)^4)</f>
        <v>0</v>
      </c>
      <c r="AE317">
        <f>T317+AD317+AB317+AC317</f>
        <v>0</v>
      </c>
      <c r="AF317">
        <f>DW317*AT317*(DR317-DQ317*(1000-AT317*DT317)/(1000-AT317*DS317))/(100*DK317)</f>
        <v>0</v>
      </c>
      <c r="AG317">
        <f>1000*DW317*AT317*(DS317-DT317)/(100*DK317*(1000-AT317*DS317))</f>
        <v>0</v>
      </c>
      <c r="AH317">
        <f>(AI317 - AJ317 - DX317*1E3/(8.314*(DZ317+273.15)) * AL317/DW317 * AK317) * DW317/(100*DK317) * (1000 - DT317)/1000</f>
        <v>0</v>
      </c>
      <c r="AI317">
        <v>289.8808855701682</v>
      </c>
      <c r="AJ317">
        <v>299.100296969697</v>
      </c>
      <c r="AK317">
        <v>-3.332699637437277</v>
      </c>
      <c r="AL317">
        <v>65.05288152161035</v>
      </c>
      <c r="AM317">
        <f>(AO317 - AN317 + DX317*1E3/(8.314*(DZ317+273.15)) * AQ317/DW317 * AP317) * DW317/(100*DK317) * 1000/(1000 - AO317)</f>
        <v>0</v>
      </c>
      <c r="AN317">
        <v>20.31478503316168</v>
      </c>
      <c r="AO317">
        <v>21.80732060606061</v>
      </c>
      <c r="AP317">
        <v>5.312917811851004E-07</v>
      </c>
      <c r="AQ317">
        <v>105.0648976741151</v>
      </c>
      <c r="AR317">
        <v>0</v>
      </c>
      <c r="AS317">
        <v>0</v>
      </c>
      <c r="AT317">
        <f>IF(AR317*$H$15&gt;=AV317,1.0,(AV317/(AV317-AR317*$H$15)))</f>
        <v>0</v>
      </c>
      <c r="AU317">
        <f>(AT317-1)*100</f>
        <v>0</v>
      </c>
      <c r="AV317">
        <f>MAX(0,($B$15+$C$15*EE317)/(1+$D$15*EE317)*DX317/(DZ317+273)*$E$15)</f>
        <v>0</v>
      </c>
      <c r="AW317" t="s">
        <v>437</v>
      </c>
      <c r="AX317" t="s">
        <v>437</v>
      </c>
      <c r="AY317">
        <v>0</v>
      </c>
      <c r="AZ317">
        <v>0</v>
      </c>
      <c r="BA317">
        <f>1-AY317/AZ317</f>
        <v>0</v>
      </c>
      <c r="BB317">
        <v>0</v>
      </c>
      <c r="BC317" t="s">
        <v>437</v>
      </c>
      <c r="BD317" t="s">
        <v>437</v>
      </c>
      <c r="BE317">
        <v>0</v>
      </c>
      <c r="BF317">
        <v>0</v>
      </c>
      <c r="BG317">
        <f>1-BE317/BF317</f>
        <v>0</v>
      </c>
      <c r="BH317">
        <v>0.5</v>
      </c>
      <c r="BI317">
        <f>DH317</f>
        <v>0</v>
      </c>
      <c r="BJ317">
        <f>K317</f>
        <v>0</v>
      </c>
      <c r="BK317">
        <f>BG317*BH317*BI317</f>
        <v>0</v>
      </c>
      <c r="BL317">
        <f>(BJ317-BB317)/BI317</f>
        <v>0</v>
      </c>
      <c r="BM317">
        <f>(AZ317-BF317)/BF317</f>
        <v>0</v>
      </c>
      <c r="BN317">
        <f>AY317/(BA317+AY317/BF317)</f>
        <v>0</v>
      </c>
      <c r="BO317" t="s">
        <v>437</v>
      </c>
      <c r="BP317">
        <v>0</v>
      </c>
      <c r="BQ317">
        <f>IF(BP317&lt;&gt;0, BP317, BN317)</f>
        <v>0</v>
      </c>
      <c r="BR317">
        <f>1-BQ317/BF317</f>
        <v>0</v>
      </c>
      <c r="BS317">
        <f>(BF317-BE317)/(BF317-BQ317)</f>
        <v>0</v>
      </c>
      <c r="BT317">
        <f>(AZ317-BF317)/(AZ317-BQ317)</f>
        <v>0</v>
      </c>
      <c r="BU317">
        <f>(BF317-BE317)/(BF317-AY317)</f>
        <v>0</v>
      </c>
      <c r="BV317">
        <f>(AZ317-BF317)/(AZ317-AY317)</f>
        <v>0</v>
      </c>
      <c r="BW317">
        <f>(BS317*BQ317/BE317)</f>
        <v>0</v>
      </c>
      <c r="BX317">
        <f>(1-BW317)</f>
        <v>0</v>
      </c>
      <c r="DG317">
        <f>$B$13*EF317+$C$13*EG317+$F$13*ER317*(1-EU317)</f>
        <v>0</v>
      </c>
      <c r="DH317">
        <f>DG317*DI317</f>
        <v>0</v>
      </c>
      <c r="DI317">
        <f>($B$13*$D$11+$C$13*$D$11+$F$13*((FE317+EW317)/MAX(FE317+EW317+FF317, 0.1)*$I$11+FF317/MAX(FE317+EW317+FF317, 0.1)*$J$11))/($B$13+$C$13+$F$13)</f>
        <v>0</v>
      </c>
      <c r="DJ317">
        <f>($B$13*$K$11+$C$13*$K$11+$F$13*((FE317+EW317)/MAX(FE317+EW317+FF317, 0.1)*$P$11+FF317/MAX(FE317+EW317+FF317, 0.1)*$Q$11))/($B$13+$C$13+$F$13)</f>
        <v>0</v>
      </c>
      <c r="DK317">
        <v>2.7</v>
      </c>
      <c r="DL317">
        <v>0.5</v>
      </c>
      <c r="DM317" t="s">
        <v>438</v>
      </c>
      <c r="DN317">
        <v>2</v>
      </c>
      <c r="DO317" t="b">
        <v>1</v>
      </c>
      <c r="DP317">
        <v>1759171402.314285</v>
      </c>
      <c r="DQ317">
        <v>316.3396071428571</v>
      </c>
      <c r="DR317">
        <v>299.7993928571428</v>
      </c>
      <c r="DS317">
        <v>21.80764285714286</v>
      </c>
      <c r="DT317">
        <v>20.31466071428571</v>
      </c>
      <c r="DU317">
        <v>317.4490357142857</v>
      </c>
      <c r="DV317">
        <v>21.52644285714285</v>
      </c>
      <c r="DW317">
        <v>499.9943928571428</v>
      </c>
      <c r="DX317">
        <v>90.87912857142858</v>
      </c>
      <c r="DY317">
        <v>0.066429275</v>
      </c>
      <c r="DZ317">
        <v>28.81238571428571</v>
      </c>
      <c r="EA317">
        <v>29.99330357142857</v>
      </c>
      <c r="EB317">
        <v>999.9000000000002</v>
      </c>
      <c r="EC317">
        <v>0</v>
      </c>
      <c r="ED317">
        <v>0</v>
      </c>
      <c r="EE317">
        <v>10002.48464285714</v>
      </c>
      <c r="EF317">
        <v>0</v>
      </c>
      <c r="EG317">
        <v>10.55571428571429</v>
      </c>
      <c r="EH317">
        <v>16.54030357142857</v>
      </c>
      <c r="EI317">
        <v>323.3919642857143</v>
      </c>
      <c r="EJ317">
        <v>306.0159642857143</v>
      </c>
      <c r="EK317">
        <v>1.492967857142857</v>
      </c>
      <c r="EL317">
        <v>299.7993928571428</v>
      </c>
      <c r="EM317">
        <v>20.31466071428571</v>
      </c>
      <c r="EN317">
        <v>1.98186</v>
      </c>
      <c r="EO317">
        <v>1.846178928571429</v>
      </c>
      <c r="EP317">
        <v>17.30013571428571</v>
      </c>
      <c r="EQ317">
        <v>16.18336785714286</v>
      </c>
      <c r="ER317">
        <v>1999.991428571429</v>
      </c>
      <c r="ES317">
        <v>0.9799946428571431</v>
      </c>
      <c r="ET317">
        <v>0.020005725</v>
      </c>
      <c r="EU317">
        <v>0</v>
      </c>
      <c r="EV317">
        <v>428.0191785714286</v>
      </c>
      <c r="EW317">
        <v>5.00078</v>
      </c>
      <c r="EX317">
        <v>8427.397500000001</v>
      </c>
      <c r="EY317">
        <v>16379.54285714286</v>
      </c>
      <c r="EZ317">
        <v>40.36582142857143</v>
      </c>
      <c r="FA317">
        <v>41.1782857142857</v>
      </c>
      <c r="FB317">
        <v>40.36349999999999</v>
      </c>
      <c r="FC317">
        <v>40.9685357142857</v>
      </c>
      <c r="FD317">
        <v>40.86128571428571</v>
      </c>
      <c r="FE317">
        <v>1955.081428571429</v>
      </c>
      <c r="FF317">
        <v>39.91</v>
      </c>
      <c r="FG317">
        <v>0</v>
      </c>
      <c r="FH317">
        <v>1759171402.4</v>
      </c>
      <c r="FI317">
        <v>0</v>
      </c>
      <c r="FJ317">
        <v>427.9582692307692</v>
      </c>
      <c r="FK317">
        <v>-10.53712820341862</v>
      </c>
      <c r="FL317">
        <v>-212.988717980349</v>
      </c>
      <c r="FM317">
        <v>8426.086153846154</v>
      </c>
      <c r="FN317">
        <v>15</v>
      </c>
      <c r="FO317">
        <v>0</v>
      </c>
      <c r="FP317" t="s">
        <v>439</v>
      </c>
      <c r="FQ317">
        <v>1746989605.5</v>
      </c>
      <c r="FR317">
        <v>1746989593.5</v>
      </c>
      <c r="FS317">
        <v>0</v>
      </c>
      <c r="FT317">
        <v>-0.274</v>
      </c>
      <c r="FU317">
        <v>-0.002</v>
      </c>
      <c r="FV317">
        <v>2.549</v>
      </c>
      <c r="FW317">
        <v>0.129</v>
      </c>
      <c r="FX317">
        <v>420</v>
      </c>
      <c r="FY317">
        <v>17</v>
      </c>
      <c r="FZ317">
        <v>0.02</v>
      </c>
      <c r="GA317">
        <v>0.04</v>
      </c>
      <c r="GB317">
        <v>16.33196585365853</v>
      </c>
      <c r="GC317">
        <v>4.245997212543577</v>
      </c>
      <c r="GD317">
        <v>0.4248939325949224</v>
      </c>
      <c r="GE317">
        <v>0</v>
      </c>
      <c r="GF317">
        <v>428.4157352941177</v>
      </c>
      <c r="GG317">
        <v>-9.524568370996118</v>
      </c>
      <c r="GH317">
        <v>0.9602544487797967</v>
      </c>
      <c r="GI317">
        <v>0</v>
      </c>
      <c r="GJ317">
        <v>1.493065853658537</v>
      </c>
      <c r="GK317">
        <v>-0.007454425087105933</v>
      </c>
      <c r="GL317">
        <v>0.0013862424656986</v>
      </c>
      <c r="GM317">
        <v>1</v>
      </c>
      <c r="GN317">
        <v>1</v>
      </c>
      <c r="GO317">
        <v>3</v>
      </c>
      <c r="GP317" t="s">
        <v>459</v>
      </c>
      <c r="GQ317">
        <v>3.10195</v>
      </c>
      <c r="GR317">
        <v>2.72469</v>
      </c>
      <c r="GS317">
        <v>0.0662725</v>
      </c>
      <c r="GT317">
        <v>0.0629166</v>
      </c>
      <c r="GU317">
        <v>0.100971</v>
      </c>
      <c r="GV317">
        <v>0.0973673</v>
      </c>
      <c r="GW317">
        <v>24352.7</v>
      </c>
      <c r="GX317">
        <v>22207.9</v>
      </c>
      <c r="GY317">
        <v>26647.5</v>
      </c>
      <c r="GZ317">
        <v>23924.3</v>
      </c>
      <c r="HA317">
        <v>38331.6</v>
      </c>
      <c r="HB317">
        <v>31924.9</v>
      </c>
      <c r="HC317">
        <v>46530.1</v>
      </c>
      <c r="HD317">
        <v>37853.7</v>
      </c>
      <c r="HE317">
        <v>1.85977</v>
      </c>
      <c r="HF317">
        <v>1.84798</v>
      </c>
      <c r="HG317">
        <v>0.107933</v>
      </c>
      <c r="HH317">
        <v>0</v>
      </c>
      <c r="HI317">
        <v>28.2327</v>
      </c>
      <c r="HJ317">
        <v>999.9</v>
      </c>
      <c r="HK317">
        <v>48.9</v>
      </c>
      <c r="HL317">
        <v>31.8</v>
      </c>
      <c r="HM317">
        <v>25.4042</v>
      </c>
      <c r="HN317">
        <v>60.6887</v>
      </c>
      <c r="HO317">
        <v>21.9231</v>
      </c>
      <c r="HP317">
        <v>1</v>
      </c>
      <c r="HQ317">
        <v>0.201611</v>
      </c>
      <c r="HR317">
        <v>0.307478</v>
      </c>
      <c r="HS317">
        <v>20.2795</v>
      </c>
      <c r="HT317">
        <v>5.21235</v>
      </c>
      <c r="HU317">
        <v>11.98</v>
      </c>
      <c r="HV317">
        <v>4.96345</v>
      </c>
      <c r="HW317">
        <v>3.27463</v>
      </c>
      <c r="HX317">
        <v>9999</v>
      </c>
      <c r="HY317">
        <v>9999</v>
      </c>
      <c r="HZ317">
        <v>9999</v>
      </c>
      <c r="IA317">
        <v>43.2</v>
      </c>
      <c r="IB317">
        <v>1.86399</v>
      </c>
      <c r="IC317">
        <v>1.86019</v>
      </c>
      <c r="ID317">
        <v>1.85851</v>
      </c>
      <c r="IE317">
        <v>1.85979</v>
      </c>
      <c r="IF317">
        <v>1.8599</v>
      </c>
      <c r="IG317">
        <v>1.85842</v>
      </c>
      <c r="IH317">
        <v>1.85747</v>
      </c>
      <c r="II317">
        <v>1.85242</v>
      </c>
      <c r="IJ317">
        <v>0</v>
      </c>
      <c r="IK317">
        <v>0</v>
      </c>
      <c r="IL317">
        <v>0</v>
      </c>
      <c r="IM317">
        <v>0</v>
      </c>
      <c r="IN317" t="s">
        <v>441</v>
      </c>
      <c r="IO317" t="s">
        <v>442</v>
      </c>
      <c r="IP317" t="s">
        <v>443</v>
      </c>
      <c r="IQ317" t="s">
        <v>443</v>
      </c>
      <c r="IR317" t="s">
        <v>443</v>
      </c>
      <c r="IS317" t="s">
        <v>443</v>
      </c>
      <c r="IT317">
        <v>0</v>
      </c>
      <c r="IU317">
        <v>100</v>
      </c>
      <c r="IV317">
        <v>100</v>
      </c>
      <c r="IW317">
        <v>-1.106</v>
      </c>
      <c r="IX317">
        <v>0.2812</v>
      </c>
      <c r="IY317">
        <v>-0.9039269621244732</v>
      </c>
      <c r="IZ317">
        <v>-0.001239420960351069</v>
      </c>
      <c r="JA317">
        <v>2.054680153414315E-06</v>
      </c>
      <c r="JB317">
        <v>-6.090169633737798E-10</v>
      </c>
      <c r="JC317">
        <v>0.01286883109493677</v>
      </c>
      <c r="JD317">
        <v>0.003674261220633967</v>
      </c>
      <c r="JE317">
        <v>0.0003746991724086452</v>
      </c>
      <c r="JF317">
        <v>1.563836292469968E-06</v>
      </c>
      <c r="JG317">
        <v>1</v>
      </c>
      <c r="JH317">
        <v>2003</v>
      </c>
      <c r="JI317">
        <v>1</v>
      </c>
      <c r="JJ317">
        <v>24</v>
      </c>
      <c r="JK317">
        <v>203030.1</v>
      </c>
      <c r="JL317">
        <v>203030.3</v>
      </c>
      <c r="JM317">
        <v>0.756836</v>
      </c>
      <c r="JN317">
        <v>2.63672</v>
      </c>
      <c r="JO317">
        <v>1.49658</v>
      </c>
      <c r="JP317">
        <v>2.34375</v>
      </c>
      <c r="JQ317">
        <v>1.54907</v>
      </c>
      <c r="JR317">
        <v>2.4353</v>
      </c>
      <c r="JS317">
        <v>36.8129</v>
      </c>
      <c r="JT317">
        <v>24.1751</v>
      </c>
      <c r="JU317">
        <v>18</v>
      </c>
      <c r="JV317">
        <v>483.912</v>
      </c>
      <c r="JW317">
        <v>491.025</v>
      </c>
      <c r="JX317">
        <v>27.2909</v>
      </c>
      <c r="JY317">
        <v>29.813</v>
      </c>
      <c r="JZ317">
        <v>29.9999</v>
      </c>
      <c r="KA317">
        <v>30.0626</v>
      </c>
      <c r="KB317">
        <v>30.0642</v>
      </c>
      <c r="KC317">
        <v>15.2365</v>
      </c>
      <c r="KD317">
        <v>22.7931</v>
      </c>
      <c r="KE317">
        <v>95.91119999999999</v>
      </c>
      <c r="KF317">
        <v>27.2921</v>
      </c>
      <c r="KG317">
        <v>246</v>
      </c>
      <c r="KH317">
        <v>20.3526</v>
      </c>
      <c r="KI317">
        <v>101.736</v>
      </c>
      <c r="KJ317">
        <v>91.2863</v>
      </c>
    </row>
    <row r="318" spans="1:296">
      <c r="A318">
        <v>300</v>
      </c>
      <c r="B318">
        <v>1759171415.1</v>
      </c>
      <c r="C318">
        <v>10042</v>
      </c>
      <c r="D318" t="s">
        <v>1046</v>
      </c>
      <c r="E318" t="s">
        <v>1047</v>
      </c>
      <c r="F318">
        <v>5</v>
      </c>
      <c r="G318" t="s">
        <v>1025</v>
      </c>
      <c r="H318">
        <v>1759171407.6</v>
      </c>
      <c r="I318">
        <f>(J318)/1000</f>
        <v>0</v>
      </c>
      <c r="J318">
        <f>IF(DO318, AM318, AG318)</f>
        <v>0</v>
      </c>
      <c r="K318">
        <f>IF(DO318, AH318, AF318)</f>
        <v>0</v>
      </c>
      <c r="L318">
        <f>DQ318 - IF(AT318&gt;1, K318*DK318*100.0/(AV318), 0)</f>
        <v>0</v>
      </c>
      <c r="M318">
        <f>((S318-I318/2)*L318-K318)/(S318+I318/2)</f>
        <v>0</v>
      </c>
      <c r="N318">
        <f>M318*(DX318+DY318)/1000.0</f>
        <v>0</v>
      </c>
      <c r="O318">
        <f>(DQ318 - IF(AT318&gt;1, K318*DK318*100.0/(AV318), 0))*(DX318+DY318)/1000.0</f>
        <v>0</v>
      </c>
      <c r="P318">
        <f>2.0/((1/R318-1/Q318)+SIGN(R318)*SQRT((1/R318-1/Q318)*(1/R318-1/Q318) + 4*DL318/((DL318+1)*(DL318+1))*(2*1/R318*1/Q318-1/Q318*1/Q318)))</f>
        <v>0</v>
      </c>
      <c r="Q318">
        <f>IF(LEFT(DM318,1)&lt;&gt;"0",IF(LEFT(DM318,1)="1",3.0,DN318),$D$5+$E$5*(EE318*DX318/($K$5*1000))+$F$5*(EE318*DX318/($K$5*1000))*MAX(MIN(DK318,$J$5),$I$5)*MAX(MIN(DK318,$J$5),$I$5)+$G$5*MAX(MIN(DK318,$J$5),$I$5)*(EE318*DX318/($K$5*1000))+$H$5*(EE318*DX318/($K$5*1000))*(EE318*DX318/($K$5*1000)))</f>
        <v>0</v>
      </c>
      <c r="R318">
        <f>I318*(1000-(1000*0.61365*exp(17.502*V318/(240.97+V318))/(DX318+DY318)+DS318)/2)/(1000*0.61365*exp(17.502*V318/(240.97+V318))/(DX318+DY318)-DS318)</f>
        <v>0</v>
      </c>
      <c r="S318">
        <f>1/((DL318+1)/(P318/1.6)+1/(Q318/1.37)) + DL318/((DL318+1)/(P318/1.6) + DL318/(Q318/1.37))</f>
        <v>0</v>
      </c>
      <c r="T318">
        <f>(DG318*DJ318)</f>
        <v>0</v>
      </c>
      <c r="U318">
        <f>(DZ318+(T318+2*0.95*5.67E-8*(((DZ318+$B$9)+273)^4-(DZ318+273)^4)-44100*I318)/(1.84*29.3*Q318+8*0.95*5.67E-8*(DZ318+273)^3))</f>
        <v>0</v>
      </c>
      <c r="V318">
        <f>($C$9*EA318+$D$9*EB318+$E$9*U318)</f>
        <v>0</v>
      </c>
      <c r="W318">
        <f>0.61365*exp(17.502*V318/(240.97+V318))</f>
        <v>0</v>
      </c>
      <c r="X318">
        <f>(Y318/Z318*100)</f>
        <v>0</v>
      </c>
      <c r="Y318">
        <f>DS318*(DX318+DY318)/1000</f>
        <v>0</v>
      </c>
      <c r="Z318">
        <f>0.61365*exp(17.502*DZ318/(240.97+DZ318))</f>
        <v>0</v>
      </c>
      <c r="AA318">
        <f>(W318-DS318*(DX318+DY318)/1000)</f>
        <v>0</v>
      </c>
      <c r="AB318">
        <f>(-I318*44100)</f>
        <v>0</v>
      </c>
      <c r="AC318">
        <f>2*29.3*Q318*0.92*(DZ318-V318)</f>
        <v>0</v>
      </c>
      <c r="AD318">
        <f>2*0.95*5.67E-8*(((DZ318+$B$9)+273)^4-(V318+273)^4)</f>
        <v>0</v>
      </c>
      <c r="AE318">
        <f>T318+AD318+AB318+AC318</f>
        <v>0</v>
      </c>
      <c r="AF318">
        <f>DW318*AT318*(DR318-DQ318*(1000-AT318*DT318)/(1000-AT318*DS318))/(100*DK318)</f>
        <v>0</v>
      </c>
      <c r="AG318">
        <f>1000*DW318*AT318*(DS318-DT318)/(100*DK318*(1000-AT318*DS318))</f>
        <v>0</v>
      </c>
      <c r="AH318">
        <f>(AI318 - AJ318 - DX318*1E3/(8.314*(DZ318+273.15)) * AL318/DW318 * AK318) * DW318/(100*DK318) * (1000 - DT318)/1000</f>
        <v>0</v>
      </c>
      <c r="AI318">
        <v>273.0420248947752</v>
      </c>
      <c r="AJ318">
        <v>282.4008484848482</v>
      </c>
      <c r="AK318">
        <v>-3.345336667702627</v>
      </c>
      <c r="AL318">
        <v>65.05288152161035</v>
      </c>
      <c r="AM318">
        <f>(AO318 - AN318 + DX318*1E3/(8.314*(DZ318+273.15)) * AQ318/DW318 * AP318) * DW318/(100*DK318) * 1000/(1000 - AO318)</f>
        <v>0</v>
      </c>
      <c r="AN318">
        <v>20.3127115699835</v>
      </c>
      <c r="AO318">
        <v>21.81037454545454</v>
      </c>
      <c r="AP318">
        <v>5.694735014655125E-07</v>
      </c>
      <c r="AQ318">
        <v>105.0648976741151</v>
      </c>
      <c r="AR318">
        <v>0</v>
      </c>
      <c r="AS318">
        <v>0</v>
      </c>
      <c r="AT318">
        <f>IF(AR318*$H$15&gt;=AV318,1.0,(AV318/(AV318-AR318*$H$15)))</f>
        <v>0</v>
      </c>
      <c r="AU318">
        <f>(AT318-1)*100</f>
        <v>0</v>
      </c>
      <c r="AV318">
        <f>MAX(0,($B$15+$C$15*EE318)/(1+$D$15*EE318)*DX318/(DZ318+273)*$E$15)</f>
        <v>0</v>
      </c>
      <c r="AW318" t="s">
        <v>437</v>
      </c>
      <c r="AX318" t="s">
        <v>437</v>
      </c>
      <c r="AY318">
        <v>0</v>
      </c>
      <c r="AZ318">
        <v>0</v>
      </c>
      <c r="BA318">
        <f>1-AY318/AZ318</f>
        <v>0</v>
      </c>
      <c r="BB318">
        <v>0</v>
      </c>
      <c r="BC318" t="s">
        <v>437</v>
      </c>
      <c r="BD318" t="s">
        <v>437</v>
      </c>
      <c r="BE318">
        <v>0</v>
      </c>
      <c r="BF318">
        <v>0</v>
      </c>
      <c r="BG318">
        <f>1-BE318/BF318</f>
        <v>0</v>
      </c>
      <c r="BH318">
        <v>0.5</v>
      </c>
      <c r="BI318">
        <f>DH318</f>
        <v>0</v>
      </c>
      <c r="BJ318">
        <f>K318</f>
        <v>0</v>
      </c>
      <c r="BK318">
        <f>BG318*BH318*BI318</f>
        <v>0</v>
      </c>
      <c r="BL318">
        <f>(BJ318-BB318)/BI318</f>
        <v>0</v>
      </c>
      <c r="BM318">
        <f>(AZ318-BF318)/BF318</f>
        <v>0</v>
      </c>
      <c r="BN318">
        <f>AY318/(BA318+AY318/BF318)</f>
        <v>0</v>
      </c>
      <c r="BO318" t="s">
        <v>437</v>
      </c>
      <c r="BP318">
        <v>0</v>
      </c>
      <c r="BQ318">
        <f>IF(BP318&lt;&gt;0, BP318, BN318)</f>
        <v>0</v>
      </c>
      <c r="BR318">
        <f>1-BQ318/BF318</f>
        <v>0</v>
      </c>
      <c r="BS318">
        <f>(BF318-BE318)/(BF318-BQ318)</f>
        <v>0</v>
      </c>
      <c r="BT318">
        <f>(AZ318-BF318)/(AZ318-BQ318)</f>
        <v>0</v>
      </c>
      <c r="BU318">
        <f>(BF318-BE318)/(BF318-AY318)</f>
        <v>0</v>
      </c>
      <c r="BV318">
        <f>(AZ318-BF318)/(AZ318-AY318)</f>
        <v>0</v>
      </c>
      <c r="BW318">
        <f>(BS318*BQ318/BE318)</f>
        <v>0</v>
      </c>
      <c r="BX318">
        <f>(1-BW318)</f>
        <v>0</v>
      </c>
      <c r="DG318">
        <f>$B$13*EF318+$C$13*EG318+$F$13*ER318*(1-EU318)</f>
        <v>0</v>
      </c>
      <c r="DH318">
        <f>DG318*DI318</f>
        <v>0</v>
      </c>
      <c r="DI318">
        <f>($B$13*$D$11+$C$13*$D$11+$F$13*((FE318+EW318)/MAX(FE318+EW318+FF318, 0.1)*$I$11+FF318/MAX(FE318+EW318+FF318, 0.1)*$J$11))/($B$13+$C$13+$F$13)</f>
        <v>0</v>
      </c>
      <c r="DJ318">
        <f>($B$13*$K$11+$C$13*$K$11+$F$13*((FE318+EW318)/MAX(FE318+EW318+FF318, 0.1)*$P$11+FF318/MAX(FE318+EW318+FF318, 0.1)*$Q$11))/($B$13+$C$13+$F$13)</f>
        <v>0</v>
      </c>
      <c r="DK318">
        <v>2.7</v>
      </c>
      <c r="DL318">
        <v>0.5</v>
      </c>
      <c r="DM318" t="s">
        <v>438</v>
      </c>
      <c r="DN318">
        <v>2</v>
      </c>
      <c r="DO318" t="b">
        <v>1</v>
      </c>
      <c r="DP318">
        <v>1759171407.6</v>
      </c>
      <c r="DQ318">
        <v>299.0979259259259</v>
      </c>
      <c r="DR318">
        <v>282.2702592592593</v>
      </c>
      <c r="DS318">
        <v>21.80816666666667</v>
      </c>
      <c r="DT318">
        <v>20.31415925925926</v>
      </c>
      <c r="DU318">
        <v>300.2048888888889</v>
      </c>
      <c r="DV318">
        <v>21.52695925925926</v>
      </c>
      <c r="DW318">
        <v>500.0281481481482</v>
      </c>
      <c r="DX318">
        <v>90.87984074074075</v>
      </c>
      <c r="DY318">
        <v>0.06641272962962964</v>
      </c>
      <c r="DZ318">
        <v>28.81157777777777</v>
      </c>
      <c r="EA318">
        <v>29.99367777777777</v>
      </c>
      <c r="EB318">
        <v>999.9000000000001</v>
      </c>
      <c r="EC318">
        <v>0</v>
      </c>
      <c r="ED318">
        <v>0</v>
      </c>
      <c r="EE318">
        <v>9999.788148148149</v>
      </c>
      <c r="EF318">
        <v>0</v>
      </c>
      <c r="EG318">
        <v>10.57846296296296</v>
      </c>
      <c r="EH318">
        <v>16.82767407407407</v>
      </c>
      <c r="EI318">
        <v>305.7660370370371</v>
      </c>
      <c r="EJ318">
        <v>288.1232592592592</v>
      </c>
      <c r="EK318">
        <v>1.493998888888889</v>
      </c>
      <c r="EL318">
        <v>282.2702592592593</v>
      </c>
      <c r="EM318">
        <v>20.31415925925926</v>
      </c>
      <c r="EN318">
        <v>1.981922592592593</v>
      </c>
      <c r="EO318">
        <v>1.846147777777778</v>
      </c>
      <c r="EP318">
        <v>17.30063703703704</v>
      </c>
      <c r="EQ318">
        <v>16.18309259259259</v>
      </c>
      <c r="ER318">
        <v>1999.991481481482</v>
      </c>
      <c r="ES318">
        <v>0.979994777777778</v>
      </c>
      <c r="ET318">
        <v>0.0200055962962963</v>
      </c>
      <c r="EU318">
        <v>0</v>
      </c>
      <c r="EV318">
        <v>427.0007777777777</v>
      </c>
      <c r="EW318">
        <v>5.00078</v>
      </c>
      <c r="EX318">
        <v>8406.799999999999</v>
      </c>
      <c r="EY318">
        <v>16379.54074074074</v>
      </c>
      <c r="EZ318">
        <v>40.3677037037037</v>
      </c>
      <c r="FA318">
        <v>41.18259259259258</v>
      </c>
      <c r="FB318">
        <v>40.34688888888889</v>
      </c>
      <c r="FC318">
        <v>40.97425925925926</v>
      </c>
      <c r="FD318">
        <v>40.84007407407407</v>
      </c>
      <c r="FE318">
        <v>1955.081481481481</v>
      </c>
      <c r="FF318">
        <v>39.91</v>
      </c>
      <c r="FG318">
        <v>0</v>
      </c>
      <c r="FH318">
        <v>1759171407.2</v>
      </c>
      <c r="FI318">
        <v>0</v>
      </c>
      <c r="FJ318">
        <v>426.9940384615384</v>
      </c>
      <c r="FK318">
        <v>-13.7207863447369</v>
      </c>
      <c r="FL318">
        <v>-258.288547186144</v>
      </c>
      <c r="FM318">
        <v>8407.24</v>
      </c>
      <c r="FN318">
        <v>15</v>
      </c>
      <c r="FO318">
        <v>0</v>
      </c>
      <c r="FP318" t="s">
        <v>439</v>
      </c>
      <c r="FQ318">
        <v>1746989605.5</v>
      </c>
      <c r="FR318">
        <v>1746989593.5</v>
      </c>
      <c r="FS318">
        <v>0</v>
      </c>
      <c r="FT318">
        <v>-0.274</v>
      </c>
      <c r="FU318">
        <v>-0.002</v>
      </c>
      <c r="FV318">
        <v>2.549</v>
      </c>
      <c r="FW318">
        <v>0.129</v>
      </c>
      <c r="FX318">
        <v>420</v>
      </c>
      <c r="FY318">
        <v>17</v>
      </c>
      <c r="FZ318">
        <v>0.02</v>
      </c>
      <c r="GA318">
        <v>0.04</v>
      </c>
      <c r="GB318">
        <v>16.59480731707317</v>
      </c>
      <c r="GC318">
        <v>3.577557491289226</v>
      </c>
      <c r="GD318">
        <v>0.3596370971601476</v>
      </c>
      <c r="GE318">
        <v>0</v>
      </c>
      <c r="GF318">
        <v>427.6735000000001</v>
      </c>
      <c r="GG318">
        <v>-11.48511841266112</v>
      </c>
      <c r="GH318">
        <v>1.151656664778797</v>
      </c>
      <c r="GI318">
        <v>0</v>
      </c>
      <c r="GJ318">
        <v>1.493725609756097</v>
      </c>
      <c r="GK318">
        <v>0.003932195121949309</v>
      </c>
      <c r="GL318">
        <v>0.002023026046370889</v>
      </c>
      <c r="GM318">
        <v>1</v>
      </c>
      <c r="GN318">
        <v>1</v>
      </c>
      <c r="GO318">
        <v>3</v>
      </c>
      <c r="GP318" t="s">
        <v>459</v>
      </c>
      <c r="GQ318">
        <v>3.10223</v>
      </c>
      <c r="GR318">
        <v>2.72432</v>
      </c>
      <c r="GS318">
        <v>0.0632226</v>
      </c>
      <c r="GT318">
        <v>0.0597355</v>
      </c>
      <c r="GU318">
        <v>0.10098</v>
      </c>
      <c r="GV318">
        <v>0.09736939999999999</v>
      </c>
      <c r="GW318">
        <v>24432.2</v>
      </c>
      <c r="GX318">
        <v>22283.1</v>
      </c>
      <c r="GY318">
        <v>26647.5</v>
      </c>
      <c r="GZ318">
        <v>23924.2</v>
      </c>
      <c r="HA318">
        <v>38331.2</v>
      </c>
      <c r="HB318">
        <v>31924.5</v>
      </c>
      <c r="HC318">
        <v>46530.6</v>
      </c>
      <c r="HD318">
        <v>37853.8</v>
      </c>
      <c r="HE318">
        <v>1.8601</v>
      </c>
      <c r="HF318">
        <v>1.84755</v>
      </c>
      <c r="HG318">
        <v>0.108428</v>
      </c>
      <c r="HH318">
        <v>0</v>
      </c>
      <c r="HI318">
        <v>28.2309</v>
      </c>
      <c r="HJ318">
        <v>999.9</v>
      </c>
      <c r="HK318">
        <v>48.9</v>
      </c>
      <c r="HL318">
        <v>31.8</v>
      </c>
      <c r="HM318">
        <v>25.4036</v>
      </c>
      <c r="HN318">
        <v>60.4587</v>
      </c>
      <c r="HO318">
        <v>22.0112</v>
      </c>
      <c r="HP318">
        <v>1</v>
      </c>
      <c r="HQ318">
        <v>0.20128</v>
      </c>
      <c r="HR318">
        <v>0.304826</v>
      </c>
      <c r="HS318">
        <v>20.2795</v>
      </c>
      <c r="HT318">
        <v>5.2116</v>
      </c>
      <c r="HU318">
        <v>11.98</v>
      </c>
      <c r="HV318">
        <v>4.9635</v>
      </c>
      <c r="HW318">
        <v>3.27463</v>
      </c>
      <c r="HX318">
        <v>9999</v>
      </c>
      <c r="HY318">
        <v>9999</v>
      </c>
      <c r="HZ318">
        <v>9999</v>
      </c>
      <c r="IA318">
        <v>43.2</v>
      </c>
      <c r="IB318">
        <v>1.86399</v>
      </c>
      <c r="IC318">
        <v>1.86019</v>
      </c>
      <c r="ID318">
        <v>1.8585</v>
      </c>
      <c r="IE318">
        <v>1.85978</v>
      </c>
      <c r="IF318">
        <v>1.85989</v>
      </c>
      <c r="IG318">
        <v>1.85842</v>
      </c>
      <c r="IH318">
        <v>1.85748</v>
      </c>
      <c r="II318">
        <v>1.85242</v>
      </c>
      <c r="IJ318">
        <v>0</v>
      </c>
      <c r="IK318">
        <v>0</v>
      </c>
      <c r="IL318">
        <v>0</v>
      </c>
      <c r="IM318">
        <v>0</v>
      </c>
      <c r="IN318" t="s">
        <v>441</v>
      </c>
      <c r="IO318" t="s">
        <v>442</v>
      </c>
      <c r="IP318" t="s">
        <v>443</v>
      </c>
      <c r="IQ318" t="s">
        <v>443</v>
      </c>
      <c r="IR318" t="s">
        <v>443</v>
      </c>
      <c r="IS318" t="s">
        <v>443</v>
      </c>
      <c r="IT318">
        <v>0</v>
      </c>
      <c r="IU318">
        <v>100</v>
      </c>
      <c r="IV318">
        <v>100</v>
      </c>
      <c r="IW318">
        <v>-1.102</v>
      </c>
      <c r="IX318">
        <v>0.2813</v>
      </c>
      <c r="IY318">
        <v>-0.9039269621244732</v>
      </c>
      <c r="IZ318">
        <v>-0.001239420960351069</v>
      </c>
      <c r="JA318">
        <v>2.054680153414315E-06</v>
      </c>
      <c r="JB318">
        <v>-6.090169633737798E-10</v>
      </c>
      <c r="JC318">
        <v>0.01286883109493677</v>
      </c>
      <c r="JD318">
        <v>0.003674261220633967</v>
      </c>
      <c r="JE318">
        <v>0.0003746991724086452</v>
      </c>
      <c r="JF318">
        <v>1.563836292469968E-06</v>
      </c>
      <c r="JG318">
        <v>1</v>
      </c>
      <c r="JH318">
        <v>2003</v>
      </c>
      <c r="JI318">
        <v>1</v>
      </c>
      <c r="JJ318">
        <v>24</v>
      </c>
      <c r="JK318">
        <v>203030.2</v>
      </c>
      <c r="JL318">
        <v>203030.4</v>
      </c>
      <c r="JM318">
        <v>0.716553</v>
      </c>
      <c r="JN318">
        <v>2.63428</v>
      </c>
      <c r="JO318">
        <v>1.49658</v>
      </c>
      <c r="JP318">
        <v>2.34375</v>
      </c>
      <c r="JQ318">
        <v>1.54907</v>
      </c>
      <c r="JR318">
        <v>2.46704</v>
      </c>
      <c r="JS318">
        <v>36.8366</v>
      </c>
      <c r="JT318">
        <v>24.1838</v>
      </c>
      <c r="JU318">
        <v>18</v>
      </c>
      <c r="JV318">
        <v>484.087</v>
      </c>
      <c r="JW318">
        <v>490.737</v>
      </c>
      <c r="JX318">
        <v>27.2945</v>
      </c>
      <c r="JY318">
        <v>29.8108</v>
      </c>
      <c r="JZ318">
        <v>30</v>
      </c>
      <c r="KA318">
        <v>30.0604</v>
      </c>
      <c r="KB318">
        <v>30.0634</v>
      </c>
      <c r="KC318">
        <v>14.4213</v>
      </c>
      <c r="KD318">
        <v>22.7931</v>
      </c>
      <c r="KE318">
        <v>95.91119999999999</v>
      </c>
      <c r="KF318">
        <v>27.2984</v>
      </c>
      <c r="KG318">
        <v>232.641</v>
      </c>
      <c r="KH318">
        <v>20.3519</v>
      </c>
      <c r="KI318">
        <v>101.737</v>
      </c>
      <c r="KJ318">
        <v>91.2863</v>
      </c>
    </row>
    <row r="319" spans="1:296">
      <c r="A319">
        <v>301</v>
      </c>
      <c r="B319">
        <v>1759171420.1</v>
      </c>
      <c r="C319">
        <v>10047</v>
      </c>
      <c r="D319" t="s">
        <v>1048</v>
      </c>
      <c r="E319" t="s">
        <v>1049</v>
      </c>
      <c r="F319">
        <v>5</v>
      </c>
      <c r="G319" t="s">
        <v>1025</v>
      </c>
      <c r="H319">
        <v>1759171412.314285</v>
      </c>
      <c r="I319">
        <f>(J319)/1000</f>
        <v>0</v>
      </c>
      <c r="J319">
        <f>IF(DO319, AM319, AG319)</f>
        <v>0</v>
      </c>
      <c r="K319">
        <f>IF(DO319, AH319, AF319)</f>
        <v>0</v>
      </c>
      <c r="L319">
        <f>DQ319 - IF(AT319&gt;1, K319*DK319*100.0/(AV319), 0)</f>
        <v>0</v>
      </c>
      <c r="M319">
        <f>((S319-I319/2)*L319-K319)/(S319+I319/2)</f>
        <v>0</v>
      </c>
      <c r="N319">
        <f>M319*(DX319+DY319)/1000.0</f>
        <v>0</v>
      </c>
      <c r="O319">
        <f>(DQ319 - IF(AT319&gt;1, K319*DK319*100.0/(AV319), 0))*(DX319+DY319)/1000.0</f>
        <v>0</v>
      </c>
      <c r="P319">
        <f>2.0/((1/R319-1/Q319)+SIGN(R319)*SQRT((1/R319-1/Q319)*(1/R319-1/Q319) + 4*DL319/((DL319+1)*(DL319+1))*(2*1/R319*1/Q319-1/Q319*1/Q319)))</f>
        <v>0</v>
      </c>
      <c r="Q319">
        <f>IF(LEFT(DM319,1)&lt;&gt;"0",IF(LEFT(DM319,1)="1",3.0,DN319),$D$5+$E$5*(EE319*DX319/($K$5*1000))+$F$5*(EE319*DX319/($K$5*1000))*MAX(MIN(DK319,$J$5),$I$5)*MAX(MIN(DK319,$J$5),$I$5)+$G$5*MAX(MIN(DK319,$J$5),$I$5)*(EE319*DX319/($K$5*1000))+$H$5*(EE319*DX319/($K$5*1000))*(EE319*DX319/($K$5*1000)))</f>
        <v>0</v>
      </c>
      <c r="R319">
        <f>I319*(1000-(1000*0.61365*exp(17.502*V319/(240.97+V319))/(DX319+DY319)+DS319)/2)/(1000*0.61365*exp(17.502*V319/(240.97+V319))/(DX319+DY319)-DS319)</f>
        <v>0</v>
      </c>
      <c r="S319">
        <f>1/((DL319+1)/(P319/1.6)+1/(Q319/1.37)) + DL319/((DL319+1)/(P319/1.6) + DL319/(Q319/1.37))</f>
        <v>0</v>
      </c>
      <c r="T319">
        <f>(DG319*DJ319)</f>
        <v>0</v>
      </c>
      <c r="U319">
        <f>(DZ319+(T319+2*0.95*5.67E-8*(((DZ319+$B$9)+273)^4-(DZ319+273)^4)-44100*I319)/(1.84*29.3*Q319+8*0.95*5.67E-8*(DZ319+273)^3))</f>
        <v>0</v>
      </c>
      <c r="V319">
        <f>($C$9*EA319+$D$9*EB319+$E$9*U319)</f>
        <v>0</v>
      </c>
      <c r="W319">
        <f>0.61365*exp(17.502*V319/(240.97+V319))</f>
        <v>0</v>
      </c>
      <c r="X319">
        <f>(Y319/Z319*100)</f>
        <v>0</v>
      </c>
      <c r="Y319">
        <f>DS319*(DX319+DY319)/1000</f>
        <v>0</v>
      </c>
      <c r="Z319">
        <f>0.61365*exp(17.502*DZ319/(240.97+DZ319))</f>
        <v>0</v>
      </c>
      <c r="AA319">
        <f>(W319-DS319*(DX319+DY319)/1000)</f>
        <v>0</v>
      </c>
      <c r="AB319">
        <f>(-I319*44100)</f>
        <v>0</v>
      </c>
      <c r="AC319">
        <f>2*29.3*Q319*0.92*(DZ319-V319)</f>
        <v>0</v>
      </c>
      <c r="AD319">
        <f>2*0.95*5.67E-8*(((DZ319+$B$9)+273)^4-(V319+273)^4)</f>
        <v>0</v>
      </c>
      <c r="AE319">
        <f>T319+AD319+AB319+AC319</f>
        <v>0</v>
      </c>
      <c r="AF319">
        <f>DW319*AT319*(DR319-DQ319*(1000-AT319*DT319)/(1000-AT319*DS319))/(100*DK319)</f>
        <v>0</v>
      </c>
      <c r="AG319">
        <f>1000*DW319*AT319*(DS319-DT319)/(100*DK319*(1000-AT319*DS319))</f>
        <v>0</v>
      </c>
      <c r="AH319">
        <f>(AI319 - AJ319 - DX319*1E3/(8.314*(DZ319+273.15)) * AL319/DW319 * AK319) * DW319/(100*DK319) * (1000 - DT319)/1000</f>
        <v>0</v>
      </c>
      <c r="AI319">
        <v>256.0924385981514</v>
      </c>
      <c r="AJ319">
        <v>265.7491393939393</v>
      </c>
      <c r="AK319">
        <v>-3.333973511507023</v>
      </c>
      <c r="AL319">
        <v>65.05288152161035</v>
      </c>
      <c r="AM319">
        <f>(AO319 - AN319 + DX319*1E3/(8.314*(DZ319+273.15)) * AQ319/DW319 * AP319) * DW319/(100*DK319) * 1000/(1000 - AO319)</f>
        <v>0</v>
      </c>
      <c r="AN319">
        <v>20.31463045801879</v>
      </c>
      <c r="AO319">
        <v>21.81432666666666</v>
      </c>
      <c r="AP319">
        <v>3.459639803036453E-06</v>
      </c>
      <c r="AQ319">
        <v>105.0648976741151</v>
      </c>
      <c r="AR319">
        <v>0</v>
      </c>
      <c r="AS319">
        <v>0</v>
      </c>
      <c r="AT319">
        <f>IF(AR319*$H$15&gt;=AV319,1.0,(AV319/(AV319-AR319*$H$15)))</f>
        <v>0</v>
      </c>
      <c r="AU319">
        <f>(AT319-1)*100</f>
        <v>0</v>
      </c>
      <c r="AV319">
        <f>MAX(0,($B$15+$C$15*EE319)/(1+$D$15*EE319)*DX319/(DZ319+273)*$E$15)</f>
        <v>0</v>
      </c>
      <c r="AW319" t="s">
        <v>437</v>
      </c>
      <c r="AX319" t="s">
        <v>437</v>
      </c>
      <c r="AY319">
        <v>0</v>
      </c>
      <c r="AZ319">
        <v>0</v>
      </c>
      <c r="BA319">
        <f>1-AY319/AZ319</f>
        <v>0</v>
      </c>
      <c r="BB319">
        <v>0</v>
      </c>
      <c r="BC319" t="s">
        <v>437</v>
      </c>
      <c r="BD319" t="s">
        <v>437</v>
      </c>
      <c r="BE319">
        <v>0</v>
      </c>
      <c r="BF319">
        <v>0</v>
      </c>
      <c r="BG319">
        <f>1-BE319/BF319</f>
        <v>0</v>
      </c>
      <c r="BH319">
        <v>0.5</v>
      </c>
      <c r="BI319">
        <f>DH319</f>
        <v>0</v>
      </c>
      <c r="BJ319">
        <f>K319</f>
        <v>0</v>
      </c>
      <c r="BK319">
        <f>BG319*BH319*BI319</f>
        <v>0</v>
      </c>
      <c r="BL319">
        <f>(BJ319-BB319)/BI319</f>
        <v>0</v>
      </c>
      <c r="BM319">
        <f>(AZ319-BF319)/BF319</f>
        <v>0</v>
      </c>
      <c r="BN319">
        <f>AY319/(BA319+AY319/BF319)</f>
        <v>0</v>
      </c>
      <c r="BO319" t="s">
        <v>437</v>
      </c>
      <c r="BP319">
        <v>0</v>
      </c>
      <c r="BQ319">
        <f>IF(BP319&lt;&gt;0, BP319, BN319)</f>
        <v>0</v>
      </c>
      <c r="BR319">
        <f>1-BQ319/BF319</f>
        <v>0</v>
      </c>
      <c r="BS319">
        <f>(BF319-BE319)/(BF319-BQ319)</f>
        <v>0</v>
      </c>
      <c r="BT319">
        <f>(AZ319-BF319)/(AZ319-BQ319)</f>
        <v>0</v>
      </c>
      <c r="BU319">
        <f>(BF319-BE319)/(BF319-AY319)</f>
        <v>0</v>
      </c>
      <c r="BV319">
        <f>(AZ319-BF319)/(AZ319-AY319)</f>
        <v>0</v>
      </c>
      <c r="BW319">
        <f>(BS319*BQ319/BE319)</f>
        <v>0</v>
      </c>
      <c r="BX319">
        <f>(1-BW319)</f>
        <v>0</v>
      </c>
      <c r="DG319">
        <f>$B$13*EF319+$C$13*EG319+$F$13*ER319*(1-EU319)</f>
        <v>0</v>
      </c>
      <c r="DH319">
        <f>DG319*DI319</f>
        <v>0</v>
      </c>
      <c r="DI319">
        <f>($B$13*$D$11+$C$13*$D$11+$F$13*((FE319+EW319)/MAX(FE319+EW319+FF319, 0.1)*$I$11+FF319/MAX(FE319+EW319+FF319, 0.1)*$J$11))/($B$13+$C$13+$F$13)</f>
        <v>0</v>
      </c>
      <c r="DJ319">
        <f>($B$13*$K$11+$C$13*$K$11+$F$13*((FE319+EW319)/MAX(FE319+EW319+FF319, 0.1)*$P$11+FF319/MAX(FE319+EW319+FF319, 0.1)*$Q$11))/($B$13+$C$13+$F$13)</f>
        <v>0</v>
      </c>
      <c r="DK319">
        <v>2.7</v>
      </c>
      <c r="DL319">
        <v>0.5</v>
      </c>
      <c r="DM319" t="s">
        <v>438</v>
      </c>
      <c r="DN319">
        <v>2</v>
      </c>
      <c r="DO319" t="b">
        <v>1</v>
      </c>
      <c r="DP319">
        <v>1759171412.314285</v>
      </c>
      <c r="DQ319">
        <v>283.7171071428571</v>
      </c>
      <c r="DR319">
        <v>266.6387142857143</v>
      </c>
      <c r="DS319">
        <v>21.81004285714286</v>
      </c>
      <c r="DT319">
        <v>20.31428214285714</v>
      </c>
      <c r="DU319">
        <v>284.8210714285714</v>
      </c>
      <c r="DV319">
        <v>21.52879642857143</v>
      </c>
      <c r="DW319">
        <v>500.0468214285714</v>
      </c>
      <c r="DX319">
        <v>90.880325</v>
      </c>
      <c r="DY319">
        <v>0.06626583928571429</v>
      </c>
      <c r="DZ319">
        <v>28.80967142857143</v>
      </c>
      <c r="EA319">
        <v>29.99460357142857</v>
      </c>
      <c r="EB319">
        <v>999.9000000000002</v>
      </c>
      <c r="EC319">
        <v>0</v>
      </c>
      <c r="ED319">
        <v>0</v>
      </c>
      <c r="EE319">
        <v>10000.88857142857</v>
      </c>
      <c r="EF319">
        <v>0</v>
      </c>
      <c r="EG319">
        <v>10.60356071428571</v>
      </c>
      <c r="EH319">
        <v>17.07841071428571</v>
      </c>
      <c r="EI319">
        <v>290.0428214285714</v>
      </c>
      <c r="EJ319">
        <v>272.1676071428572</v>
      </c>
      <c r="EK319">
        <v>1.495753214285714</v>
      </c>
      <c r="EL319">
        <v>266.6387142857143</v>
      </c>
      <c r="EM319">
        <v>20.31428214285714</v>
      </c>
      <c r="EN319">
        <v>1.982102857142857</v>
      </c>
      <c r="EO319">
        <v>1.846169285714286</v>
      </c>
      <c r="EP319">
        <v>17.302075</v>
      </c>
      <c r="EQ319">
        <v>16.18327142857143</v>
      </c>
      <c r="ER319">
        <v>2000.018214285714</v>
      </c>
      <c r="ES319">
        <v>0.9799950714285716</v>
      </c>
      <c r="ET319">
        <v>0.0200053</v>
      </c>
      <c r="EU319">
        <v>0</v>
      </c>
      <c r="EV319">
        <v>425.85975</v>
      </c>
      <c r="EW319">
        <v>5.00078</v>
      </c>
      <c r="EX319">
        <v>8384.236785714285</v>
      </c>
      <c r="EY319">
        <v>16379.75714285714</v>
      </c>
      <c r="EZ319">
        <v>40.33903571428571</v>
      </c>
      <c r="FA319">
        <v>41.19385714285713</v>
      </c>
      <c r="FB319">
        <v>40.35232142857142</v>
      </c>
      <c r="FC319">
        <v>40.97292857142856</v>
      </c>
      <c r="FD319">
        <v>40.83453571428571</v>
      </c>
      <c r="FE319">
        <v>1955.108214285714</v>
      </c>
      <c r="FF319">
        <v>39.91</v>
      </c>
      <c r="FG319">
        <v>0</v>
      </c>
      <c r="FH319">
        <v>1759171412.6</v>
      </c>
      <c r="FI319">
        <v>0</v>
      </c>
      <c r="FJ319">
        <v>425.5904</v>
      </c>
      <c r="FK319">
        <v>-16.49115388772764</v>
      </c>
      <c r="FL319">
        <v>-315.9330773707363</v>
      </c>
      <c r="FM319">
        <v>8380.077600000001</v>
      </c>
      <c r="FN319">
        <v>15</v>
      </c>
      <c r="FO319">
        <v>0</v>
      </c>
      <c r="FP319" t="s">
        <v>439</v>
      </c>
      <c r="FQ319">
        <v>1746989605.5</v>
      </c>
      <c r="FR319">
        <v>1746989593.5</v>
      </c>
      <c r="FS319">
        <v>0</v>
      </c>
      <c r="FT319">
        <v>-0.274</v>
      </c>
      <c r="FU319">
        <v>-0.002</v>
      </c>
      <c r="FV319">
        <v>2.549</v>
      </c>
      <c r="FW319">
        <v>0.129</v>
      </c>
      <c r="FX319">
        <v>420</v>
      </c>
      <c r="FY319">
        <v>17</v>
      </c>
      <c r="FZ319">
        <v>0.02</v>
      </c>
      <c r="GA319">
        <v>0.04</v>
      </c>
      <c r="GB319">
        <v>16.9278756097561</v>
      </c>
      <c r="GC319">
        <v>3.120967944250886</v>
      </c>
      <c r="GD319">
        <v>0.3129383596909967</v>
      </c>
      <c r="GE319">
        <v>0</v>
      </c>
      <c r="GF319">
        <v>426.3783529411764</v>
      </c>
      <c r="GG319">
        <v>-14.67975554479392</v>
      </c>
      <c r="GH319">
        <v>1.461044305853801</v>
      </c>
      <c r="GI319">
        <v>0</v>
      </c>
      <c r="GJ319">
        <v>1.495001951219512</v>
      </c>
      <c r="GK319">
        <v>0.0263724041811857</v>
      </c>
      <c r="GL319">
        <v>0.003076619319422689</v>
      </c>
      <c r="GM319">
        <v>1</v>
      </c>
      <c r="GN319">
        <v>1</v>
      </c>
      <c r="GO319">
        <v>3</v>
      </c>
      <c r="GP319" t="s">
        <v>459</v>
      </c>
      <c r="GQ319">
        <v>3.10223</v>
      </c>
      <c r="GR319">
        <v>2.72429</v>
      </c>
      <c r="GS319">
        <v>0.0601143</v>
      </c>
      <c r="GT319">
        <v>0.056522</v>
      </c>
      <c r="GU319">
        <v>0.100992</v>
      </c>
      <c r="GV319">
        <v>0.0973658</v>
      </c>
      <c r="GW319">
        <v>24513.4</v>
      </c>
      <c r="GX319">
        <v>22359.5</v>
      </c>
      <c r="GY319">
        <v>26647.7</v>
      </c>
      <c r="GZ319">
        <v>23924.4</v>
      </c>
      <c r="HA319">
        <v>38330.5</v>
      </c>
      <c r="HB319">
        <v>31924.5</v>
      </c>
      <c r="HC319">
        <v>46530.8</v>
      </c>
      <c r="HD319">
        <v>37854</v>
      </c>
      <c r="HE319">
        <v>1.85993</v>
      </c>
      <c r="HF319">
        <v>1.84755</v>
      </c>
      <c r="HG319">
        <v>0.108249</v>
      </c>
      <c r="HH319">
        <v>0</v>
      </c>
      <c r="HI319">
        <v>28.2292</v>
      </c>
      <c r="HJ319">
        <v>999.9</v>
      </c>
      <c r="HK319">
        <v>48.9</v>
      </c>
      <c r="HL319">
        <v>31.8</v>
      </c>
      <c r="HM319">
        <v>25.4006</v>
      </c>
      <c r="HN319">
        <v>60.7987</v>
      </c>
      <c r="HO319">
        <v>21.8189</v>
      </c>
      <c r="HP319">
        <v>1</v>
      </c>
      <c r="HQ319">
        <v>0.201319</v>
      </c>
      <c r="HR319">
        <v>0.306381</v>
      </c>
      <c r="HS319">
        <v>20.2793</v>
      </c>
      <c r="HT319">
        <v>5.2116</v>
      </c>
      <c r="HU319">
        <v>11.98</v>
      </c>
      <c r="HV319">
        <v>4.96355</v>
      </c>
      <c r="HW319">
        <v>3.27458</v>
      </c>
      <c r="HX319">
        <v>9999</v>
      </c>
      <c r="HY319">
        <v>9999</v>
      </c>
      <c r="HZ319">
        <v>9999</v>
      </c>
      <c r="IA319">
        <v>43.2</v>
      </c>
      <c r="IB319">
        <v>1.86398</v>
      </c>
      <c r="IC319">
        <v>1.86019</v>
      </c>
      <c r="ID319">
        <v>1.85851</v>
      </c>
      <c r="IE319">
        <v>1.8598</v>
      </c>
      <c r="IF319">
        <v>1.8599</v>
      </c>
      <c r="IG319">
        <v>1.85843</v>
      </c>
      <c r="IH319">
        <v>1.85748</v>
      </c>
      <c r="II319">
        <v>1.85242</v>
      </c>
      <c r="IJ319">
        <v>0</v>
      </c>
      <c r="IK319">
        <v>0</v>
      </c>
      <c r="IL319">
        <v>0</v>
      </c>
      <c r="IM319">
        <v>0</v>
      </c>
      <c r="IN319" t="s">
        <v>441</v>
      </c>
      <c r="IO319" t="s">
        <v>442</v>
      </c>
      <c r="IP319" t="s">
        <v>443</v>
      </c>
      <c r="IQ319" t="s">
        <v>443</v>
      </c>
      <c r="IR319" t="s">
        <v>443</v>
      </c>
      <c r="IS319" t="s">
        <v>443</v>
      </c>
      <c r="IT319">
        <v>0</v>
      </c>
      <c r="IU319">
        <v>100</v>
      </c>
      <c r="IV319">
        <v>100</v>
      </c>
      <c r="IW319">
        <v>-1.098</v>
      </c>
      <c r="IX319">
        <v>0.2813</v>
      </c>
      <c r="IY319">
        <v>-0.9039269621244732</v>
      </c>
      <c r="IZ319">
        <v>-0.001239420960351069</v>
      </c>
      <c r="JA319">
        <v>2.054680153414315E-06</v>
      </c>
      <c r="JB319">
        <v>-6.090169633737798E-10</v>
      </c>
      <c r="JC319">
        <v>0.01286883109493677</v>
      </c>
      <c r="JD319">
        <v>0.003674261220633967</v>
      </c>
      <c r="JE319">
        <v>0.0003746991724086452</v>
      </c>
      <c r="JF319">
        <v>1.563836292469968E-06</v>
      </c>
      <c r="JG319">
        <v>1</v>
      </c>
      <c r="JH319">
        <v>2003</v>
      </c>
      <c r="JI319">
        <v>1</v>
      </c>
      <c r="JJ319">
        <v>24</v>
      </c>
      <c r="JK319">
        <v>203030.2</v>
      </c>
      <c r="JL319">
        <v>203030.4</v>
      </c>
      <c r="JM319">
        <v>0.678711</v>
      </c>
      <c r="JN319">
        <v>2.63306</v>
      </c>
      <c r="JO319">
        <v>1.49658</v>
      </c>
      <c r="JP319">
        <v>2.34375</v>
      </c>
      <c r="JQ319">
        <v>1.54907</v>
      </c>
      <c r="JR319">
        <v>2.4585</v>
      </c>
      <c r="JS319">
        <v>36.8366</v>
      </c>
      <c r="JT319">
        <v>24.1751</v>
      </c>
      <c r="JU319">
        <v>18</v>
      </c>
      <c r="JV319">
        <v>483.98</v>
      </c>
      <c r="JW319">
        <v>490.716</v>
      </c>
      <c r="JX319">
        <v>27.2996</v>
      </c>
      <c r="JY319">
        <v>29.8097</v>
      </c>
      <c r="JZ319">
        <v>30</v>
      </c>
      <c r="KA319">
        <v>30.0599</v>
      </c>
      <c r="KB319">
        <v>30.0609</v>
      </c>
      <c r="KC319">
        <v>13.6703</v>
      </c>
      <c r="KD319">
        <v>22.7931</v>
      </c>
      <c r="KE319">
        <v>95.91119999999999</v>
      </c>
      <c r="KF319">
        <v>27.3007</v>
      </c>
      <c r="KG319">
        <v>212.603</v>
      </c>
      <c r="KH319">
        <v>20.3521</v>
      </c>
      <c r="KI319">
        <v>101.737</v>
      </c>
      <c r="KJ319">
        <v>91.2869</v>
      </c>
    </row>
    <row r="320" spans="1:296">
      <c r="A320">
        <v>302</v>
      </c>
      <c r="B320">
        <v>1759171425.1</v>
      </c>
      <c r="C320">
        <v>10052</v>
      </c>
      <c r="D320" t="s">
        <v>1050</v>
      </c>
      <c r="E320" t="s">
        <v>1051</v>
      </c>
      <c r="F320">
        <v>5</v>
      </c>
      <c r="G320" t="s">
        <v>1025</v>
      </c>
      <c r="H320">
        <v>1759171417.6</v>
      </c>
      <c r="I320">
        <f>(J320)/1000</f>
        <v>0</v>
      </c>
      <c r="J320">
        <f>IF(DO320, AM320, AG320)</f>
        <v>0</v>
      </c>
      <c r="K320">
        <f>IF(DO320, AH320, AF320)</f>
        <v>0</v>
      </c>
      <c r="L320">
        <f>DQ320 - IF(AT320&gt;1, K320*DK320*100.0/(AV320), 0)</f>
        <v>0</v>
      </c>
      <c r="M320">
        <f>((S320-I320/2)*L320-K320)/(S320+I320/2)</f>
        <v>0</v>
      </c>
      <c r="N320">
        <f>M320*(DX320+DY320)/1000.0</f>
        <v>0</v>
      </c>
      <c r="O320">
        <f>(DQ320 - IF(AT320&gt;1, K320*DK320*100.0/(AV320), 0))*(DX320+DY320)/1000.0</f>
        <v>0</v>
      </c>
      <c r="P320">
        <f>2.0/((1/R320-1/Q320)+SIGN(R320)*SQRT((1/R320-1/Q320)*(1/R320-1/Q320) + 4*DL320/((DL320+1)*(DL320+1))*(2*1/R320*1/Q320-1/Q320*1/Q320)))</f>
        <v>0</v>
      </c>
      <c r="Q320">
        <f>IF(LEFT(DM320,1)&lt;&gt;"0",IF(LEFT(DM320,1)="1",3.0,DN320),$D$5+$E$5*(EE320*DX320/($K$5*1000))+$F$5*(EE320*DX320/($K$5*1000))*MAX(MIN(DK320,$J$5),$I$5)*MAX(MIN(DK320,$J$5),$I$5)+$G$5*MAX(MIN(DK320,$J$5),$I$5)*(EE320*DX320/($K$5*1000))+$H$5*(EE320*DX320/($K$5*1000))*(EE320*DX320/($K$5*1000)))</f>
        <v>0</v>
      </c>
      <c r="R320">
        <f>I320*(1000-(1000*0.61365*exp(17.502*V320/(240.97+V320))/(DX320+DY320)+DS320)/2)/(1000*0.61365*exp(17.502*V320/(240.97+V320))/(DX320+DY320)-DS320)</f>
        <v>0</v>
      </c>
      <c r="S320">
        <f>1/((DL320+1)/(P320/1.6)+1/(Q320/1.37)) + DL320/((DL320+1)/(P320/1.6) + DL320/(Q320/1.37))</f>
        <v>0</v>
      </c>
      <c r="T320">
        <f>(DG320*DJ320)</f>
        <v>0</v>
      </c>
      <c r="U320">
        <f>(DZ320+(T320+2*0.95*5.67E-8*(((DZ320+$B$9)+273)^4-(DZ320+273)^4)-44100*I320)/(1.84*29.3*Q320+8*0.95*5.67E-8*(DZ320+273)^3))</f>
        <v>0</v>
      </c>
      <c r="V320">
        <f>($C$9*EA320+$D$9*EB320+$E$9*U320)</f>
        <v>0</v>
      </c>
      <c r="W320">
        <f>0.61365*exp(17.502*V320/(240.97+V320))</f>
        <v>0</v>
      </c>
      <c r="X320">
        <f>(Y320/Z320*100)</f>
        <v>0</v>
      </c>
      <c r="Y320">
        <f>DS320*(DX320+DY320)/1000</f>
        <v>0</v>
      </c>
      <c r="Z320">
        <f>0.61365*exp(17.502*DZ320/(240.97+DZ320))</f>
        <v>0</v>
      </c>
      <c r="AA320">
        <f>(W320-DS320*(DX320+DY320)/1000)</f>
        <v>0</v>
      </c>
      <c r="AB320">
        <f>(-I320*44100)</f>
        <v>0</v>
      </c>
      <c r="AC320">
        <f>2*29.3*Q320*0.92*(DZ320-V320)</f>
        <v>0</v>
      </c>
      <c r="AD320">
        <f>2*0.95*5.67E-8*(((DZ320+$B$9)+273)^4-(V320+273)^4)</f>
        <v>0</v>
      </c>
      <c r="AE320">
        <f>T320+AD320+AB320+AC320</f>
        <v>0</v>
      </c>
      <c r="AF320">
        <f>DW320*AT320*(DR320-DQ320*(1000-AT320*DT320)/(1000-AT320*DS320))/(100*DK320)</f>
        <v>0</v>
      </c>
      <c r="AG320">
        <f>1000*DW320*AT320*(DS320-DT320)/(100*DK320*(1000-AT320*DS320))</f>
        <v>0</v>
      </c>
      <c r="AH320">
        <f>(AI320 - AJ320 - DX320*1E3/(8.314*(DZ320+273.15)) * AL320/DW320 * AK320) * DW320/(100*DK320) * (1000 - DT320)/1000</f>
        <v>0</v>
      </c>
      <c r="AI320">
        <v>239.2714612300329</v>
      </c>
      <c r="AJ320">
        <v>249.1894424242423</v>
      </c>
      <c r="AK320">
        <v>-3.308152371290265</v>
      </c>
      <c r="AL320">
        <v>65.05288152161035</v>
      </c>
      <c r="AM320">
        <f>(AO320 - AN320 + DX320*1E3/(8.314*(DZ320+273.15)) * AQ320/DW320 * AP320) * DW320/(100*DK320) * 1000/(1000 - AO320)</f>
        <v>0</v>
      </c>
      <c r="AN320">
        <v>20.31143880412571</v>
      </c>
      <c r="AO320">
        <v>21.81962909090909</v>
      </c>
      <c r="AP320">
        <v>1.059932726190682E-05</v>
      </c>
      <c r="AQ320">
        <v>105.0648976741151</v>
      </c>
      <c r="AR320">
        <v>0</v>
      </c>
      <c r="AS320">
        <v>0</v>
      </c>
      <c r="AT320">
        <f>IF(AR320*$H$15&gt;=AV320,1.0,(AV320/(AV320-AR320*$H$15)))</f>
        <v>0</v>
      </c>
      <c r="AU320">
        <f>(AT320-1)*100</f>
        <v>0</v>
      </c>
      <c r="AV320">
        <f>MAX(0,($B$15+$C$15*EE320)/(1+$D$15*EE320)*DX320/(DZ320+273)*$E$15)</f>
        <v>0</v>
      </c>
      <c r="AW320" t="s">
        <v>437</v>
      </c>
      <c r="AX320" t="s">
        <v>437</v>
      </c>
      <c r="AY320">
        <v>0</v>
      </c>
      <c r="AZ320">
        <v>0</v>
      </c>
      <c r="BA320">
        <f>1-AY320/AZ320</f>
        <v>0</v>
      </c>
      <c r="BB320">
        <v>0</v>
      </c>
      <c r="BC320" t="s">
        <v>437</v>
      </c>
      <c r="BD320" t="s">
        <v>437</v>
      </c>
      <c r="BE320">
        <v>0</v>
      </c>
      <c r="BF320">
        <v>0</v>
      </c>
      <c r="BG320">
        <f>1-BE320/BF320</f>
        <v>0</v>
      </c>
      <c r="BH320">
        <v>0.5</v>
      </c>
      <c r="BI320">
        <f>DH320</f>
        <v>0</v>
      </c>
      <c r="BJ320">
        <f>K320</f>
        <v>0</v>
      </c>
      <c r="BK320">
        <f>BG320*BH320*BI320</f>
        <v>0</v>
      </c>
      <c r="BL320">
        <f>(BJ320-BB320)/BI320</f>
        <v>0</v>
      </c>
      <c r="BM320">
        <f>(AZ320-BF320)/BF320</f>
        <v>0</v>
      </c>
      <c r="BN320">
        <f>AY320/(BA320+AY320/BF320)</f>
        <v>0</v>
      </c>
      <c r="BO320" t="s">
        <v>437</v>
      </c>
      <c r="BP320">
        <v>0</v>
      </c>
      <c r="BQ320">
        <f>IF(BP320&lt;&gt;0, BP320, BN320)</f>
        <v>0</v>
      </c>
      <c r="BR320">
        <f>1-BQ320/BF320</f>
        <v>0</v>
      </c>
      <c r="BS320">
        <f>(BF320-BE320)/(BF320-BQ320)</f>
        <v>0</v>
      </c>
      <c r="BT320">
        <f>(AZ320-BF320)/(AZ320-BQ320)</f>
        <v>0</v>
      </c>
      <c r="BU320">
        <f>(BF320-BE320)/(BF320-AY320)</f>
        <v>0</v>
      </c>
      <c r="BV320">
        <f>(AZ320-BF320)/(AZ320-AY320)</f>
        <v>0</v>
      </c>
      <c r="BW320">
        <f>(BS320*BQ320/BE320)</f>
        <v>0</v>
      </c>
      <c r="BX320">
        <f>(1-BW320)</f>
        <v>0</v>
      </c>
      <c r="DG320">
        <f>$B$13*EF320+$C$13*EG320+$F$13*ER320*(1-EU320)</f>
        <v>0</v>
      </c>
      <c r="DH320">
        <f>DG320*DI320</f>
        <v>0</v>
      </c>
      <c r="DI320">
        <f>($B$13*$D$11+$C$13*$D$11+$F$13*((FE320+EW320)/MAX(FE320+EW320+FF320, 0.1)*$I$11+FF320/MAX(FE320+EW320+FF320, 0.1)*$J$11))/($B$13+$C$13+$F$13)</f>
        <v>0</v>
      </c>
      <c r="DJ320">
        <f>($B$13*$K$11+$C$13*$K$11+$F$13*((FE320+EW320)/MAX(FE320+EW320+FF320, 0.1)*$P$11+FF320/MAX(FE320+EW320+FF320, 0.1)*$Q$11))/($B$13+$C$13+$F$13)</f>
        <v>0</v>
      </c>
      <c r="DK320">
        <v>2.7</v>
      </c>
      <c r="DL320">
        <v>0.5</v>
      </c>
      <c r="DM320" t="s">
        <v>438</v>
      </c>
      <c r="DN320">
        <v>2</v>
      </c>
      <c r="DO320" t="b">
        <v>1</v>
      </c>
      <c r="DP320">
        <v>1759171417.6</v>
      </c>
      <c r="DQ320">
        <v>266.496074074074</v>
      </c>
      <c r="DR320">
        <v>249.1571111111111</v>
      </c>
      <c r="DS320">
        <v>21.8132925925926</v>
      </c>
      <c r="DT320">
        <v>20.31287407407407</v>
      </c>
      <c r="DU320">
        <v>267.5958148148148</v>
      </c>
      <c r="DV320">
        <v>21.53197777777778</v>
      </c>
      <c r="DW320">
        <v>499.9834444444444</v>
      </c>
      <c r="DX320">
        <v>90.88014814814814</v>
      </c>
      <c r="DY320">
        <v>0.06636217037037037</v>
      </c>
      <c r="DZ320">
        <v>28.80815925925926</v>
      </c>
      <c r="EA320">
        <v>29.99633333333333</v>
      </c>
      <c r="EB320">
        <v>999.9000000000001</v>
      </c>
      <c r="EC320">
        <v>0</v>
      </c>
      <c r="ED320">
        <v>0</v>
      </c>
      <c r="EE320">
        <v>10000.61666666667</v>
      </c>
      <c r="EF320">
        <v>0</v>
      </c>
      <c r="EG320">
        <v>10.6222962962963</v>
      </c>
      <c r="EH320">
        <v>17.33893333333333</v>
      </c>
      <c r="EI320">
        <v>272.4386666666667</v>
      </c>
      <c r="EJ320">
        <v>254.3232222222222</v>
      </c>
      <c r="EK320">
        <v>1.500415925925926</v>
      </c>
      <c r="EL320">
        <v>249.1571111111111</v>
      </c>
      <c r="EM320">
        <v>20.31287407407407</v>
      </c>
      <c r="EN320">
        <v>1.982394814814815</v>
      </c>
      <c r="EO320">
        <v>1.846038148148148</v>
      </c>
      <c r="EP320">
        <v>17.30441481481482</v>
      </c>
      <c r="EQ320">
        <v>16.18215925925926</v>
      </c>
      <c r="ER320">
        <v>2000.00962962963</v>
      </c>
      <c r="ES320">
        <v>0.9799950000000002</v>
      </c>
      <c r="ET320">
        <v>0.02000538148148148</v>
      </c>
      <c r="EU320">
        <v>0</v>
      </c>
      <c r="EV320">
        <v>424.3527407407408</v>
      </c>
      <c r="EW320">
        <v>5.00078</v>
      </c>
      <c r="EX320">
        <v>8355.245185185186</v>
      </c>
      <c r="EY320">
        <v>16379.69259259259</v>
      </c>
      <c r="EZ320">
        <v>40.33077777777777</v>
      </c>
      <c r="FA320">
        <v>41.17796296296295</v>
      </c>
      <c r="FB320">
        <v>40.33996296296296</v>
      </c>
      <c r="FC320">
        <v>41.00437037037037</v>
      </c>
      <c r="FD320">
        <v>40.81455555555555</v>
      </c>
      <c r="FE320">
        <v>1955.09962962963</v>
      </c>
      <c r="FF320">
        <v>39.91</v>
      </c>
      <c r="FG320">
        <v>0</v>
      </c>
      <c r="FH320">
        <v>1759171417.4</v>
      </c>
      <c r="FI320">
        <v>0</v>
      </c>
      <c r="FJ320">
        <v>424.1926</v>
      </c>
      <c r="FK320">
        <v>-18.22338460056135</v>
      </c>
      <c r="FL320">
        <v>-358.9969224913272</v>
      </c>
      <c r="FM320">
        <v>8353.1808</v>
      </c>
      <c r="FN320">
        <v>15</v>
      </c>
      <c r="FO320">
        <v>0</v>
      </c>
      <c r="FP320" t="s">
        <v>439</v>
      </c>
      <c r="FQ320">
        <v>1746989605.5</v>
      </c>
      <c r="FR320">
        <v>1746989593.5</v>
      </c>
      <c r="FS320">
        <v>0</v>
      </c>
      <c r="FT320">
        <v>-0.274</v>
      </c>
      <c r="FU320">
        <v>-0.002</v>
      </c>
      <c r="FV320">
        <v>2.549</v>
      </c>
      <c r="FW320">
        <v>0.129</v>
      </c>
      <c r="FX320">
        <v>420</v>
      </c>
      <c r="FY320">
        <v>17</v>
      </c>
      <c r="FZ320">
        <v>0.02</v>
      </c>
      <c r="GA320">
        <v>0.04</v>
      </c>
      <c r="GB320">
        <v>17.14021219512195</v>
      </c>
      <c r="GC320">
        <v>2.763190243902492</v>
      </c>
      <c r="GD320">
        <v>0.2763838574890858</v>
      </c>
      <c r="GE320">
        <v>0</v>
      </c>
      <c r="GF320">
        <v>425.4293529411765</v>
      </c>
      <c r="GG320">
        <v>-16.50025975098408</v>
      </c>
      <c r="GH320">
        <v>1.641241654830319</v>
      </c>
      <c r="GI320">
        <v>0</v>
      </c>
      <c r="GJ320">
        <v>1.497152682926829</v>
      </c>
      <c r="GK320">
        <v>0.04462891986062984</v>
      </c>
      <c r="GL320">
        <v>0.004575718535812369</v>
      </c>
      <c r="GM320">
        <v>1</v>
      </c>
      <c r="GN320">
        <v>1</v>
      </c>
      <c r="GO320">
        <v>3</v>
      </c>
      <c r="GP320" t="s">
        <v>459</v>
      </c>
      <c r="GQ320">
        <v>3.10224</v>
      </c>
      <c r="GR320">
        <v>2.72481</v>
      </c>
      <c r="GS320">
        <v>0.0569534</v>
      </c>
      <c r="GT320">
        <v>0.0531774</v>
      </c>
      <c r="GU320">
        <v>0.101009</v>
      </c>
      <c r="GV320">
        <v>0.0973576</v>
      </c>
      <c r="GW320">
        <v>24595.8</v>
      </c>
      <c r="GX320">
        <v>22438.8</v>
      </c>
      <c r="GY320">
        <v>26647.7</v>
      </c>
      <c r="GZ320">
        <v>23924.4</v>
      </c>
      <c r="HA320">
        <v>38329.4</v>
      </c>
      <c r="HB320">
        <v>31924.8</v>
      </c>
      <c r="HC320">
        <v>46530.8</v>
      </c>
      <c r="HD320">
        <v>37854.4</v>
      </c>
      <c r="HE320">
        <v>1.86022</v>
      </c>
      <c r="HF320">
        <v>1.84748</v>
      </c>
      <c r="HG320">
        <v>0.108533</v>
      </c>
      <c r="HH320">
        <v>0</v>
      </c>
      <c r="HI320">
        <v>28.2272</v>
      </c>
      <c r="HJ320">
        <v>999.9</v>
      </c>
      <c r="HK320">
        <v>48.9</v>
      </c>
      <c r="HL320">
        <v>31.8</v>
      </c>
      <c r="HM320">
        <v>25.4056</v>
      </c>
      <c r="HN320">
        <v>60.4787</v>
      </c>
      <c r="HO320">
        <v>22.0112</v>
      </c>
      <c r="HP320">
        <v>1</v>
      </c>
      <c r="HQ320">
        <v>0.20126</v>
      </c>
      <c r="HR320">
        <v>0.308622</v>
      </c>
      <c r="HS320">
        <v>20.2794</v>
      </c>
      <c r="HT320">
        <v>5.21115</v>
      </c>
      <c r="HU320">
        <v>11.98</v>
      </c>
      <c r="HV320">
        <v>4.9635</v>
      </c>
      <c r="HW320">
        <v>3.2745</v>
      </c>
      <c r="HX320">
        <v>9999</v>
      </c>
      <c r="HY320">
        <v>9999</v>
      </c>
      <c r="HZ320">
        <v>9999</v>
      </c>
      <c r="IA320">
        <v>43.2</v>
      </c>
      <c r="IB320">
        <v>1.86399</v>
      </c>
      <c r="IC320">
        <v>1.86019</v>
      </c>
      <c r="ID320">
        <v>1.85851</v>
      </c>
      <c r="IE320">
        <v>1.85982</v>
      </c>
      <c r="IF320">
        <v>1.85989</v>
      </c>
      <c r="IG320">
        <v>1.85842</v>
      </c>
      <c r="IH320">
        <v>1.85747</v>
      </c>
      <c r="II320">
        <v>1.85242</v>
      </c>
      <c r="IJ320">
        <v>0</v>
      </c>
      <c r="IK320">
        <v>0</v>
      </c>
      <c r="IL320">
        <v>0</v>
      </c>
      <c r="IM320">
        <v>0</v>
      </c>
      <c r="IN320" t="s">
        <v>441</v>
      </c>
      <c r="IO320" t="s">
        <v>442</v>
      </c>
      <c r="IP320" t="s">
        <v>443</v>
      </c>
      <c r="IQ320" t="s">
        <v>443</v>
      </c>
      <c r="IR320" t="s">
        <v>443</v>
      </c>
      <c r="IS320" t="s">
        <v>443</v>
      </c>
      <c r="IT320">
        <v>0</v>
      </c>
      <c r="IU320">
        <v>100</v>
      </c>
      <c r="IV320">
        <v>100</v>
      </c>
      <c r="IW320">
        <v>-1.093</v>
      </c>
      <c r="IX320">
        <v>0.2815</v>
      </c>
      <c r="IY320">
        <v>-0.9039269621244732</v>
      </c>
      <c r="IZ320">
        <v>-0.001239420960351069</v>
      </c>
      <c r="JA320">
        <v>2.054680153414315E-06</v>
      </c>
      <c r="JB320">
        <v>-6.090169633737798E-10</v>
      </c>
      <c r="JC320">
        <v>0.01286883109493677</v>
      </c>
      <c r="JD320">
        <v>0.003674261220633967</v>
      </c>
      <c r="JE320">
        <v>0.0003746991724086452</v>
      </c>
      <c r="JF320">
        <v>1.563836292469968E-06</v>
      </c>
      <c r="JG320">
        <v>1</v>
      </c>
      <c r="JH320">
        <v>2003</v>
      </c>
      <c r="JI320">
        <v>1</v>
      </c>
      <c r="JJ320">
        <v>24</v>
      </c>
      <c r="JK320">
        <v>203030.3</v>
      </c>
      <c r="JL320">
        <v>203030.5</v>
      </c>
      <c r="JM320">
        <v>0.637207</v>
      </c>
      <c r="JN320">
        <v>2.64404</v>
      </c>
      <c r="JO320">
        <v>1.49658</v>
      </c>
      <c r="JP320">
        <v>2.34375</v>
      </c>
      <c r="JQ320">
        <v>1.54785</v>
      </c>
      <c r="JR320">
        <v>2.40356</v>
      </c>
      <c r="JS320">
        <v>36.8366</v>
      </c>
      <c r="JT320">
        <v>24.1751</v>
      </c>
      <c r="JU320">
        <v>18</v>
      </c>
      <c r="JV320">
        <v>484.138</v>
      </c>
      <c r="JW320">
        <v>490.656</v>
      </c>
      <c r="JX320">
        <v>27.3019</v>
      </c>
      <c r="JY320">
        <v>29.8079</v>
      </c>
      <c r="JZ320">
        <v>29.9999</v>
      </c>
      <c r="KA320">
        <v>30.0574</v>
      </c>
      <c r="KB320">
        <v>30.0596</v>
      </c>
      <c r="KC320">
        <v>12.845</v>
      </c>
      <c r="KD320">
        <v>22.7931</v>
      </c>
      <c r="KE320">
        <v>95.5389</v>
      </c>
      <c r="KF320">
        <v>27.3024</v>
      </c>
      <c r="KG320">
        <v>199.231</v>
      </c>
      <c r="KH320">
        <v>20.3511</v>
      </c>
      <c r="KI320">
        <v>101.737</v>
      </c>
      <c r="KJ320">
        <v>91.28749999999999</v>
      </c>
    </row>
    <row r="321" spans="1:296">
      <c r="A321">
        <v>303</v>
      </c>
      <c r="B321">
        <v>1759171430.1</v>
      </c>
      <c r="C321">
        <v>10057</v>
      </c>
      <c r="D321" t="s">
        <v>1052</v>
      </c>
      <c r="E321" t="s">
        <v>1053</v>
      </c>
      <c r="F321">
        <v>5</v>
      </c>
      <c r="G321" t="s">
        <v>1025</v>
      </c>
      <c r="H321">
        <v>1759171422.314285</v>
      </c>
      <c r="I321">
        <f>(J321)/1000</f>
        <v>0</v>
      </c>
      <c r="J321">
        <f>IF(DO321, AM321, AG321)</f>
        <v>0</v>
      </c>
      <c r="K321">
        <f>IF(DO321, AH321, AF321)</f>
        <v>0</v>
      </c>
      <c r="L321">
        <f>DQ321 - IF(AT321&gt;1, K321*DK321*100.0/(AV321), 0)</f>
        <v>0</v>
      </c>
      <c r="M321">
        <f>((S321-I321/2)*L321-K321)/(S321+I321/2)</f>
        <v>0</v>
      </c>
      <c r="N321">
        <f>M321*(DX321+DY321)/1000.0</f>
        <v>0</v>
      </c>
      <c r="O321">
        <f>(DQ321 - IF(AT321&gt;1, K321*DK321*100.0/(AV321), 0))*(DX321+DY321)/1000.0</f>
        <v>0</v>
      </c>
      <c r="P321">
        <f>2.0/((1/R321-1/Q321)+SIGN(R321)*SQRT((1/R321-1/Q321)*(1/R321-1/Q321) + 4*DL321/((DL321+1)*(DL321+1))*(2*1/R321*1/Q321-1/Q321*1/Q321)))</f>
        <v>0</v>
      </c>
      <c r="Q321">
        <f>IF(LEFT(DM321,1)&lt;&gt;"0",IF(LEFT(DM321,1)="1",3.0,DN321),$D$5+$E$5*(EE321*DX321/($K$5*1000))+$F$5*(EE321*DX321/($K$5*1000))*MAX(MIN(DK321,$J$5),$I$5)*MAX(MIN(DK321,$J$5),$I$5)+$G$5*MAX(MIN(DK321,$J$5),$I$5)*(EE321*DX321/($K$5*1000))+$H$5*(EE321*DX321/($K$5*1000))*(EE321*DX321/($K$5*1000)))</f>
        <v>0</v>
      </c>
      <c r="R321">
        <f>I321*(1000-(1000*0.61365*exp(17.502*V321/(240.97+V321))/(DX321+DY321)+DS321)/2)/(1000*0.61365*exp(17.502*V321/(240.97+V321))/(DX321+DY321)-DS321)</f>
        <v>0</v>
      </c>
      <c r="S321">
        <f>1/((DL321+1)/(P321/1.6)+1/(Q321/1.37)) + DL321/((DL321+1)/(P321/1.6) + DL321/(Q321/1.37))</f>
        <v>0</v>
      </c>
      <c r="T321">
        <f>(DG321*DJ321)</f>
        <v>0</v>
      </c>
      <c r="U321">
        <f>(DZ321+(T321+2*0.95*5.67E-8*(((DZ321+$B$9)+273)^4-(DZ321+273)^4)-44100*I321)/(1.84*29.3*Q321+8*0.95*5.67E-8*(DZ321+273)^3))</f>
        <v>0</v>
      </c>
      <c r="V321">
        <f>($C$9*EA321+$D$9*EB321+$E$9*U321)</f>
        <v>0</v>
      </c>
      <c r="W321">
        <f>0.61365*exp(17.502*V321/(240.97+V321))</f>
        <v>0</v>
      </c>
      <c r="X321">
        <f>(Y321/Z321*100)</f>
        <v>0</v>
      </c>
      <c r="Y321">
        <f>DS321*(DX321+DY321)/1000</f>
        <v>0</v>
      </c>
      <c r="Z321">
        <f>0.61365*exp(17.502*DZ321/(240.97+DZ321))</f>
        <v>0</v>
      </c>
      <c r="AA321">
        <f>(W321-DS321*(DX321+DY321)/1000)</f>
        <v>0</v>
      </c>
      <c r="AB321">
        <f>(-I321*44100)</f>
        <v>0</v>
      </c>
      <c r="AC321">
        <f>2*29.3*Q321*0.92*(DZ321-V321)</f>
        <v>0</v>
      </c>
      <c r="AD321">
        <f>2*0.95*5.67E-8*(((DZ321+$B$9)+273)^4-(V321+273)^4)</f>
        <v>0</v>
      </c>
      <c r="AE321">
        <f>T321+AD321+AB321+AC321</f>
        <v>0</v>
      </c>
      <c r="AF321">
        <f>DW321*AT321*(DR321-DQ321*(1000-AT321*DT321)/(1000-AT321*DS321))/(100*DK321)</f>
        <v>0</v>
      </c>
      <c r="AG321">
        <f>1000*DW321*AT321*(DS321-DT321)/(100*DK321*(1000-AT321*DS321))</f>
        <v>0</v>
      </c>
      <c r="AH321">
        <f>(AI321 - AJ321 - DX321*1E3/(8.314*(DZ321+273.15)) * AL321/DW321 * AK321) * DW321/(100*DK321) * (1000 - DT321)/1000</f>
        <v>0</v>
      </c>
      <c r="AI321">
        <v>222.2950784013461</v>
      </c>
      <c r="AJ321">
        <v>232.5910969696968</v>
      </c>
      <c r="AK321">
        <v>-3.318173449353439</v>
      </c>
      <c r="AL321">
        <v>65.05288152161035</v>
      </c>
      <c r="AM321">
        <f>(AO321 - AN321 + DX321*1E3/(8.314*(DZ321+273.15)) * AQ321/DW321 * AP321) * DW321/(100*DK321) * 1000/(1000 - AO321)</f>
        <v>0</v>
      </c>
      <c r="AN321">
        <v>20.30707676425059</v>
      </c>
      <c r="AO321">
        <v>21.82394484848484</v>
      </c>
      <c r="AP321">
        <v>5.171192842437735E-06</v>
      </c>
      <c r="AQ321">
        <v>105.0648976741151</v>
      </c>
      <c r="AR321">
        <v>0</v>
      </c>
      <c r="AS321">
        <v>0</v>
      </c>
      <c r="AT321">
        <f>IF(AR321*$H$15&gt;=AV321,1.0,(AV321/(AV321-AR321*$H$15)))</f>
        <v>0</v>
      </c>
      <c r="AU321">
        <f>(AT321-1)*100</f>
        <v>0</v>
      </c>
      <c r="AV321">
        <f>MAX(0,($B$15+$C$15*EE321)/(1+$D$15*EE321)*DX321/(DZ321+273)*$E$15)</f>
        <v>0</v>
      </c>
      <c r="AW321" t="s">
        <v>437</v>
      </c>
      <c r="AX321" t="s">
        <v>437</v>
      </c>
      <c r="AY321">
        <v>0</v>
      </c>
      <c r="AZ321">
        <v>0</v>
      </c>
      <c r="BA321">
        <f>1-AY321/AZ321</f>
        <v>0</v>
      </c>
      <c r="BB321">
        <v>0</v>
      </c>
      <c r="BC321" t="s">
        <v>437</v>
      </c>
      <c r="BD321" t="s">
        <v>437</v>
      </c>
      <c r="BE321">
        <v>0</v>
      </c>
      <c r="BF321">
        <v>0</v>
      </c>
      <c r="BG321">
        <f>1-BE321/BF321</f>
        <v>0</v>
      </c>
      <c r="BH321">
        <v>0.5</v>
      </c>
      <c r="BI321">
        <f>DH321</f>
        <v>0</v>
      </c>
      <c r="BJ321">
        <f>K321</f>
        <v>0</v>
      </c>
      <c r="BK321">
        <f>BG321*BH321*BI321</f>
        <v>0</v>
      </c>
      <c r="BL321">
        <f>(BJ321-BB321)/BI321</f>
        <v>0</v>
      </c>
      <c r="BM321">
        <f>(AZ321-BF321)/BF321</f>
        <v>0</v>
      </c>
      <c r="BN321">
        <f>AY321/(BA321+AY321/BF321)</f>
        <v>0</v>
      </c>
      <c r="BO321" t="s">
        <v>437</v>
      </c>
      <c r="BP321">
        <v>0</v>
      </c>
      <c r="BQ321">
        <f>IF(BP321&lt;&gt;0, BP321, BN321)</f>
        <v>0</v>
      </c>
      <c r="BR321">
        <f>1-BQ321/BF321</f>
        <v>0</v>
      </c>
      <c r="BS321">
        <f>(BF321-BE321)/(BF321-BQ321)</f>
        <v>0</v>
      </c>
      <c r="BT321">
        <f>(AZ321-BF321)/(AZ321-BQ321)</f>
        <v>0</v>
      </c>
      <c r="BU321">
        <f>(BF321-BE321)/(BF321-AY321)</f>
        <v>0</v>
      </c>
      <c r="BV321">
        <f>(AZ321-BF321)/(AZ321-AY321)</f>
        <v>0</v>
      </c>
      <c r="BW321">
        <f>(BS321*BQ321/BE321)</f>
        <v>0</v>
      </c>
      <c r="BX321">
        <f>(1-BW321)</f>
        <v>0</v>
      </c>
      <c r="DG321">
        <f>$B$13*EF321+$C$13*EG321+$F$13*ER321*(1-EU321)</f>
        <v>0</v>
      </c>
      <c r="DH321">
        <f>DG321*DI321</f>
        <v>0</v>
      </c>
      <c r="DI321">
        <f>($B$13*$D$11+$C$13*$D$11+$F$13*((FE321+EW321)/MAX(FE321+EW321+FF321, 0.1)*$I$11+FF321/MAX(FE321+EW321+FF321, 0.1)*$J$11))/($B$13+$C$13+$F$13)</f>
        <v>0</v>
      </c>
      <c r="DJ321">
        <f>($B$13*$K$11+$C$13*$K$11+$F$13*((FE321+EW321)/MAX(FE321+EW321+FF321, 0.1)*$P$11+FF321/MAX(FE321+EW321+FF321, 0.1)*$Q$11))/($B$13+$C$13+$F$13)</f>
        <v>0</v>
      </c>
      <c r="DK321">
        <v>2.7</v>
      </c>
      <c r="DL321">
        <v>0.5</v>
      </c>
      <c r="DM321" t="s">
        <v>438</v>
      </c>
      <c r="DN321">
        <v>2</v>
      </c>
      <c r="DO321" t="b">
        <v>1</v>
      </c>
      <c r="DP321">
        <v>1759171422.314285</v>
      </c>
      <c r="DQ321">
        <v>251.1662857142857</v>
      </c>
      <c r="DR321">
        <v>233.5308571428571</v>
      </c>
      <c r="DS321">
        <v>21.81716071428572</v>
      </c>
      <c r="DT321">
        <v>20.31123571428571</v>
      </c>
      <c r="DU321">
        <v>252.2615357142857</v>
      </c>
      <c r="DV321">
        <v>21.53577142857143</v>
      </c>
      <c r="DW321">
        <v>500.0278571428572</v>
      </c>
      <c r="DX321">
        <v>90.8793892857143</v>
      </c>
      <c r="DY321">
        <v>0.06634523214285713</v>
      </c>
      <c r="DZ321">
        <v>28.80685357142857</v>
      </c>
      <c r="EA321">
        <v>29.99361071428572</v>
      </c>
      <c r="EB321">
        <v>999.9000000000002</v>
      </c>
      <c r="EC321">
        <v>0</v>
      </c>
      <c r="ED321">
        <v>0</v>
      </c>
      <c r="EE321">
        <v>10000.43821428572</v>
      </c>
      <c r="EF321">
        <v>0</v>
      </c>
      <c r="EG321">
        <v>10.625</v>
      </c>
      <c r="EH321">
        <v>17.63548571428571</v>
      </c>
      <c r="EI321">
        <v>256.7681071428571</v>
      </c>
      <c r="EJ321">
        <v>238.3725</v>
      </c>
      <c r="EK321">
        <v>1.505924642857143</v>
      </c>
      <c r="EL321">
        <v>233.5308571428571</v>
      </c>
      <c r="EM321">
        <v>20.31123571428571</v>
      </c>
      <c r="EN321">
        <v>1.982730357142857</v>
      </c>
      <c r="EO321">
        <v>1.845873928571429</v>
      </c>
      <c r="EP321">
        <v>17.30708928571429</v>
      </c>
      <c r="EQ321">
        <v>16.18076785714286</v>
      </c>
      <c r="ER321">
        <v>1999.986785714286</v>
      </c>
      <c r="ES321">
        <v>0.9799947500000002</v>
      </c>
      <c r="ET321">
        <v>0.02000563214285714</v>
      </c>
      <c r="EU321">
        <v>0</v>
      </c>
      <c r="EV321">
        <v>422.8121428571429</v>
      </c>
      <c r="EW321">
        <v>5.00078</v>
      </c>
      <c r="EX321">
        <v>8325.997142857143</v>
      </c>
      <c r="EY321">
        <v>16379.50357142857</v>
      </c>
      <c r="EZ321">
        <v>40.32564285714285</v>
      </c>
      <c r="FA321">
        <v>41.16042857142856</v>
      </c>
      <c r="FB321">
        <v>40.35232142857142</v>
      </c>
      <c r="FC321">
        <v>40.96171428571427</v>
      </c>
      <c r="FD321">
        <v>40.81217857142857</v>
      </c>
      <c r="FE321">
        <v>1955.076785714286</v>
      </c>
      <c r="FF321">
        <v>39.91</v>
      </c>
      <c r="FG321">
        <v>0</v>
      </c>
      <c r="FH321">
        <v>1759171422.2</v>
      </c>
      <c r="FI321">
        <v>0</v>
      </c>
      <c r="FJ321">
        <v>422.66264</v>
      </c>
      <c r="FK321">
        <v>-20.13599998981578</v>
      </c>
      <c r="FL321">
        <v>-388.9969230398231</v>
      </c>
      <c r="FM321">
        <v>8323.290799999999</v>
      </c>
      <c r="FN321">
        <v>15</v>
      </c>
      <c r="FO321">
        <v>0</v>
      </c>
      <c r="FP321" t="s">
        <v>439</v>
      </c>
      <c r="FQ321">
        <v>1746989605.5</v>
      </c>
      <c r="FR321">
        <v>1746989593.5</v>
      </c>
      <c r="FS321">
        <v>0</v>
      </c>
      <c r="FT321">
        <v>-0.274</v>
      </c>
      <c r="FU321">
        <v>-0.002</v>
      </c>
      <c r="FV321">
        <v>2.549</v>
      </c>
      <c r="FW321">
        <v>0.129</v>
      </c>
      <c r="FX321">
        <v>420</v>
      </c>
      <c r="FY321">
        <v>17</v>
      </c>
      <c r="FZ321">
        <v>0.02</v>
      </c>
      <c r="GA321">
        <v>0.04</v>
      </c>
      <c r="GB321">
        <v>17.47835365853658</v>
      </c>
      <c r="GC321">
        <v>3.66868850174213</v>
      </c>
      <c r="GD321">
        <v>0.3680898333470304</v>
      </c>
      <c r="GE321">
        <v>0</v>
      </c>
      <c r="GF321">
        <v>423.6888235294118</v>
      </c>
      <c r="GG321">
        <v>-18.93735677098775</v>
      </c>
      <c r="GH321">
        <v>1.874416308686488</v>
      </c>
      <c r="GI321">
        <v>0</v>
      </c>
      <c r="GJ321">
        <v>1.503419512195122</v>
      </c>
      <c r="GK321">
        <v>0.06800027874564354</v>
      </c>
      <c r="GL321">
        <v>0.00698799316989749</v>
      </c>
      <c r="GM321">
        <v>1</v>
      </c>
      <c r="GN321">
        <v>1</v>
      </c>
      <c r="GO321">
        <v>3</v>
      </c>
      <c r="GP321" t="s">
        <v>459</v>
      </c>
      <c r="GQ321">
        <v>3.1023</v>
      </c>
      <c r="GR321">
        <v>2.72431</v>
      </c>
      <c r="GS321">
        <v>0.0537142</v>
      </c>
      <c r="GT321">
        <v>0.0497774</v>
      </c>
      <c r="GU321">
        <v>0.101023</v>
      </c>
      <c r="GV321">
        <v>0.09734429999999999</v>
      </c>
      <c r="GW321">
        <v>24680.3</v>
      </c>
      <c r="GX321">
        <v>22519.4</v>
      </c>
      <c r="GY321">
        <v>26647.7</v>
      </c>
      <c r="GZ321">
        <v>23924.6</v>
      </c>
      <c r="HA321">
        <v>38328.4</v>
      </c>
      <c r="HB321">
        <v>31924.9</v>
      </c>
      <c r="HC321">
        <v>46530.9</v>
      </c>
      <c r="HD321">
        <v>37854.4</v>
      </c>
      <c r="HE321">
        <v>1.86027</v>
      </c>
      <c r="HF321">
        <v>1.84767</v>
      </c>
      <c r="HG321">
        <v>0.108227</v>
      </c>
      <c r="HH321">
        <v>0</v>
      </c>
      <c r="HI321">
        <v>28.2243</v>
      </c>
      <c r="HJ321">
        <v>999.9</v>
      </c>
      <c r="HK321">
        <v>48.9</v>
      </c>
      <c r="HL321">
        <v>31.8</v>
      </c>
      <c r="HM321">
        <v>25.4064</v>
      </c>
      <c r="HN321">
        <v>60.5788</v>
      </c>
      <c r="HO321">
        <v>21.7668</v>
      </c>
      <c r="HP321">
        <v>1</v>
      </c>
      <c r="HQ321">
        <v>0.201209</v>
      </c>
      <c r="HR321">
        <v>0.299455</v>
      </c>
      <c r="HS321">
        <v>20.2794</v>
      </c>
      <c r="HT321">
        <v>5.211</v>
      </c>
      <c r="HU321">
        <v>11.98</v>
      </c>
      <c r="HV321">
        <v>4.96345</v>
      </c>
      <c r="HW321">
        <v>3.27448</v>
      </c>
      <c r="HX321">
        <v>9999</v>
      </c>
      <c r="HY321">
        <v>9999</v>
      </c>
      <c r="HZ321">
        <v>9999</v>
      </c>
      <c r="IA321">
        <v>43.2</v>
      </c>
      <c r="IB321">
        <v>1.86399</v>
      </c>
      <c r="IC321">
        <v>1.86018</v>
      </c>
      <c r="ID321">
        <v>1.85851</v>
      </c>
      <c r="IE321">
        <v>1.85983</v>
      </c>
      <c r="IF321">
        <v>1.85989</v>
      </c>
      <c r="IG321">
        <v>1.85844</v>
      </c>
      <c r="IH321">
        <v>1.85747</v>
      </c>
      <c r="II321">
        <v>1.85242</v>
      </c>
      <c r="IJ321">
        <v>0</v>
      </c>
      <c r="IK321">
        <v>0</v>
      </c>
      <c r="IL321">
        <v>0</v>
      </c>
      <c r="IM321">
        <v>0</v>
      </c>
      <c r="IN321" t="s">
        <v>441</v>
      </c>
      <c r="IO321" t="s">
        <v>442</v>
      </c>
      <c r="IP321" t="s">
        <v>443</v>
      </c>
      <c r="IQ321" t="s">
        <v>443</v>
      </c>
      <c r="IR321" t="s">
        <v>443</v>
      </c>
      <c r="IS321" t="s">
        <v>443</v>
      </c>
      <c r="IT321">
        <v>0</v>
      </c>
      <c r="IU321">
        <v>100</v>
      </c>
      <c r="IV321">
        <v>100</v>
      </c>
      <c r="IW321">
        <v>-1.087</v>
      </c>
      <c r="IX321">
        <v>0.2816</v>
      </c>
      <c r="IY321">
        <v>-0.9039269621244732</v>
      </c>
      <c r="IZ321">
        <v>-0.001239420960351069</v>
      </c>
      <c r="JA321">
        <v>2.054680153414315E-06</v>
      </c>
      <c r="JB321">
        <v>-6.090169633737798E-10</v>
      </c>
      <c r="JC321">
        <v>0.01286883109493677</v>
      </c>
      <c r="JD321">
        <v>0.003674261220633967</v>
      </c>
      <c r="JE321">
        <v>0.0003746991724086452</v>
      </c>
      <c r="JF321">
        <v>1.563836292469968E-06</v>
      </c>
      <c r="JG321">
        <v>1</v>
      </c>
      <c r="JH321">
        <v>2003</v>
      </c>
      <c r="JI321">
        <v>1</v>
      </c>
      <c r="JJ321">
        <v>24</v>
      </c>
      <c r="JK321">
        <v>203030.4</v>
      </c>
      <c r="JL321">
        <v>203030.6</v>
      </c>
      <c r="JM321">
        <v>0.599365</v>
      </c>
      <c r="JN321">
        <v>2.65381</v>
      </c>
      <c r="JO321">
        <v>1.49658</v>
      </c>
      <c r="JP321">
        <v>2.34375</v>
      </c>
      <c r="JQ321">
        <v>1.54907</v>
      </c>
      <c r="JR321">
        <v>2.36328</v>
      </c>
      <c r="JS321">
        <v>36.8366</v>
      </c>
      <c r="JT321">
        <v>24.1751</v>
      </c>
      <c r="JU321">
        <v>18</v>
      </c>
      <c r="JV321">
        <v>484.162</v>
      </c>
      <c r="JW321">
        <v>490.778</v>
      </c>
      <c r="JX321">
        <v>27.3036</v>
      </c>
      <c r="JY321">
        <v>29.8053</v>
      </c>
      <c r="JZ321">
        <v>29.9999</v>
      </c>
      <c r="KA321">
        <v>30.0566</v>
      </c>
      <c r="KB321">
        <v>30.0584</v>
      </c>
      <c r="KC321">
        <v>12.0912</v>
      </c>
      <c r="KD321">
        <v>22.7931</v>
      </c>
      <c r="KE321">
        <v>95.5389</v>
      </c>
      <c r="KF321">
        <v>27.309</v>
      </c>
      <c r="KG321">
        <v>179.197</v>
      </c>
      <c r="KH321">
        <v>20.3511</v>
      </c>
      <c r="KI321">
        <v>101.738</v>
      </c>
      <c r="KJ321">
        <v>91.2877</v>
      </c>
    </row>
    <row r="322" spans="1:296">
      <c r="A322">
        <v>304</v>
      </c>
      <c r="B322">
        <v>1759171435.1</v>
      </c>
      <c r="C322">
        <v>10062</v>
      </c>
      <c r="D322" t="s">
        <v>1054</v>
      </c>
      <c r="E322" t="s">
        <v>1055</v>
      </c>
      <c r="F322">
        <v>5</v>
      </c>
      <c r="G322" t="s">
        <v>1025</v>
      </c>
      <c r="H322">
        <v>1759171427.6</v>
      </c>
      <c r="I322">
        <f>(J322)/1000</f>
        <v>0</v>
      </c>
      <c r="J322">
        <f>IF(DO322, AM322, AG322)</f>
        <v>0</v>
      </c>
      <c r="K322">
        <f>IF(DO322, AH322, AF322)</f>
        <v>0</v>
      </c>
      <c r="L322">
        <f>DQ322 - IF(AT322&gt;1, K322*DK322*100.0/(AV322), 0)</f>
        <v>0</v>
      </c>
      <c r="M322">
        <f>((S322-I322/2)*L322-K322)/(S322+I322/2)</f>
        <v>0</v>
      </c>
      <c r="N322">
        <f>M322*(DX322+DY322)/1000.0</f>
        <v>0</v>
      </c>
      <c r="O322">
        <f>(DQ322 - IF(AT322&gt;1, K322*DK322*100.0/(AV322), 0))*(DX322+DY322)/1000.0</f>
        <v>0</v>
      </c>
      <c r="P322">
        <f>2.0/((1/R322-1/Q322)+SIGN(R322)*SQRT((1/R322-1/Q322)*(1/R322-1/Q322) + 4*DL322/((DL322+1)*(DL322+1))*(2*1/R322*1/Q322-1/Q322*1/Q322)))</f>
        <v>0</v>
      </c>
      <c r="Q322">
        <f>IF(LEFT(DM322,1)&lt;&gt;"0",IF(LEFT(DM322,1)="1",3.0,DN322),$D$5+$E$5*(EE322*DX322/($K$5*1000))+$F$5*(EE322*DX322/($K$5*1000))*MAX(MIN(DK322,$J$5),$I$5)*MAX(MIN(DK322,$J$5),$I$5)+$G$5*MAX(MIN(DK322,$J$5),$I$5)*(EE322*DX322/($K$5*1000))+$H$5*(EE322*DX322/($K$5*1000))*(EE322*DX322/($K$5*1000)))</f>
        <v>0</v>
      </c>
      <c r="R322">
        <f>I322*(1000-(1000*0.61365*exp(17.502*V322/(240.97+V322))/(DX322+DY322)+DS322)/2)/(1000*0.61365*exp(17.502*V322/(240.97+V322))/(DX322+DY322)-DS322)</f>
        <v>0</v>
      </c>
      <c r="S322">
        <f>1/((DL322+1)/(P322/1.6)+1/(Q322/1.37)) + DL322/((DL322+1)/(P322/1.6) + DL322/(Q322/1.37))</f>
        <v>0</v>
      </c>
      <c r="T322">
        <f>(DG322*DJ322)</f>
        <v>0</v>
      </c>
      <c r="U322">
        <f>(DZ322+(T322+2*0.95*5.67E-8*(((DZ322+$B$9)+273)^4-(DZ322+273)^4)-44100*I322)/(1.84*29.3*Q322+8*0.95*5.67E-8*(DZ322+273)^3))</f>
        <v>0</v>
      </c>
      <c r="V322">
        <f>($C$9*EA322+$D$9*EB322+$E$9*U322)</f>
        <v>0</v>
      </c>
      <c r="W322">
        <f>0.61365*exp(17.502*V322/(240.97+V322))</f>
        <v>0</v>
      </c>
      <c r="X322">
        <f>(Y322/Z322*100)</f>
        <v>0</v>
      </c>
      <c r="Y322">
        <f>DS322*(DX322+DY322)/1000</f>
        <v>0</v>
      </c>
      <c r="Z322">
        <f>0.61365*exp(17.502*DZ322/(240.97+DZ322))</f>
        <v>0</v>
      </c>
      <c r="AA322">
        <f>(W322-DS322*(DX322+DY322)/1000)</f>
        <v>0</v>
      </c>
      <c r="AB322">
        <f>(-I322*44100)</f>
        <v>0</v>
      </c>
      <c r="AC322">
        <f>2*29.3*Q322*0.92*(DZ322-V322)</f>
        <v>0</v>
      </c>
      <c r="AD322">
        <f>2*0.95*5.67E-8*(((DZ322+$B$9)+273)^4-(V322+273)^4)</f>
        <v>0</v>
      </c>
      <c r="AE322">
        <f>T322+AD322+AB322+AC322</f>
        <v>0</v>
      </c>
      <c r="AF322">
        <f>DW322*AT322*(DR322-DQ322*(1000-AT322*DT322)/(1000-AT322*DS322))/(100*DK322)</f>
        <v>0</v>
      </c>
      <c r="AG322">
        <f>1000*DW322*AT322*(DS322-DT322)/(100*DK322*(1000-AT322*DS322))</f>
        <v>0</v>
      </c>
      <c r="AH322">
        <f>(AI322 - AJ322 - DX322*1E3/(8.314*(DZ322+273.15)) * AL322/DW322 * AK322) * DW322/(100*DK322) * (1000 - DT322)/1000</f>
        <v>0</v>
      </c>
      <c r="AI322">
        <v>205.4302047463985</v>
      </c>
      <c r="AJ322">
        <v>215.887696969697</v>
      </c>
      <c r="AK322">
        <v>-3.341562208654991</v>
      </c>
      <c r="AL322">
        <v>65.05288152161035</v>
      </c>
      <c r="AM322">
        <f>(AO322 - AN322 + DX322*1E3/(8.314*(DZ322+273.15)) * AQ322/DW322 * AP322) * DW322/(100*DK322) * 1000/(1000 - AO322)</f>
        <v>0</v>
      </c>
      <c r="AN322">
        <v>20.30636430481457</v>
      </c>
      <c r="AO322">
        <v>21.83009818181818</v>
      </c>
      <c r="AP322">
        <v>1.008681999844573E-05</v>
      </c>
      <c r="AQ322">
        <v>105.0648976741151</v>
      </c>
      <c r="AR322">
        <v>0</v>
      </c>
      <c r="AS322">
        <v>0</v>
      </c>
      <c r="AT322">
        <f>IF(AR322*$H$15&gt;=AV322,1.0,(AV322/(AV322-AR322*$H$15)))</f>
        <v>0</v>
      </c>
      <c r="AU322">
        <f>(AT322-1)*100</f>
        <v>0</v>
      </c>
      <c r="AV322">
        <f>MAX(0,($B$15+$C$15*EE322)/(1+$D$15*EE322)*DX322/(DZ322+273)*$E$15)</f>
        <v>0</v>
      </c>
      <c r="AW322" t="s">
        <v>437</v>
      </c>
      <c r="AX322" t="s">
        <v>437</v>
      </c>
      <c r="AY322">
        <v>0</v>
      </c>
      <c r="AZ322">
        <v>0</v>
      </c>
      <c r="BA322">
        <f>1-AY322/AZ322</f>
        <v>0</v>
      </c>
      <c r="BB322">
        <v>0</v>
      </c>
      <c r="BC322" t="s">
        <v>437</v>
      </c>
      <c r="BD322" t="s">
        <v>437</v>
      </c>
      <c r="BE322">
        <v>0</v>
      </c>
      <c r="BF322">
        <v>0</v>
      </c>
      <c r="BG322">
        <f>1-BE322/BF322</f>
        <v>0</v>
      </c>
      <c r="BH322">
        <v>0.5</v>
      </c>
      <c r="BI322">
        <f>DH322</f>
        <v>0</v>
      </c>
      <c r="BJ322">
        <f>K322</f>
        <v>0</v>
      </c>
      <c r="BK322">
        <f>BG322*BH322*BI322</f>
        <v>0</v>
      </c>
      <c r="BL322">
        <f>(BJ322-BB322)/BI322</f>
        <v>0</v>
      </c>
      <c r="BM322">
        <f>(AZ322-BF322)/BF322</f>
        <v>0</v>
      </c>
      <c r="BN322">
        <f>AY322/(BA322+AY322/BF322)</f>
        <v>0</v>
      </c>
      <c r="BO322" t="s">
        <v>437</v>
      </c>
      <c r="BP322">
        <v>0</v>
      </c>
      <c r="BQ322">
        <f>IF(BP322&lt;&gt;0, BP322, BN322)</f>
        <v>0</v>
      </c>
      <c r="BR322">
        <f>1-BQ322/BF322</f>
        <v>0</v>
      </c>
      <c r="BS322">
        <f>(BF322-BE322)/(BF322-BQ322)</f>
        <v>0</v>
      </c>
      <c r="BT322">
        <f>(AZ322-BF322)/(AZ322-BQ322)</f>
        <v>0</v>
      </c>
      <c r="BU322">
        <f>(BF322-BE322)/(BF322-AY322)</f>
        <v>0</v>
      </c>
      <c r="BV322">
        <f>(AZ322-BF322)/(AZ322-AY322)</f>
        <v>0</v>
      </c>
      <c r="BW322">
        <f>(BS322*BQ322/BE322)</f>
        <v>0</v>
      </c>
      <c r="BX322">
        <f>(1-BW322)</f>
        <v>0</v>
      </c>
      <c r="DG322">
        <f>$B$13*EF322+$C$13*EG322+$F$13*ER322*(1-EU322)</f>
        <v>0</v>
      </c>
      <c r="DH322">
        <f>DG322*DI322</f>
        <v>0</v>
      </c>
      <c r="DI322">
        <f>($B$13*$D$11+$C$13*$D$11+$F$13*((FE322+EW322)/MAX(FE322+EW322+FF322, 0.1)*$I$11+FF322/MAX(FE322+EW322+FF322, 0.1)*$J$11))/($B$13+$C$13+$F$13)</f>
        <v>0</v>
      </c>
      <c r="DJ322">
        <f>($B$13*$K$11+$C$13*$K$11+$F$13*((FE322+EW322)/MAX(FE322+EW322+FF322, 0.1)*$P$11+FF322/MAX(FE322+EW322+FF322, 0.1)*$Q$11))/($B$13+$C$13+$F$13)</f>
        <v>0</v>
      </c>
      <c r="DK322">
        <v>2.7</v>
      </c>
      <c r="DL322">
        <v>0.5</v>
      </c>
      <c r="DM322" t="s">
        <v>438</v>
      </c>
      <c r="DN322">
        <v>2</v>
      </c>
      <c r="DO322" t="b">
        <v>1</v>
      </c>
      <c r="DP322">
        <v>1759171427.6</v>
      </c>
      <c r="DQ322">
        <v>233.9782962962963</v>
      </c>
      <c r="DR322">
        <v>216.022</v>
      </c>
      <c r="DS322">
        <v>21.82210740740741</v>
      </c>
      <c r="DT322">
        <v>20.30862222222222</v>
      </c>
      <c r="DU322">
        <v>235.0676296296296</v>
      </c>
      <c r="DV322">
        <v>21.54061481481482</v>
      </c>
      <c r="DW322">
        <v>499.9655555555555</v>
      </c>
      <c r="DX322">
        <v>90.87873333333334</v>
      </c>
      <c r="DY322">
        <v>0.06650654444444445</v>
      </c>
      <c r="DZ322">
        <v>28.80533703703704</v>
      </c>
      <c r="EA322">
        <v>29.99104074074073</v>
      </c>
      <c r="EB322">
        <v>999.9000000000001</v>
      </c>
      <c r="EC322">
        <v>0</v>
      </c>
      <c r="ED322">
        <v>0</v>
      </c>
      <c r="EE322">
        <v>9991.221851851851</v>
      </c>
      <c r="EF322">
        <v>0</v>
      </c>
      <c r="EG322">
        <v>10.61757037037037</v>
      </c>
      <c r="EH322">
        <v>17.9562962962963</v>
      </c>
      <c r="EI322">
        <v>239.198037037037</v>
      </c>
      <c r="EJ322">
        <v>220.5000740740741</v>
      </c>
      <c r="EK322">
        <v>1.513482222222222</v>
      </c>
      <c r="EL322">
        <v>216.022</v>
      </c>
      <c r="EM322">
        <v>20.30862222222222</v>
      </c>
      <c r="EN322">
        <v>1.983166296296296</v>
      </c>
      <c r="EO322">
        <v>1.845622962962963</v>
      </c>
      <c r="EP322">
        <v>17.31057037037037</v>
      </c>
      <c r="EQ322">
        <v>16.17863703703703</v>
      </c>
      <c r="ER322">
        <v>1999.975925925927</v>
      </c>
      <c r="ES322">
        <v>0.9799946666666669</v>
      </c>
      <c r="ET322">
        <v>0.02000570370370371</v>
      </c>
      <c r="EU322">
        <v>0</v>
      </c>
      <c r="EV322">
        <v>421.0082592592593</v>
      </c>
      <c r="EW322">
        <v>5.00078</v>
      </c>
      <c r="EX322">
        <v>8291.401111111112</v>
      </c>
      <c r="EY322">
        <v>16379.41481481482</v>
      </c>
      <c r="EZ322">
        <v>40.30525925925926</v>
      </c>
      <c r="FA322">
        <v>41.13625925925925</v>
      </c>
      <c r="FB322">
        <v>40.35614814814815</v>
      </c>
      <c r="FC322">
        <v>40.9534074074074</v>
      </c>
      <c r="FD322">
        <v>40.80292592592592</v>
      </c>
      <c r="FE322">
        <v>1955.065925925926</v>
      </c>
      <c r="FF322">
        <v>39.91</v>
      </c>
      <c r="FG322">
        <v>0</v>
      </c>
      <c r="FH322">
        <v>1759171427.6</v>
      </c>
      <c r="FI322">
        <v>0</v>
      </c>
      <c r="FJ322">
        <v>420.9322692307692</v>
      </c>
      <c r="FK322">
        <v>-20.38909400743614</v>
      </c>
      <c r="FL322">
        <v>-402.1716239104741</v>
      </c>
      <c r="FM322">
        <v>8289.708461538463</v>
      </c>
      <c r="FN322">
        <v>15</v>
      </c>
      <c r="FO322">
        <v>0</v>
      </c>
      <c r="FP322" t="s">
        <v>439</v>
      </c>
      <c r="FQ322">
        <v>1746989605.5</v>
      </c>
      <c r="FR322">
        <v>1746989593.5</v>
      </c>
      <c r="FS322">
        <v>0</v>
      </c>
      <c r="FT322">
        <v>-0.274</v>
      </c>
      <c r="FU322">
        <v>-0.002</v>
      </c>
      <c r="FV322">
        <v>2.549</v>
      </c>
      <c r="FW322">
        <v>0.129</v>
      </c>
      <c r="FX322">
        <v>420</v>
      </c>
      <c r="FY322">
        <v>17</v>
      </c>
      <c r="FZ322">
        <v>0.02</v>
      </c>
      <c r="GA322">
        <v>0.04</v>
      </c>
      <c r="GB322">
        <v>17.71125365853658</v>
      </c>
      <c r="GC322">
        <v>3.789165156794417</v>
      </c>
      <c r="GD322">
        <v>0.37959335886758</v>
      </c>
      <c r="GE322">
        <v>0</v>
      </c>
      <c r="GF322">
        <v>422.3396176470589</v>
      </c>
      <c r="GG322">
        <v>-19.87980137420553</v>
      </c>
      <c r="GH322">
        <v>1.966546525297374</v>
      </c>
      <c r="GI322">
        <v>0</v>
      </c>
      <c r="GJ322">
        <v>1.507968292682927</v>
      </c>
      <c r="GK322">
        <v>0.08304209059233567</v>
      </c>
      <c r="GL322">
        <v>0.008296484680916228</v>
      </c>
      <c r="GM322">
        <v>1</v>
      </c>
      <c r="GN322">
        <v>1</v>
      </c>
      <c r="GO322">
        <v>3</v>
      </c>
      <c r="GP322" t="s">
        <v>459</v>
      </c>
      <c r="GQ322">
        <v>3.10206</v>
      </c>
      <c r="GR322">
        <v>2.72494</v>
      </c>
      <c r="GS322">
        <v>0.0503827</v>
      </c>
      <c r="GT322">
        <v>0.0462955</v>
      </c>
      <c r="GU322">
        <v>0.101045</v>
      </c>
      <c r="GV322">
        <v>0.0973382</v>
      </c>
      <c r="GW322">
        <v>24767.5</v>
      </c>
      <c r="GX322">
        <v>22601.9</v>
      </c>
      <c r="GY322">
        <v>26648</v>
      </c>
      <c r="GZ322">
        <v>23924.5</v>
      </c>
      <c r="HA322">
        <v>38327.3</v>
      </c>
      <c r="HB322">
        <v>31924.7</v>
      </c>
      <c r="HC322">
        <v>46531.1</v>
      </c>
      <c r="HD322">
        <v>37854.3</v>
      </c>
      <c r="HE322">
        <v>1.86</v>
      </c>
      <c r="HF322">
        <v>1.84757</v>
      </c>
      <c r="HG322">
        <v>0.108134</v>
      </c>
      <c r="HH322">
        <v>0</v>
      </c>
      <c r="HI322">
        <v>28.22</v>
      </c>
      <c r="HJ322">
        <v>999.9</v>
      </c>
      <c r="HK322">
        <v>48.8</v>
      </c>
      <c r="HL322">
        <v>31.8</v>
      </c>
      <c r="HM322">
        <v>25.3522</v>
      </c>
      <c r="HN322">
        <v>61.1287</v>
      </c>
      <c r="HO322">
        <v>21.9271</v>
      </c>
      <c r="HP322">
        <v>1</v>
      </c>
      <c r="HQ322">
        <v>0.20063</v>
      </c>
      <c r="HR322">
        <v>0.28018</v>
      </c>
      <c r="HS322">
        <v>20.2794</v>
      </c>
      <c r="HT322">
        <v>5.2104</v>
      </c>
      <c r="HU322">
        <v>11.98</v>
      </c>
      <c r="HV322">
        <v>4.96325</v>
      </c>
      <c r="HW322">
        <v>3.2745</v>
      </c>
      <c r="HX322">
        <v>9999</v>
      </c>
      <c r="HY322">
        <v>9999</v>
      </c>
      <c r="HZ322">
        <v>9999</v>
      </c>
      <c r="IA322">
        <v>43.2</v>
      </c>
      <c r="IB322">
        <v>1.864</v>
      </c>
      <c r="IC322">
        <v>1.8602</v>
      </c>
      <c r="ID322">
        <v>1.85849</v>
      </c>
      <c r="IE322">
        <v>1.85979</v>
      </c>
      <c r="IF322">
        <v>1.85989</v>
      </c>
      <c r="IG322">
        <v>1.85843</v>
      </c>
      <c r="IH322">
        <v>1.85749</v>
      </c>
      <c r="II322">
        <v>1.85242</v>
      </c>
      <c r="IJ322">
        <v>0</v>
      </c>
      <c r="IK322">
        <v>0</v>
      </c>
      <c r="IL322">
        <v>0</v>
      </c>
      <c r="IM322">
        <v>0</v>
      </c>
      <c r="IN322" t="s">
        <v>441</v>
      </c>
      <c r="IO322" t="s">
        <v>442</v>
      </c>
      <c r="IP322" t="s">
        <v>443</v>
      </c>
      <c r="IQ322" t="s">
        <v>443</v>
      </c>
      <c r="IR322" t="s">
        <v>443</v>
      </c>
      <c r="IS322" t="s">
        <v>443</v>
      </c>
      <c r="IT322">
        <v>0</v>
      </c>
      <c r="IU322">
        <v>100</v>
      </c>
      <c r="IV322">
        <v>100</v>
      </c>
      <c r="IW322">
        <v>-1.079</v>
      </c>
      <c r="IX322">
        <v>0.2816</v>
      </c>
      <c r="IY322">
        <v>-0.9039269621244732</v>
      </c>
      <c r="IZ322">
        <v>-0.001239420960351069</v>
      </c>
      <c r="JA322">
        <v>2.054680153414315E-06</v>
      </c>
      <c r="JB322">
        <v>-6.090169633737798E-10</v>
      </c>
      <c r="JC322">
        <v>0.01286883109493677</v>
      </c>
      <c r="JD322">
        <v>0.003674261220633967</v>
      </c>
      <c r="JE322">
        <v>0.0003746991724086452</v>
      </c>
      <c r="JF322">
        <v>1.563836292469968E-06</v>
      </c>
      <c r="JG322">
        <v>1</v>
      </c>
      <c r="JH322">
        <v>2003</v>
      </c>
      <c r="JI322">
        <v>1</v>
      </c>
      <c r="JJ322">
        <v>24</v>
      </c>
      <c r="JK322">
        <v>203030.5</v>
      </c>
      <c r="JL322">
        <v>203030.7</v>
      </c>
      <c r="JM322">
        <v>0.5578610000000001</v>
      </c>
      <c r="JN322">
        <v>2.65137</v>
      </c>
      <c r="JO322">
        <v>1.49658</v>
      </c>
      <c r="JP322">
        <v>2.34375</v>
      </c>
      <c r="JQ322">
        <v>1.54907</v>
      </c>
      <c r="JR322">
        <v>2.42188</v>
      </c>
      <c r="JS322">
        <v>36.8366</v>
      </c>
      <c r="JT322">
        <v>24.1751</v>
      </c>
      <c r="JU322">
        <v>18</v>
      </c>
      <c r="JV322">
        <v>483.986</v>
      </c>
      <c r="JW322">
        <v>490.696</v>
      </c>
      <c r="JX322">
        <v>27.3098</v>
      </c>
      <c r="JY322">
        <v>29.8044</v>
      </c>
      <c r="JZ322">
        <v>29.9999</v>
      </c>
      <c r="KA322">
        <v>30.0548</v>
      </c>
      <c r="KB322">
        <v>30.0563</v>
      </c>
      <c r="KC322">
        <v>11.253</v>
      </c>
      <c r="KD322">
        <v>22.7931</v>
      </c>
      <c r="KE322">
        <v>95.5389</v>
      </c>
      <c r="KF322">
        <v>27.3173</v>
      </c>
      <c r="KG322">
        <v>165.815</v>
      </c>
      <c r="KH322">
        <v>20.3511</v>
      </c>
      <c r="KI322">
        <v>101.738</v>
      </c>
      <c r="KJ322">
        <v>91.28749999999999</v>
      </c>
    </row>
    <row r="323" spans="1:296">
      <c r="A323">
        <v>305</v>
      </c>
      <c r="B323">
        <v>1759171440.1</v>
      </c>
      <c r="C323">
        <v>10067</v>
      </c>
      <c r="D323" t="s">
        <v>1056</v>
      </c>
      <c r="E323" t="s">
        <v>1057</v>
      </c>
      <c r="F323">
        <v>5</v>
      </c>
      <c r="G323" t="s">
        <v>1025</v>
      </c>
      <c r="H323">
        <v>1759171432.314285</v>
      </c>
      <c r="I323">
        <f>(J323)/1000</f>
        <v>0</v>
      </c>
      <c r="J323">
        <f>IF(DO323, AM323, AG323)</f>
        <v>0</v>
      </c>
      <c r="K323">
        <f>IF(DO323, AH323, AF323)</f>
        <v>0</v>
      </c>
      <c r="L323">
        <f>DQ323 - IF(AT323&gt;1, K323*DK323*100.0/(AV323), 0)</f>
        <v>0</v>
      </c>
      <c r="M323">
        <f>((S323-I323/2)*L323-K323)/(S323+I323/2)</f>
        <v>0</v>
      </c>
      <c r="N323">
        <f>M323*(DX323+DY323)/1000.0</f>
        <v>0</v>
      </c>
      <c r="O323">
        <f>(DQ323 - IF(AT323&gt;1, K323*DK323*100.0/(AV323), 0))*(DX323+DY323)/1000.0</f>
        <v>0</v>
      </c>
      <c r="P323">
        <f>2.0/((1/R323-1/Q323)+SIGN(R323)*SQRT((1/R323-1/Q323)*(1/R323-1/Q323) + 4*DL323/((DL323+1)*(DL323+1))*(2*1/R323*1/Q323-1/Q323*1/Q323)))</f>
        <v>0</v>
      </c>
      <c r="Q323">
        <f>IF(LEFT(DM323,1)&lt;&gt;"0",IF(LEFT(DM323,1)="1",3.0,DN323),$D$5+$E$5*(EE323*DX323/($K$5*1000))+$F$5*(EE323*DX323/($K$5*1000))*MAX(MIN(DK323,$J$5),$I$5)*MAX(MIN(DK323,$J$5),$I$5)+$G$5*MAX(MIN(DK323,$J$5),$I$5)*(EE323*DX323/($K$5*1000))+$H$5*(EE323*DX323/($K$5*1000))*(EE323*DX323/($K$5*1000)))</f>
        <v>0</v>
      </c>
      <c r="R323">
        <f>I323*(1000-(1000*0.61365*exp(17.502*V323/(240.97+V323))/(DX323+DY323)+DS323)/2)/(1000*0.61365*exp(17.502*V323/(240.97+V323))/(DX323+DY323)-DS323)</f>
        <v>0</v>
      </c>
      <c r="S323">
        <f>1/((DL323+1)/(P323/1.6)+1/(Q323/1.37)) + DL323/((DL323+1)/(P323/1.6) + DL323/(Q323/1.37))</f>
        <v>0</v>
      </c>
      <c r="T323">
        <f>(DG323*DJ323)</f>
        <v>0</v>
      </c>
      <c r="U323">
        <f>(DZ323+(T323+2*0.95*5.67E-8*(((DZ323+$B$9)+273)^4-(DZ323+273)^4)-44100*I323)/(1.84*29.3*Q323+8*0.95*5.67E-8*(DZ323+273)^3))</f>
        <v>0</v>
      </c>
      <c r="V323">
        <f>($C$9*EA323+$D$9*EB323+$E$9*U323)</f>
        <v>0</v>
      </c>
      <c r="W323">
        <f>0.61365*exp(17.502*V323/(240.97+V323))</f>
        <v>0</v>
      </c>
      <c r="X323">
        <f>(Y323/Z323*100)</f>
        <v>0</v>
      </c>
      <c r="Y323">
        <f>DS323*(DX323+DY323)/1000</f>
        <v>0</v>
      </c>
      <c r="Z323">
        <f>0.61365*exp(17.502*DZ323/(240.97+DZ323))</f>
        <v>0</v>
      </c>
      <c r="AA323">
        <f>(W323-DS323*(DX323+DY323)/1000)</f>
        <v>0</v>
      </c>
      <c r="AB323">
        <f>(-I323*44100)</f>
        <v>0</v>
      </c>
      <c r="AC323">
        <f>2*29.3*Q323*0.92*(DZ323-V323)</f>
        <v>0</v>
      </c>
      <c r="AD323">
        <f>2*0.95*5.67E-8*(((DZ323+$B$9)+273)^4-(V323+273)^4)</f>
        <v>0</v>
      </c>
      <c r="AE323">
        <f>T323+AD323+AB323+AC323</f>
        <v>0</v>
      </c>
      <c r="AF323">
        <f>DW323*AT323*(DR323-DQ323*(1000-AT323*DT323)/(1000-AT323*DS323))/(100*DK323)</f>
        <v>0</v>
      </c>
      <c r="AG323">
        <f>1000*DW323*AT323*(DS323-DT323)/(100*DK323*(1000-AT323*DS323))</f>
        <v>0</v>
      </c>
      <c r="AH323">
        <f>(AI323 - AJ323 - DX323*1E3/(8.314*(DZ323+273.15)) * AL323/DW323 * AK323) * DW323/(100*DK323) * (1000 - DT323)/1000</f>
        <v>0</v>
      </c>
      <c r="AI323">
        <v>188.3710175630318</v>
      </c>
      <c r="AJ323">
        <v>199.2628242424243</v>
      </c>
      <c r="AK323">
        <v>-3.328113430707322</v>
      </c>
      <c r="AL323">
        <v>65.05288152161035</v>
      </c>
      <c r="AM323">
        <f>(AO323 - AN323 + DX323*1E3/(8.314*(DZ323+273.15)) * AQ323/DW323 * AP323) * DW323/(100*DK323) * 1000/(1000 - AO323)</f>
        <v>0</v>
      </c>
      <c r="AN323">
        <v>20.30413142353256</v>
      </c>
      <c r="AO323">
        <v>21.83662909090908</v>
      </c>
      <c r="AP323">
        <v>9.898203390245215E-06</v>
      </c>
      <c r="AQ323">
        <v>105.0648976741151</v>
      </c>
      <c r="AR323">
        <v>0</v>
      </c>
      <c r="AS323">
        <v>0</v>
      </c>
      <c r="AT323">
        <f>IF(AR323*$H$15&gt;=AV323,1.0,(AV323/(AV323-AR323*$H$15)))</f>
        <v>0</v>
      </c>
      <c r="AU323">
        <f>(AT323-1)*100</f>
        <v>0</v>
      </c>
      <c r="AV323">
        <f>MAX(0,($B$15+$C$15*EE323)/(1+$D$15*EE323)*DX323/(DZ323+273)*$E$15)</f>
        <v>0</v>
      </c>
      <c r="AW323" t="s">
        <v>437</v>
      </c>
      <c r="AX323" t="s">
        <v>437</v>
      </c>
      <c r="AY323">
        <v>0</v>
      </c>
      <c r="AZ323">
        <v>0</v>
      </c>
      <c r="BA323">
        <f>1-AY323/AZ323</f>
        <v>0</v>
      </c>
      <c r="BB323">
        <v>0</v>
      </c>
      <c r="BC323" t="s">
        <v>437</v>
      </c>
      <c r="BD323" t="s">
        <v>437</v>
      </c>
      <c r="BE323">
        <v>0</v>
      </c>
      <c r="BF323">
        <v>0</v>
      </c>
      <c r="BG323">
        <f>1-BE323/BF323</f>
        <v>0</v>
      </c>
      <c r="BH323">
        <v>0.5</v>
      </c>
      <c r="BI323">
        <f>DH323</f>
        <v>0</v>
      </c>
      <c r="BJ323">
        <f>K323</f>
        <v>0</v>
      </c>
      <c r="BK323">
        <f>BG323*BH323*BI323</f>
        <v>0</v>
      </c>
      <c r="BL323">
        <f>(BJ323-BB323)/BI323</f>
        <v>0</v>
      </c>
      <c r="BM323">
        <f>(AZ323-BF323)/BF323</f>
        <v>0</v>
      </c>
      <c r="BN323">
        <f>AY323/(BA323+AY323/BF323)</f>
        <v>0</v>
      </c>
      <c r="BO323" t="s">
        <v>437</v>
      </c>
      <c r="BP323">
        <v>0</v>
      </c>
      <c r="BQ323">
        <f>IF(BP323&lt;&gt;0, BP323, BN323)</f>
        <v>0</v>
      </c>
      <c r="BR323">
        <f>1-BQ323/BF323</f>
        <v>0</v>
      </c>
      <c r="BS323">
        <f>(BF323-BE323)/(BF323-BQ323)</f>
        <v>0</v>
      </c>
      <c r="BT323">
        <f>(AZ323-BF323)/(AZ323-BQ323)</f>
        <v>0</v>
      </c>
      <c r="BU323">
        <f>(BF323-BE323)/(BF323-AY323)</f>
        <v>0</v>
      </c>
      <c r="BV323">
        <f>(AZ323-BF323)/(AZ323-AY323)</f>
        <v>0</v>
      </c>
      <c r="BW323">
        <f>(BS323*BQ323/BE323)</f>
        <v>0</v>
      </c>
      <c r="BX323">
        <f>(1-BW323)</f>
        <v>0</v>
      </c>
      <c r="DG323">
        <f>$B$13*EF323+$C$13*EG323+$F$13*ER323*(1-EU323)</f>
        <v>0</v>
      </c>
      <c r="DH323">
        <f>DG323*DI323</f>
        <v>0</v>
      </c>
      <c r="DI323">
        <f>($B$13*$D$11+$C$13*$D$11+$F$13*((FE323+EW323)/MAX(FE323+EW323+FF323, 0.1)*$I$11+FF323/MAX(FE323+EW323+FF323, 0.1)*$J$11))/($B$13+$C$13+$F$13)</f>
        <v>0</v>
      </c>
      <c r="DJ323">
        <f>($B$13*$K$11+$C$13*$K$11+$F$13*((FE323+EW323)/MAX(FE323+EW323+FF323, 0.1)*$P$11+FF323/MAX(FE323+EW323+FF323, 0.1)*$Q$11))/($B$13+$C$13+$F$13)</f>
        <v>0</v>
      </c>
      <c r="DK323">
        <v>2.7</v>
      </c>
      <c r="DL323">
        <v>0.5</v>
      </c>
      <c r="DM323" t="s">
        <v>438</v>
      </c>
      <c r="DN323">
        <v>2</v>
      </c>
      <c r="DO323" t="b">
        <v>1</v>
      </c>
      <c r="DP323">
        <v>1759171432.314285</v>
      </c>
      <c r="DQ323">
        <v>218.643</v>
      </c>
      <c r="DR323">
        <v>200.3585357142858</v>
      </c>
      <c r="DS323">
        <v>21.827525</v>
      </c>
      <c r="DT323">
        <v>20.30635357142857</v>
      </c>
      <c r="DU323">
        <v>219.7262142857143</v>
      </c>
      <c r="DV323">
        <v>21.54592142857143</v>
      </c>
      <c r="DW323">
        <v>499.9911071428571</v>
      </c>
      <c r="DX323">
        <v>90.87770714285715</v>
      </c>
      <c r="DY323">
        <v>0.06653102499999999</v>
      </c>
      <c r="DZ323">
        <v>28.80341428571429</v>
      </c>
      <c r="EA323">
        <v>29.98301071428572</v>
      </c>
      <c r="EB323">
        <v>999.9000000000002</v>
      </c>
      <c r="EC323">
        <v>0</v>
      </c>
      <c r="ED323">
        <v>0</v>
      </c>
      <c r="EE323">
        <v>9999.795357142857</v>
      </c>
      <c r="EF323">
        <v>0</v>
      </c>
      <c r="EG323">
        <v>10.61164642857143</v>
      </c>
      <c r="EH323">
        <v>18.28449285714286</v>
      </c>
      <c r="EI323">
        <v>223.5219642857142</v>
      </c>
      <c r="EJ323">
        <v>204.5114285714286</v>
      </c>
      <c r="EK323">
        <v>1.521168214285714</v>
      </c>
      <c r="EL323">
        <v>200.3585357142858</v>
      </c>
      <c r="EM323">
        <v>20.30635357142857</v>
      </c>
      <c r="EN323">
        <v>1.983635714285715</v>
      </c>
      <c r="EO323">
        <v>1.845396071428572</v>
      </c>
      <c r="EP323">
        <v>17.31431785714286</v>
      </c>
      <c r="EQ323">
        <v>16.17671071428571</v>
      </c>
      <c r="ER323">
        <v>1999.981071428572</v>
      </c>
      <c r="ES323">
        <v>0.9799947500000002</v>
      </c>
      <c r="ET323">
        <v>0.02000561071428572</v>
      </c>
      <c r="EU323">
        <v>0</v>
      </c>
      <c r="EV323">
        <v>419.4735357142857</v>
      </c>
      <c r="EW323">
        <v>5.00078</v>
      </c>
      <c r="EX323">
        <v>8260.017142857143</v>
      </c>
      <c r="EY323">
        <v>16379.45714285714</v>
      </c>
      <c r="EZ323">
        <v>40.31217857142857</v>
      </c>
      <c r="FA323">
        <v>41.1402857142857</v>
      </c>
      <c r="FB323">
        <v>40.36342857142856</v>
      </c>
      <c r="FC323">
        <v>40.90821428571427</v>
      </c>
      <c r="FD323">
        <v>40.81</v>
      </c>
      <c r="FE323">
        <v>1955.071071428572</v>
      </c>
      <c r="FF323">
        <v>39.91</v>
      </c>
      <c r="FG323">
        <v>0</v>
      </c>
      <c r="FH323">
        <v>1759171432.4</v>
      </c>
      <c r="FI323">
        <v>0</v>
      </c>
      <c r="FJ323">
        <v>419.3407307692308</v>
      </c>
      <c r="FK323">
        <v>-19.71251282212902</v>
      </c>
      <c r="FL323">
        <v>-398.1429059456872</v>
      </c>
      <c r="FM323">
        <v>8257.748461538462</v>
      </c>
      <c r="FN323">
        <v>15</v>
      </c>
      <c r="FO323">
        <v>0</v>
      </c>
      <c r="FP323" t="s">
        <v>439</v>
      </c>
      <c r="FQ323">
        <v>1746989605.5</v>
      </c>
      <c r="FR323">
        <v>1746989593.5</v>
      </c>
      <c r="FS323">
        <v>0</v>
      </c>
      <c r="FT323">
        <v>-0.274</v>
      </c>
      <c r="FU323">
        <v>-0.002</v>
      </c>
      <c r="FV323">
        <v>2.549</v>
      </c>
      <c r="FW323">
        <v>0.129</v>
      </c>
      <c r="FX323">
        <v>420</v>
      </c>
      <c r="FY323">
        <v>17</v>
      </c>
      <c r="FZ323">
        <v>0.02</v>
      </c>
      <c r="GA323">
        <v>0.04</v>
      </c>
      <c r="GB323">
        <v>18.09247073170732</v>
      </c>
      <c r="GC323">
        <v>4.086775609756109</v>
      </c>
      <c r="GD323">
        <v>0.4076180052055567</v>
      </c>
      <c r="GE323">
        <v>0</v>
      </c>
      <c r="GF323">
        <v>420.3665588235294</v>
      </c>
      <c r="GG323">
        <v>-19.97498853772128</v>
      </c>
      <c r="GH323">
        <v>1.97132272988553</v>
      </c>
      <c r="GI323">
        <v>0</v>
      </c>
      <c r="GJ323">
        <v>1.516783414634147</v>
      </c>
      <c r="GK323">
        <v>0.09501700348431995</v>
      </c>
      <c r="GL323">
        <v>0.009405910339562231</v>
      </c>
      <c r="GM323">
        <v>1</v>
      </c>
      <c r="GN323">
        <v>1</v>
      </c>
      <c r="GO323">
        <v>3</v>
      </c>
      <c r="GP323" t="s">
        <v>459</v>
      </c>
      <c r="GQ323">
        <v>3.10227</v>
      </c>
      <c r="GR323">
        <v>2.72482</v>
      </c>
      <c r="GS323">
        <v>0.0469823</v>
      </c>
      <c r="GT323">
        <v>0.0427332</v>
      </c>
      <c r="GU323">
        <v>0.101064</v>
      </c>
      <c r="GV323">
        <v>0.0973328</v>
      </c>
      <c r="GW323">
        <v>24856.1</v>
      </c>
      <c r="GX323">
        <v>22686.2</v>
      </c>
      <c r="GY323">
        <v>26648</v>
      </c>
      <c r="GZ323">
        <v>23924.4</v>
      </c>
      <c r="HA323">
        <v>38325.7</v>
      </c>
      <c r="HB323">
        <v>31924.5</v>
      </c>
      <c r="HC323">
        <v>46530.8</v>
      </c>
      <c r="HD323">
        <v>37854.2</v>
      </c>
      <c r="HE323">
        <v>1.86033</v>
      </c>
      <c r="HF323">
        <v>1.84725</v>
      </c>
      <c r="HG323">
        <v>0.107795</v>
      </c>
      <c r="HH323">
        <v>0</v>
      </c>
      <c r="HI323">
        <v>28.2153</v>
      </c>
      <c r="HJ323">
        <v>999.9</v>
      </c>
      <c r="HK323">
        <v>48.9</v>
      </c>
      <c r="HL323">
        <v>31.8</v>
      </c>
      <c r="HM323">
        <v>25.404</v>
      </c>
      <c r="HN323">
        <v>60.6888</v>
      </c>
      <c r="HO323">
        <v>22.1354</v>
      </c>
      <c r="HP323">
        <v>1</v>
      </c>
      <c r="HQ323">
        <v>0.200638</v>
      </c>
      <c r="HR323">
        <v>0.257601</v>
      </c>
      <c r="HS323">
        <v>20.2797</v>
      </c>
      <c r="HT323">
        <v>5.21085</v>
      </c>
      <c r="HU323">
        <v>11.98</v>
      </c>
      <c r="HV323">
        <v>4.96325</v>
      </c>
      <c r="HW323">
        <v>3.27445</v>
      </c>
      <c r="HX323">
        <v>9999</v>
      </c>
      <c r="HY323">
        <v>9999</v>
      </c>
      <c r="HZ323">
        <v>9999</v>
      </c>
      <c r="IA323">
        <v>43.2</v>
      </c>
      <c r="IB323">
        <v>1.86399</v>
      </c>
      <c r="IC323">
        <v>1.8602</v>
      </c>
      <c r="ID323">
        <v>1.85851</v>
      </c>
      <c r="IE323">
        <v>1.85981</v>
      </c>
      <c r="IF323">
        <v>1.8599</v>
      </c>
      <c r="IG323">
        <v>1.85843</v>
      </c>
      <c r="IH323">
        <v>1.85749</v>
      </c>
      <c r="II323">
        <v>1.85242</v>
      </c>
      <c r="IJ323">
        <v>0</v>
      </c>
      <c r="IK323">
        <v>0</v>
      </c>
      <c r="IL323">
        <v>0</v>
      </c>
      <c r="IM323">
        <v>0</v>
      </c>
      <c r="IN323" t="s">
        <v>441</v>
      </c>
      <c r="IO323" t="s">
        <v>442</v>
      </c>
      <c r="IP323" t="s">
        <v>443</v>
      </c>
      <c r="IQ323" t="s">
        <v>443</v>
      </c>
      <c r="IR323" t="s">
        <v>443</v>
      </c>
      <c r="IS323" t="s">
        <v>443</v>
      </c>
      <c r="IT323">
        <v>0</v>
      </c>
      <c r="IU323">
        <v>100</v>
      </c>
      <c r="IV323">
        <v>100</v>
      </c>
      <c r="IW323">
        <v>-1.072</v>
      </c>
      <c r="IX323">
        <v>0.2819</v>
      </c>
      <c r="IY323">
        <v>-0.9039269621244732</v>
      </c>
      <c r="IZ323">
        <v>-0.001239420960351069</v>
      </c>
      <c r="JA323">
        <v>2.054680153414315E-06</v>
      </c>
      <c r="JB323">
        <v>-6.090169633737798E-10</v>
      </c>
      <c r="JC323">
        <v>0.01286883109493677</v>
      </c>
      <c r="JD323">
        <v>0.003674261220633967</v>
      </c>
      <c r="JE323">
        <v>0.0003746991724086452</v>
      </c>
      <c r="JF323">
        <v>1.563836292469968E-06</v>
      </c>
      <c r="JG323">
        <v>1</v>
      </c>
      <c r="JH323">
        <v>2003</v>
      </c>
      <c r="JI323">
        <v>1</v>
      </c>
      <c r="JJ323">
        <v>24</v>
      </c>
      <c r="JK323">
        <v>203030.6</v>
      </c>
      <c r="JL323">
        <v>203030.8</v>
      </c>
      <c r="JM323">
        <v>0.52002</v>
      </c>
      <c r="JN323">
        <v>2.64648</v>
      </c>
      <c r="JO323">
        <v>1.49658</v>
      </c>
      <c r="JP323">
        <v>2.34375</v>
      </c>
      <c r="JQ323">
        <v>1.54907</v>
      </c>
      <c r="JR323">
        <v>2.45483</v>
      </c>
      <c r="JS323">
        <v>36.8366</v>
      </c>
      <c r="JT323">
        <v>24.1838</v>
      </c>
      <c r="JU323">
        <v>18</v>
      </c>
      <c r="JV323">
        <v>484.163</v>
      </c>
      <c r="JW323">
        <v>490.471</v>
      </c>
      <c r="JX323">
        <v>27.3185</v>
      </c>
      <c r="JY323">
        <v>29.8027</v>
      </c>
      <c r="JZ323">
        <v>29.9999</v>
      </c>
      <c r="KA323">
        <v>30.0527</v>
      </c>
      <c r="KB323">
        <v>30.0551</v>
      </c>
      <c r="KC323">
        <v>10.4902</v>
      </c>
      <c r="KD323">
        <v>22.7931</v>
      </c>
      <c r="KE323">
        <v>95.5389</v>
      </c>
      <c r="KF323">
        <v>27.3313</v>
      </c>
      <c r="KG323">
        <v>145.777</v>
      </c>
      <c r="KH323">
        <v>20.3511</v>
      </c>
      <c r="KI323">
        <v>101.738</v>
      </c>
      <c r="KJ323">
        <v>91.2873</v>
      </c>
    </row>
    <row r="324" spans="1:296">
      <c r="A324">
        <v>306</v>
      </c>
      <c r="B324">
        <v>1759171445.1</v>
      </c>
      <c r="C324">
        <v>10072</v>
      </c>
      <c r="D324" t="s">
        <v>1058</v>
      </c>
      <c r="E324" t="s">
        <v>1059</v>
      </c>
      <c r="F324">
        <v>5</v>
      </c>
      <c r="G324" t="s">
        <v>1025</v>
      </c>
      <c r="H324">
        <v>1759171437.6</v>
      </c>
      <c r="I324">
        <f>(J324)/1000</f>
        <v>0</v>
      </c>
      <c r="J324">
        <f>IF(DO324, AM324, AG324)</f>
        <v>0</v>
      </c>
      <c r="K324">
        <f>IF(DO324, AH324, AF324)</f>
        <v>0</v>
      </c>
      <c r="L324">
        <f>DQ324 - IF(AT324&gt;1, K324*DK324*100.0/(AV324), 0)</f>
        <v>0</v>
      </c>
      <c r="M324">
        <f>((S324-I324/2)*L324-K324)/(S324+I324/2)</f>
        <v>0</v>
      </c>
      <c r="N324">
        <f>M324*(DX324+DY324)/1000.0</f>
        <v>0</v>
      </c>
      <c r="O324">
        <f>(DQ324 - IF(AT324&gt;1, K324*DK324*100.0/(AV324), 0))*(DX324+DY324)/1000.0</f>
        <v>0</v>
      </c>
      <c r="P324">
        <f>2.0/((1/R324-1/Q324)+SIGN(R324)*SQRT((1/R324-1/Q324)*(1/R324-1/Q324) + 4*DL324/((DL324+1)*(DL324+1))*(2*1/R324*1/Q324-1/Q324*1/Q324)))</f>
        <v>0</v>
      </c>
      <c r="Q324">
        <f>IF(LEFT(DM324,1)&lt;&gt;"0",IF(LEFT(DM324,1)="1",3.0,DN324),$D$5+$E$5*(EE324*DX324/($K$5*1000))+$F$5*(EE324*DX324/($K$5*1000))*MAX(MIN(DK324,$J$5),$I$5)*MAX(MIN(DK324,$J$5),$I$5)+$G$5*MAX(MIN(DK324,$J$5),$I$5)*(EE324*DX324/($K$5*1000))+$H$5*(EE324*DX324/($K$5*1000))*(EE324*DX324/($K$5*1000)))</f>
        <v>0</v>
      </c>
      <c r="R324">
        <f>I324*(1000-(1000*0.61365*exp(17.502*V324/(240.97+V324))/(DX324+DY324)+DS324)/2)/(1000*0.61365*exp(17.502*V324/(240.97+V324))/(DX324+DY324)-DS324)</f>
        <v>0</v>
      </c>
      <c r="S324">
        <f>1/((DL324+1)/(P324/1.6)+1/(Q324/1.37)) + DL324/((DL324+1)/(P324/1.6) + DL324/(Q324/1.37))</f>
        <v>0</v>
      </c>
      <c r="T324">
        <f>(DG324*DJ324)</f>
        <v>0</v>
      </c>
      <c r="U324">
        <f>(DZ324+(T324+2*0.95*5.67E-8*(((DZ324+$B$9)+273)^4-(DZ324+273)^4)-44100*I324)/(1.84*29.3*Q324+8*0.95*5.67E-8*(DZ324+273)^3))</f>
        <v>0</v>
      </c>
      <c r="V324">
        <f>($C$9*EA324+$D$9*EB324+$E$9*U324)</f>
        <v>0</v>
      </c>
      <c r="W324">
        <f>0.61365*exp(17.502*V324/(240.97+V324))</f>
        <v>0</v>
      </c>
      <c r="X324">
        <f>(Y324/Z324*100)</f>
        <v>0</v>
      </c>
      <c r="Y324">
        <f>DS324*(DX324+DY324)/1000</f>
        <v>0</v>
      </c>
      <c r="Z324">
        <f>0.61365*exp(17.502*DZ324/(240.97+DZ324))</f>
        <v>0</v>
      </c>
      <c r="AA324">
        <f>(W324-DS324*(DX324+DY324)/1000)</f>
        <v>0</v>
      </c>
      <c r="AB324">
        <f>(-I324*44100)</f>
        <v>0</v>
      </c>
      <c r="AC324">
        <f>2*29.3*Q324*0.92*(DZ324-V324)</f>
        <v>0</v>
      </c>
      <c r="AD324">
        <f>2*0.95*5.67E-8*(((DZ324+$B$9)+273)^4-(V324+273)^4)</f>
        <v>0</v>
      </c>
      <c r="AE324">
        <f>T324+AD324+AB324+AC324</f>
        <v>0</v>
      </c>
      <c r="AF324">
        <f>DW324*AT324*(DR324-DQ324*(1000-AT324*DT324)/(1000-AT324*DS324))/(100*DK324)</f>
        <v>0</v>
      </c>
      <c r="AG324">
        <f>1000*DW324*AT324*(DS324-DT324)/(100*DK324*(1000-AT324*DS324))</f>
        <v>0</v>
      </c>
      <c r="AH324">
        <f>(AI324 - AJ324 - DX324*1E3/(8.314*(DZ324+273.15)) * AL324/DW324 * AK324) * DW324/(100*DK324) * (1000 - DT324)/1000</f>
        <v>0</v>
      </c>
      <c r="AI324">
        <v>171.6861169023121</v>
      </c>
      <c r="AJ324">
        <v>182.727303030303</v>
      </c>
      <c r="AK324">
        <v>-3.301469053495321</v>
      </c>
      <c r="AL324">
        <v>65.05288152161035</v>
      </c>
      <c r="AM324">
        <f>(AO324 - AN324 + DX324*1E3/(8.314*(DZ324+273.15)) * AQ324/DW324 * AP324) * DW324/(100*DK324) * 1000/(1000 - AO324)</f>
        <v>0</v>
      </c>
      <c r="AN324">
        <v>20.30279846994245</v>
      </c>
      <c r="AO324">
        <v>21.84658666666667</v>
      </c>
      <c r="AP324">
        <v>1.451691707229604E-05</v>
      </c>
      <c r="AQ324">
        <v>105.0648976741151</v>
      </c>
      <c r="AR324">
        <v>0</v>
      </c>
      <c r="AS324">
        <v>0</v>
      </c>
      <c r="AT324">
        <f>IF(AR324*$H$15&gt;=AV324,1.0,(AV324/(AV324-AR324*$H$15)))</f>
        <v>0</v>
      </c>
      <c r="AU324">
        <f>(AT324-1)*100</f>
        <v>0</v>
      </c>
      <c r="AV324">
        <f>MAX(0,($B$15+$C$15*EE324)/(1+$D$15*EE324)*DX324/(DZ324+273)*$E$15)</f>
        <v>0</v>
      </c>
      <c r="AW324" t="s">
        <v>437</v>
      </c>
      <c r="AX324" t="s">
        <v>437</v>
      </c>
      <c r="AY324">
        <v>0</v>
      </c>
      <c r="AZ324">
        <v>0</v>
      </c>
      <c r="BA324">
        <f>1-AY324/AZ324</f>
        <v>0</v>
      </c>
      <c r="BB324">
        <v>0</v>
      </c>
      <c r="BC324" t="s">
        <v>437</v>
      </c>
      <c r="BD324" t="s">
        <v>437</v>
      </c>
      <c r="BE324">
        <v>0</v>
      </c>
      <c r="BF324">
        <v>0</v>
      </c>
      <c r="BG324">
        <f>1-BE324/BF324</f>
        <v>0</v>
      </c>
      <c r="BH324">
        <v>0.5</v>
      </c>
      <c r="BI324">
        <f>DH324</f>
        <v>0</v>
      </c>
      <c r="BJ324">
        <f>K324</f>
        <v>0</v>
      </c>
      <c r="BK324">
        <f>BG324*BH324*BI324</f>
        <v>0</v>
      </c>
      <c r="BL324">
        <f>(BJ324-BB324)/BI324</f>
        <v>0</v>
      </c>
      <c r="BM324">
        <f>(AZ324-BF324)/BF324</f>
        <v>0</v>
      </c>
      <c r="BN324">
        <f>AY324/(BA324+AY324/BF324)</f>
        <v>0</v>
      </c>
      <c r="BO324" t="s">
        <v>437</v>
      </c>
      <c r="BP324">
        <v>0</v>
      </c>
      <c r="BQ324">
        <f>IF(BP324&lt;&gt;0, BP324, BN324)</f>
        <v>0</v>
      </c>
      <c r="BR324">
        <f>1-BQ324/BF324</f>
        <v>0</v>
      </c>
      <c r="BS324">
        <f>(BF324-BE324)/(BF324-BQ324)</f>
        <v>0</v>
      </c>
      <c r="BT324">
        <f>(AZ324-BF324)/(AZ324-BQ324)</f>
        <v>0</v>
      </c>
      <c r="BU324">
        <f>(BF324-BE324)/(BF324-AY324)</f>
        <v>0</v>
      </c>
      <c r="BV324">
        <f>(AZ324-BF324)/(AZ324-AY324)</f>
        <v>0</v>
      </c>
      <c r="BW324">
        <f>(BS324*BQ324/BE324)</f>
        <v>0</v>
      </c>
      <c r="BX324">
        <f>(1-BW324)</f>
        <v>0</v>
      </c>
      <c r="DG324">
        <f>$B$13*EF324+$C$13*EG324+$F$13*ER324*(1-EU324)</f>
        <v>0</v>
      </c>
      <c r="DH324">
        <f>DG324*DI324</f>
        <v>0</v>
      </c>
      <c r="DI324">
        <f>($B$13*$D$11+$C$13*$D$11+$F$13*((FE324+EW324)/MAX(FE324+EW324+FF324, 0.1)*$I$11+FF324/MAX(FE324+EW324+FF324, 0.1)*$J$11))/($B$13+$C$13+$F$13)</f>
        <v>0</v>
      </c>
      <c r="DJ324">
        <f>($B$13*$K$11+$C$13*$K$11+$F$13*((FE324+EW324)/MAX(FE324+EW324+FF324, 0.1)*$P$11+FF324/MAX(FE324+EW324+FF324, 0.1)*$Q$11))/($B$13+$C$13+$F$13)</f>
        <v>0</v>
      </c>
      <c r="DK324">
        <v>2.7</v>
      </c>
      <c r="DL324">
        <v>0.5</v>
      </c>
      <c r="DM324" t="s">
        <v>438</v>
      </c>
      <c r="DN324">
        <v>2</v>
      </c>
      <c r="DO324" t="b">
        <v>1</v>
      </c>
      <c r="DP324">
        <v>1759171437.6</v>
      </c>
      <c r="DQ324">
        <v>201.4402592592592</v>
      </c>
      <c r="DR324">
        <v>182.8832222222222</v>
      </c>
      <c r="DS324">
        <v>21.83442222222222</v>
      </c>
      <c r="DT324">
        <v>20.30454444444444</v>
      </c>
      <c r="DU324">
        <v>202.5156296296296</v>
      </c>
      <c r="DV324">
        <v>21.55266666666667</v>
      </c>
      <c r="DW324">
        <v>499.9521851851852</v>
      </c>
      <c r="DX324">
        <v>90.87769629629631</v>
      </c>
      <c r="DY324">
        <v>0.06661399259259258</v>
      </c>
      <c r="DZ324">
        <v>28.80053333333333</v>
      </c>
      <c r="EA324">
        <v>29.9770037037037</v>
      </c>
      <c r="EB324">
        <v>999.9000000000001</v>
      </c>
      <c r="EC324">
        <v>0</v>
      </c>
      <c r="ED324">
        <v>0</v>
      </c>
      <c r="EE324">
        <v>9999.60074074074</v>
      </c>
      <c r="EF324">
        <v>0</v>
      </c>
      <c r="EG324">
        <v>10.59972592592593</v>
      </c>
      <c r="EH324">
        <v>18.55697037037037</v>
      </c>
      <c r="EI324">
        <v>205.9367037037037</v>
      </c>
      <c r="EJ324">
        <v>186.6735925925926</v>
      </c>
      <c r="EK324">
        <v>1.529872592592592</v>
      </c>
      <c r="EL324">
        <v>182.8832222222222</v>
      </c>
      <c r="EM324">
        <v>20.30454444444444</v>
      </c>
      <c r="EN324">
        <v>1.984261481481481</v>
      </c>
      <c r="EO324">
        <v>1.845231481481482</v>
      </c>
      <c r="EP324">
        <v>17.31931851851852</v>
      </c>
      <c r="EQ324">
        <v>16.17530740740741</v>
      </c>
      <c r="ER324">
        <v>1999.978148148148</v>
      </c>
      <c r="ES324">
        <v>0.979994777777778</v>
      </c>
      <c r="ET324">
        <v>0.02000557407407407</v>
      </c>
      <c r="EU324">
        <v>0</v>
      </c>
      <c r="EV324">
        <v>417.801962962963</v>
      </c>
      <c r="EW324">
        <v>5.00078</v>
      </c>
      <c r="EX324">
        <v>8225.324814814814</v>
      </c>
      <c r="EY324">
        <v>16379.43703703704</v>
      </c>
      <c r="EZ324">
        <v>40.2567037037037</v>
      </c>
      <c r="FA324">
        <v>41.11777777777777</v>
      </c>
      <c r="FB324">
        <v>40.36774074074074</v>
      </c>
      <c r="FC324">
        <v>40.84470370370369</v>
      </c>
      <c r="FD324">
        <v>40.87011111111111</v>
      </c>
      <c r="FE324">
        <v>1955.068148148148</v>
      </c>
      <c r="FF324">
        <v>39.91</v>
      </c>
      <c r="FG324">
        <v>0</v>
      </c>
      <c r="FH324">
        <v>1759171437.2</v>
      </c>
      <c r="FI324">
        <v>0</v>
      </c>
      <c r="FJ324">
        <v>417.7939230769231</v>
      </c>
      <c r="FK324">
        <v>-18.75623934740921</v>
      </c>
      <c r="FL324">
        <v>-385.4926497994367</v>
      </c>
      <c r="FM324">
        <v>8226.533076923077</v>
      </c>
      <c r="FN324">
        <v>15</v>
      </c>
      <c r="FO324">
        <v>0</v>
      </c>
      <c r="FP324" t="s">
        <v>439</v>
      </c>
      <c r="FQ324">
        <v>1746989605.5</v>
      </c>
      <c r="FR324">
        <v>1746989593.5</v>
      </c>
      <c r="FS324">
        <v>0</v>
      </c>
      <c r="FT324">
        <v>-0.274</v>
      </c>
      <c r="FU324">
        <v>-0.002</v>
      </c>
      <c r="FV324">
        <v>2.549</v>
      </c>
      <c r="FW324">
        <v>0.129</v>
      </c>
      <c r="FX324">
        <v>420</v>
      </c>
      <c r="FY324">
        <v>17</v>
      </c>
      <c r="FZ324">
        <v>0.02</v>
      </c>
      <c r="GA324">
        <v>0.04</v>
      </c>
      <c r="GB324">
        <v>18.39553658536585</v>
      </c>
      <c r="GC324">
        <v>3.28161533101044</v>
      </c>
      <c r="GD324">
        <v>0.3291470208652019</v>
      </c>
      <c r="GE324">
        <v>0</v>
      </c>
      <c r="GF324">
        <v>418.7839117647059</v>
      </c>
      <c r="GG324">
        <v>-19.34760887631948</v>
      </c>
      <c r="GH324">
        <v>1.913061149781361</v>
      </c>
      <c r="GI324">
        <v>0</v>
      </c>
      <c r="GJ324">
        <v>1.525202195121951</v>
      </c>
      <c r="GK324">
        <v>0.09963888501741747</v>
      </c>
      <c r="GL324">
        <v>0.009884552005638474</v>
      </c>
      <c r="GM324">
        <v>1</v>
      </c>
      <c r="GN324">
        <v>1</v>
      </c>
      <c r="GO324">
        <v>3</v>
      </c>
      <c r="GP324" t="s">
        <v>459</v>
      </c>
      <c r="GQ324">
        <v>3.10216</v>
      </c>
      <c r="GR324">
        <v>2.72479</v>
      </c>
      <c r="GS324">
        <v>0.0435238</v>
      </c>
      <c r="GT324">
        <v>0.0391097</v>
      </c>
      <c r="GU324">
        <v>0.101102</v>
      </c>
      <c r="GV324">
        <v>0.0973295</v>
      </c>
      <c r="GW324">
        <v>24946.2</v>
      </c>
      <c r="GX324">
        <v>22772.1</v>
      </c>
      <c r="GY324">
        <v>26648</v>
      </c>
      <c r="GZ324">
        <v>23924.5</v>
      </c>
      <c r="HA324">
        <v>38323.7</v>
      </c>
      <c r="HB324">
        <v>31924.1</v>
      </c>
      <c r="HC324">
        <v>46530.8</v>
      </c>
      <c r="HD324">
        <v>37854.1</v>
      </c>
      <c r="HE324">
        <v>1.86017</v>
      </c>
      <c r="HF324">
        <v>1.8474</v>
      </c>
      <c r="HG324">
        <v>0.108037</v>
      </c>
      <c r="HH324">
        <v>0</v>
      </c>
      <c r="HI324">
        <v>28.2098</v>
      </c>
      <c r="HJ324">
        <v>999.9</v>
      </c>
      <c r="HK324">
        <v>48.8</v>
      </c>
      <c r="HL324">
        <v>31.8</v>
      </c>
      <c r="HM324">
        <v>25.3543</v>
      </c>
      <c r="HN324">
        <v>60.6388</v>
      </c>
      <c r="HO324">
        <v>22.1915</v>
      </c>
      <c r="HP324">
        <v>1</v>
      </c>
      <c r="HQ324">
        <v>0.200363</v>
      </c>
      <c r="HR324">
        <v>0.207448</v>
      </c>
      <c r="HS324">
        <v>20.2793</v>
      </c>
      <c r="HT324">
        <v>5.21235</v>
      </c>
      <c r="HU324">
        <v>11.98</v>
      </c>
      <c r="HV324">
        <v>4.9636</v>
      </c>
      <c r="HW324">
        <v>3.27465</v>
      </c>
      <c r="HX324">
        <v>9999</v>
      </c>
      <c r="HY324">
        <v>9999</v>
      </c>
      <c r="HZ324">
        <v>9999</v>
      </c>
      <c r="IA324">
        <v>43.2</v>
      </c>
      <c r="IB324">
        <v>1.864</v>
      </c>
      <c r="IC324">
        <v>1.86019</v>
      </c>
      <c r="ID324">
        <v>1.85851</v>
      </c>
      <c r="IE324">
        <v>1.85983</v>
      </c>
      <c r="IF324">
        <v>1.85989</v>
      </c>
      <c r="IG324">
        <v>1.85843</v>
      </c>
      <c r="IH324">
        <v>1.85748</v>
      </c>
      <c r="II324">
        <v>1.85242</v>
      </c>
      <c r="IJ324">
        <v>0</v>
      </c>
      <c r="IK324">
        <v>0</v>
      </c>
      <c r="IL324">
        <v>0</v>
      </c>
      <c r="IM324">
        <v>0</v>
      </c>
      <c r="IN324" t="s">
        <v>441</v>
      </c>
      <c r="IO324" t="s">
        <v>442</v>
      </c>
      <c r="IP324" t="s">
        <v>443</v>
      </c>
      <c r="IQ324" t="s">
        <v>443</v>
      </c>
      <c r="IR324" t="s">
        <v>443</v>
      </c>
      <c r="IS324" t="s">
        <v>443</v>
      </c>
      <c r="IT324">
        <v>0</v>
      </c>
      <c r="IU324">
        <v>100</v>
      </c>
      <c r="IV324">
        <v>100</v>
      </c>
      <c r="IW324">
        <v>-1.063</v>
      </c>
      <c r="IX324">
        <v>0.2821</v>
      </c>
      <c r="IY324">
        <v>-0.9039269621244732</v>
      </c>
      <c r="IZ324">
        <v>-0.001239420960351069</v>
      </c>
      <c r="JA324">
        <v>2.054680153414315E-06</v>
      </c>
      <c r="JB324">
        <v>-6.090169633737798E-10</v>
      </c>
      <c r="JC324">
        <v>0.01286883109493677</v>
      </c>
      <c r="JD324">
        <v>0.003674261220633967</v>
      </c>
      <c r="JE324">
        <v>0.0003746991724086452</v>
      </c>
      <c r="JF324">
        <v>1.563836292469968E-06</v>
      </c>
      <c r="JG324">
        <v>1</v>
      </c>
      <c r="JH324">
        <v>2003</v>
      </c>
      <c r="JI324">
        <v>1</v>
      </c>
      <c r="JJ324">
        <v>24</v>
      </c>
      <c r="JK324">
        <v>203030.7</v>
      </c>
      <c r="JL324">
        <v>203030.9</v>
      </c>
      <c r="JM324">
        <v>0.477295</v>
      </c>
      <c r="JN324">
        <v>2.64771</v>
      </c>
      <c r="JO324">
        <v>1.49658</v>
      </c>
      <c r="JP324">
        <v>2.34375</v>
      </c>
      <c r="JQ324">
        <v>1.54907</v>
      </c>
      <c r="JR324">
        <v>2.44873</v>
      </c>
      <c r="JS324">
        <v>36.8366</v>
      </c>
      <c r="JT324">
        <v>24.1751</v>
      </c>
      <c r="JU324">
        <v>18</v>
      </c>
      <c r="JV324">
        <v>484.069</v>
      </c>
      <c r="JW324">
        <v>490.554</v>
      </c>
      <c r="JX324">
        <v>27.3329</v>
      </c>
      <c r="JY324">
        <v>29.8006</v>
      </c>
      <c r="JZ324">
        <v>29.9998</v>
      </c>
      <c r="KA324">
        <v>30.052</v>
      </c>
      <c r="KB324">
        <v>30.0532</v>
      </c>
      <c r="KC324">
        <v>9.63316</v>
      </c>
      <c r="KD324">
        <v>22.7931</v>
      </c>
      <c r="KE324">
        <v>95.5389</v>
      </c>
      <c r="KF324">
        <v>27.3529</v>
      </c>
      <c r="KG324">
        <v>132.357</v>
      </c>
      <c r="KH324">
        <v>20.3511</v>
      </c>
      <c r="KI324">
        <v>101.738</v>
      </c>
      <c r="KJ324">
        <v>91.2872</v>
      </c>
    </row>
    <row r="325" spans="1:296">
      <c r="A325">
        <v>307</v>
      </c>
      <c r="B325">
        <v>1759171450.1</v>
      </c>
      <c r="C325">
        <v>10077</v>
      </c>
      <c r="D325" t="s">
        <v>1060</v>
      </c>
      <c r="E325" t="s">
        <v>1061</v>
      </c>
      <c r="F325">
        <v>5</v>
      </c>
      <c r="G325" t="s">
        <v>1025</v>
      </c>
      <c r="H325">
        <v>1759171442.314285</v>
      </c>
      <c r="I325">
        <f>(J325)/1000</f>
        <v>0</v>
      </c>
      <c r="J325">
        <f>IF(DO325, AM325, AG325)</f>
        <v>0</v>
      </c>
      <c r="K325">
        <f>IF(DO325, AH325, AF325)</f>
        <v>0</v>
      </c>
      <c r="L325">
        <f>DQ325 - IF(AT325&gt;1, K325*DK325*100.0/(AV325), 0)</f>
        <v>0</v>
      </c>
      <c r="M325">
        <f>((S325-I325/2)*L325-K325)/(S325+I325/2)</f>
        <v>0</v>
      </c>
      <c r="N325">
        <f>M325*(DX325+DY325)/1000.0</f>
        <v>0</v>
      </c>
      <c r="O325">
        <f>(DQ325 - IF(AT325&gt;1, K325*DK325*100.0/(AV325), 0))*(DX325+DY325)/1000.0</f>
        <v>0</v>
      </c>
      <c r="P325">
        <f>2.0/((1/R325-1/Q325)+SIGN(R325)*SQRT((1/R325-1/Q325)*(1/R325-1/Q325) + 4*DL325/((DL325+1)*(DL325+1))*(2*1/R325*1/Q325-1/Q325*1/Q325)))</f>
        <v>0</v>
      </c>
      <c r="Q325">
        <f>IF(LEFT(DM325,1)&lt;&gt;"0",IF(LEFT(DM325,1)="1",3.0,DN325),$D$5+$E$5*(EE325*DX325/($K$5*1000))+$F$5*(EE325*DX325/($K$5*1000))*MAX(MIN(DK325,$J$5),$I$5)*MAX(MIN(DK325,$J$5),$I$5)+$G$5*MAX(MIN(DK325,$J$5),$I$5)*(EE325*DX325/($K$5*1000))+$H$5*(EE325*DX325/($K$5*1000))*(EE325*DX325/($K$5*1000)))</f>
        <v>0</v>
      </c>
      <c r="R325">
        <f>I325*(1000-(1000*0.61365*exp(17.502*V325/(240.97+V325))/(DX325+DY325)+DS325)/2)/(1000*0.61365*exp(17.502*V325/(240.97+V325))/(DX325+DY325)-DS325)</f>
        <v>0</v>
      </c>
      <c r="S325">
        <f>1/((DL325+1)/(P325/1.6)+1/(Q325/1.37)) + DL325/((DL325+1)/(P325/1.6) + DL325/(Q325/1.37))</f>
        <v>0</v>
      </c>
      <c r="T325">
        <f>(DG325*DJ325)</f>
        <v>0</v>
      </c>
      <c r="U325">
        <f>(DZ325+(T325+2*0.95*5.67E-8*(((DZ325+$B$9)+273)^4-(DZ325+273)^4)-44100*I325)/(1.84*29.3*Q325+8*0.95*5.67E-8*(DZ325+273)^3))</f>
        <v>0</v>
      </c>
      <c r="V325">
        <f>($C$9*EA325+$D$9*EB325+$E$9*U325)</f>
        <v>0</v>
      </c>
      <c r="W325">
        <f>0.61365*exp(17.502*V325/(240.97+V325))</f>
        <v>0</v>
      </c>
      <c r="X325">
        <f>(Y325/Z325*100)</f>
        <v>0</v>
      </c>
      <c r="Y325">
        <f>DS325*(DX325+DY325)/1000</f>
        <v>0</v>
      </c>
      <c r="Z325">
        <f>0.61365*exp(17.502*DZ325/(240.97+DZ325))</f>
        <v>0</v>
      </c>
      <c r="AA325">
        <f>(W325-DS325*(DX325+DY325)/1000)</f>
        <v>0</v>
      </c>
      <c r="AB325">
        <f>(-I325*44100)</f>
        <v>0</v>
      </c>
      <c r="AC325">
        <f>2*29.3*Q325*0.92*(DZ325-V325)</f>
        <v>0</v>
      </c>
      <c r="AD325">
        <f>2*0.95*5.67E-8*(((DZ325+$B$9)+273)^4-(V325+273)^4)</f>
        <v>0</v>
      </c>
      <c r="AE325">
        <f>T325+AD325+AB325+AC325</f>
        <v>0</v>
      </c>
      <c r="AF325">
        <f>DW325*AT325*(DR325-DQ325*(1000-AT325*DT325)/(1000-AT325*DS325))/(100*DK325)</f>
        <v>0</v>
      </c>
      <c r="AG325">
        <f>1000*DW325*AT325*(DS325-DT325)/(100*DK325*(1000-AT325*DS325))</f>
        <v>0</v>
      </c>
      <c r="AH325">
        <f>(AI325 - AJ325 - DX325*1E3/(8.314*(DZ325+273.15)) * AL325/DW325 * AK325) * DW325/(100*DK325) * (1000 - DT325)/1000</f>
        <v>0</v>
      </c>
      <c r="AI325">
        <v>154.648594651496</v>
      </c>
      <c r="AJ325">
        <v>166.1522969696969</v>
      </c>
      <c r="AK325">
        <v>-3.314489308325107</v>
      </c>
      <c r="AL325">
        <v>65.05288152161035</v>
      </c>
      <c r="AM325">
        <f>(AO325 - AN325 + DX325*1E3/(8.314*(DZ325+273.15)) * AQ325/DW325 * AP325) * DW325/(100*DK325) * 1000/(1000 - AO325)</f>
        <v>0</v>
      </c>
      <c r="AN325">
        <v>20.30040308358942</v>
      </c>
      <c r="AO325">
        <v>21.85961757575758</v>
      </c>
      <c r="AP325">
        <v>1.940907346093251E-05</v>
      </c>
      <c r="AQ325">
        <v>105.0648976741151</v>
      </c>
      <c r="AR325">
        <v>0</v>
      </c>
      <c r="AS325">
        <v>0</v>
      </c>
      <c r="AT325">
        <f>IF(AR325*$H$15&gt;=AV325,1.0,(AV325/(AV325-AR325*$H$15)))</f>
        <v>0</v>
      </c>
      <c r="AU325">
        <f>(AT325-1)*100</f>
        <v>0</v>
      </c>
      <c r="AV325">
        <f>MAX(0,($B$15+$C$15*EE325)/(1+$D$15*EE325)*DX325/(DZ325+273)*$E$15)</f>
        <v>0</v>
      </c>
      <c r="AW325" t="s">
        <v>437</v>
      </c>
      <c r="AX325" t="s">
        <v>437</v>
      </c>
      <c r="AY325">
        <v>0</v>
      </c>
      <c r="AZ325">
        <v>0</v>
      </c>
      <c r="BA325">
        <f>1-AY325/AZ325</f>
        <v>0</v>
      </c>
      <c r="BB325">
        <v>0</v>
      </c>
      <c r="BC325" t="s">
        <v>437</v>
      </c>
      <c r="BD325" t="s">
        <v>437</v>
      </c>
      <c r="BE325">
        <v>0</v>
      </c>
      <c r="BF325">
        <v>0</v>
      </c>
      <c r="BG325">
        <f>1-BE325/BF325</f>
        <v>0</v>
      </c>
      <c r="BH325">
        <v>0.5</v>
      </c>
      <c r="BI325">
        <f>DH325</f>
        <v>0</v>
      </c>
      <c r="BJ325">
        <f>K325</f>
        <v>0</v>
      </c>
      <c r="BK325">
        <f>BG325*BH325*BI325</f>
        <v>0</v>
      </c>
      <c r="BL325">
        <f>(BJ325-BB325)/BI325</f>
        <v>0</v>
      </c>
      <c r="BM325">
        <f>(AZ325-BF325)/BF325</f>
        <v>0</v>
      </c>
      <c r="BN325">
        <f>AY325/(BA325+AY325/BF325)</f>
        <v>0</v>
      </c>
      <c r="BO325" t="s">
        <v>437</v>
      </c>
      <c r="BP325">
        <v>0</v>
      </c>
      <c r="BQ325">
        <f>IF(BP325&lt;&gt;0, BP325, BN325)</f>
        <v>0</v>
      </c>
      <c r="BR325">
        <f>1-BQ325/BF325</f>
        <v>0</v>
      </c>
      <c r="BS325">
        <f>(BF325-BE325)/(BF325-BQ325)</f>
        <v>0</v>
      </c>
      <c r="BT325">
        <f>(AZ325-BF325)/(AZ325-BQ325)</f>
        <v>0</v>
      </c>
      <c r="BU325">
        <f>(BF325-BE325)/(BF325-AY325)</f>
        <v>0</v>
      </c>
      <c r="BV325">
        <f>(AZ325-BF325)/(AZ325-AY325)</f>
        <v>0</v>
      </c>
      <c r="BW325">
        <f>(BS325*BQ325/BE325)</f>
        <v>0</v>
      </c>
      <c r="BX325">
        <f>(1-BW325)</f>
        <v>0</v>
      </c>
      <c r="DG325">
        <f>$B$13*EF325+$C$13*EG325+$F$13*ER325*(1-EU325)</f>
        <v>0</v>
      </c>
      <c r="DH325">
        <f>DG325*DI325</f>
        <v>0</v>
      </c>
      <c r="DI325">
        <f>($B$13*$D$11+$C$13*$D$11+$F$13*((FE325+EW325)/MAX(FE325+EW325+FF325, 0.1)*$I$11+FF325/MAX(FE325+EW325+FF325, 0.1)*$J$11))/($B$13+$C$13+$F$13)</f>
        <v>0</v>
      </c>
      <c r="DJ325">
        <f>($B$13*$K$11+$C$13*$K$11+$F$13*((FE325+EW325)/MAX(FE325+EW325+FF325, 0.1)*$P$11+FF325/MAX(FE325+EW325+FF325, 0.1)*$Q$11))/($B$13+$C$13+$F$13)</f>
        <v>0</v>
      </c>
      <c r="DK325">
        <v>2.7</v>
      </c>
      <c r="DL325">
        <v>0.5</v>
      </c>
      <c r="DM325" t="s">
        <v>438</v>
      </c>
      <c r="DN325">
        <v>2</v>
      </c>
      <c r="DO325" t="b">
        <v>1</v>
      </c>
      <c r="DP325">
        <v>1759171442.314285</v>
      </c>
      <c r="DQ325">
        <v>186.1364285714286</v>
      </c>
      <c r="DR325">
        <v>167.2541071428572</v>
      </c>
      <c r="DS325">
        <v>21.84279642857143</v>
      </c>
      <c r="DT325">
        <v>20.30262857142857</v>
      </c>
      <c r="DU325">
        <v>187.2039642857143</v>
      </c>
      <c r="DV325">
        <v>21.56086071428571</v>
      </c>
      <c r="DW325">
        <v>499.9888571428572</v>
      </c>
      <c r="DX325">
        <v>90.878325</v>
      </c>
      <c r="DY325">
        <v>0.0666262</v>
      </c>
      <c r="DZ325">
        <v>28.79878571428571</v>
      </c>
      <c r="EA325">
        <v>29.97347142857143</v>
      </c>
      <c r="EB325">
        <v>999.9000000000002</v>
      </c>
      <c r="EC325">
        <v>0</v>
      </c>
      <c r="ED325">
        <v>0</v>
      </c>
      <c r="EE325">
        <v>10003.14357142857</v>
      </c>
      <c r="EF325">
        <v>0</v>
      </c>
      <c r="EG325">
        <v>10.58738214285715</v>
      </c>
      <c r="EH325">
        <v>18.88229642857143</v>
      </c>
      <c r="EI325">
        <v>190.2928214285714</v>
      </c>
      <c r="EJ325">
        <v>170.7202142857143</v>
      </c>
      <c r="EK325">
        <v>1.540168214285714</v>
      </c>
      <c r="EL325">
        <v>167.2541071428572</v>
      </c>
      <c r="EM325">
        <v>20.30262857142857</v>
      </c>
      <c r="EN325">
        <v>1.985036428571428</v>
      </c>
      <c r="EO325">
        <v>1.845070357142857</v>
      </c>
      <c r="EP325">
        <v>17.32549285714286</v>
      </c>
      <c r="EQ325">
        <v>16.17393928571429</v>
      </c>
      <c r="ER325">
        <v>1999.975714285714</v>
      </c>
      <c r="ES325">
        <v>0.9799947500000002</v>
      </c>
      <c r="ET325">
        <v>0.0200056</v>
      </c>
      <c r="EU325">
        <v>0</v>
      </c>
      <c r="EV325">
        <v>416.3483928571429</v>
      </c>
      <c r="EW325">
        <v>5.00078</v>
      </c>
      <c r="EX325">
        <v>8196.369285714285</v>
      </c>
      <c r="EY325">
        <v>16379.41071428572</v>
      </c>
      <c r="EZ325">
        <v>40.24975</v>
      </c>
      <c r="FA325">
        <v>41.11799999999999</v>
      </c>
      <c r="FB325">
        <v>40.37460714285714</v>
      </c>
      <c r="FC325">
        <v>40.81003571428572</v>
      </c>
      <c r="FD325">
        <v>40.89482142857143</v>
      </c>
      <c r="FE325">
        <v>1955.065714285714</v>
      </c>
      <c r="FF325">
        <v>39.91</v>
      </c>
      <c r="FG325">
        <v>0</v>
      </c>
      <c r="FH325">
        <v>1759171442.6</v>
      </c>
      <c r="FI325">
        <v>0</v>
      </c>
      <c r="FJ325">
        <v>416.0701999999999</v>
      </c>
      <c r="FK325">
        <v>-18.13307696587925</v>
      </c>
      <c r="FL325">
        <v>-347.4830774297041</v>
      </c>
      <c r="FM325">
        <v>8191.755200000001</v>
      </c>
      <c r="FN325">
        <v>15</v>
      </c>
      <c r="FO325">
        <v>0</v>
      </c>
      <c r="FP325" t="s">
        <v>439</v>
      </c>
      <c r="FQ325">
        <v>1746989605.5</v>
      </c>
      <c r="FR325">
        <v>1746989593.5</v>
      </c>
      <c r="FS325">
        <v>0</v>
      </c>
      <c r="FT325">
        <v>-0.274</v>
      </c>
      <c r="FU325">
        <v>-0.002</v>
      </c>
      <c r="FV325">
        <v>2.549</v>
      </c>
      <c r="FW325">
        <v>0.129</v>
      </c>
      <c r="FX325">
        <v>420</v>
      </c>
      <c r="FY325">
        <v>17</v>
      </c>
      <c r="FZ325">
        <v>0.02</v>
      </c>
      <c r="GA325">
        <v>0.04</v>
      </c>
      <c r="GB325">
        <v>18.64579756097561</v>
      </c>
      <c r="GC325">
        <v>3.601348432055766</v>
      </c>
      <c r="GD325">
        <v>0.3636902457753023</v>
      </c>
      <c r="GE325">
        <v>0</v>
      </c>
      <c r="GF325">
        <v>417.4416176470589</v>
      </c>
      <c r="GG325">
        <v>-18.65104660750399</v>
      </c>
      <c r="GH325">
        <v>1.844794217994896</v>
      </c>
      <c r="GI325">
        <v>0</v>
      </c>
      <c r="GJ325">
        <v>1.532766341463415</v>
      </c>
      <c r="GK325">
        <v>0.1191750522648095</v>
      </c>
      <c r="GL325">
        <v>0.01187019751538005</v>
      </c>
      <c r="GM325">
        <v>0</v>
      </c>
      <c r="GN325">
        <v>0</v>
      </c>
      <c r="GO325">
        <v>3</v>
      </c>
      <c r="GP325" t="s">
        <v>484</v>
      </c>
      <c r="GQ325">
        <v>3.10201</v>
      </c>
      <c r="GR325">
        <v>2.72456</v>
      </c>
      <c r="GS325">
        <v>0.0399718</v>
      </c>
      <c r="GT325">
        <v>0.0353461</v>
      </c>
      <c r="GU325">
        <v>0.101149</v>
      </c>
      <c r="GV325">
        <v>0.0973294</v>
      </c>
      <c r="GW325">
        <v>25038.9</v>
      </c>
      <c r="GX325">
        <v>22861.5</v>
      </c>
      <c r="GY325">
        <v>26648</v>
      </c>
      <c r="GZ325">
        <v>23924.7</v>
      </c>
      <c r="HA325">
        <v>38321.3</v>
      </c>
      <c r="HB325">
        <v>31924.3</v>
      </c>
      <c r="HC325">
        <v>46530.9</v>
      </c>
      <c r="HD325">
        <v>37854.8</v>
      </c>
      <c r="HE325">
        <v>1.85975</v>
      </c>
      <c r="HF325">
        <v>1.8475</v>
      </c>
      <c r="HG325">
        <v>0.108913</v>
      </c>
      <c r="HH325">
        <v>0</v>
      </c>
      <c r="HI325">
        <v>28.205</v>
      </c>
      <c r="HJ325">
        <v>999.9</v>
      </c>
      <c r="HK325">
        <v>48.8</v>
      </c>
      <c r="HL325">
        <v>31.9</v>
      </c>
      <c r="HM325">
        <v>25.4952</v>
      </c>
      <c r="HN325">
        <v>60.6488</v>
      </c>
      <c r="HO325">
        <v>21.9712</v>
      </c>
      <c r="HP325">
        <v>1</v>
      </c>
      <c r="HQ325">
        <v>0.199924</v>
      </c>
      <c r="HR325">
        <v>0.188636</v>
      </c>
      <c r="HS325">
        <v>20.2795</v>
      </c>
      <c r="HT325">
        <v>5.2119</v>
      </c>
      <c r="HU325">
        <v>11.98</v>
      </c>
      <c r="HV325">
        <v>4.96315</v>
      </c>
      <c r="HW325">
        <v>3.27463</v>
      </c>
      <c r="HX325">
        <v>9999</v>
      </c>
      <c r="HY325">
        <v>9999</v>
      </c>
      <c r="HZ325">
        <v>9999</v>
      </c>
      <c r="IA325">
        <v>43.2</v>
      </c>
      <c r="IB325">
        <v>1.86401</v>
      </c>
      <c r="IC325">
        <v>1.8602</v>
      </c>
      <c r="ID325">
        <v>1.8585</v>
      </c>
      <c r="IE325">
        <v>1.85986</v>
      </c>
      <c r="IF325">
        <v>1.85989</v>
      </c>
      <c r="IG325">
        <v>1.8584</v>
      </c>
      <c r="IH325">
        <v>1.85749</v>
      </c>
      <c r="II325">
        <v>1.85242</v>
      </c>
      <c r="IJ325">
        <v>0</v>
      </c>
      <c r="IK325">
        <v>0</v>
      </c>
      <c r="IL325">
        <v>0</v>
      </c>
      <c r="IM325">
        <v>0</v>
      </c>
      <c r="IN325" t="s">
        <v>441</v>
      </c>
      <c r="IO325" t="s">
        <v>442</v>
      </c>
      <c r="IP325" t="s">
        <v>443</v>
      </c>
      <c r="IQ325" t="s">
        <v>443</v>
      </c>
      <c r="IR325" t="s">
        <v>443</v>
      </c>
      <c r="IS325" t="s">
        <v>443</v>
      </c>
      <c r="IT325">
        <v>0</v>
      </c>
      <c r="IU325">
        <v>100</v>
      </c>
      <c r="IV325">
        <v>100</v>
      </c>
      <c r="IW325">
        <v>-1.053</v>
      </c>
      <c r="IX325">
        <v>0.2824</v>
      </c>
      <c r="IY325">
        <v>-0.9039269621244732</v>
      </c>
      <c r="IZ325">
        <v>-0.001239420960351069</v>
      </c>
      <c r="JA325">
        <v>2.054680153414315E-06</v>
      </c>
      <c r="JB325">
        <v>-6.090169633737798E-10</v>
      </c>
      <c r="JC325">
        <v>0.01286883109493677</v>
      </c>
      <c r="JD325">
        <v>0.003674261220633967</v>
      </c>
      <c r="JE325">
        <v>0.0003746991724086452</v>
      </c>
      <c r="JF325">
        <v>1.563836292469968E-06</v>
      </c>
      <c r="JG325">
        <v>1</v>
      </c>
      <c r="JH325">
        <v>2003</v>
      </c>
      <c r="JI325">
        <v>1</v>
      </c>
      <c r="JJ325">
        <v>24</v>
      </c>
      <c r="JK325">
        <v>203030.7</v>
      </c>
      <c r="JL325">
        <v>203030.9</v>
      </c>
      <c r="JM325">
        <v>0.438232</v>
      </c>
      <c r="JN325">
        <v>2.66602</v>
      </c>
      <c r="JO325">
        <v>1.49658</v>
      </c>
      <c r="JP325">
        <v>2.34375</v>
      </c>
      <c r="JQ325">
        <v>1.54907</v>
      </c>
      <c r="JR325">
        <v>2.323</v>
      </c>
      <c r="JS325">
        <v>36.8366</v>
      </c>
      <c r="JT325">
        <v>24.1751</v>
      </c>
      <c r="JU325">
        <v>18</v>
      </c>
      <c r="JV325">
        <v>483.802</v>
      </c>
      <c r="JW325">
        <v>490.61</v>
      </c>
      <c r="JX325">
        <v>27.3552</v>
      </c>
      <c r="JY325">
        <v>29.8</v>
      </c>
      <c r="JZ325">
        <v>29.9998</v>
      </c>
      <c r="KA325">
        <v>30.0497</v>
      </c>
      <c r="KB325">
        <v>30.0519</v>
      </c>
      <c r="KC325">
        <v>8.85563</v>
      </c>
      <c r="KD325">
        <v>22.7931</v>
      </c>
      <c r="KE325">
        <v>95.5389</v>
      </c>
      <c r="KF325">
        <v>27.372</v>
      </c>
      <c r="KG325">
        <v>112.32</v>
      </c>
      <c r="KH325">
        <v>20.3511</v>
      </c>
      <c r="KI325">
        <v>101.738</v>
      </c>
      <c r="KJ325">
        <v>91.2885</v>
      </c>
    </row>
    <row r="326" spans="1:296">
      <c r="A326">
        <v>308</v>
      </c>
      <c r="B326">
        <v>1759171455.1</v>
      </c>
      <c r="C326">
        <v>10082</v>
      </c>
      <c r="D326" t="s">
        <v>1062</v>
      </c>
      <c r="E326" t="s">
        <v>1063</v>
      </c>
      <c r="F326">
        <v>5</v>
      </c>
      <c r="G326" t="s">
        <v>1025</v>
      </c>
      <c r="H326">
        <v>1759171447.6</v>
      </c>
      <c r="I326">
        <f>(J326)/1000</f>
        <v>0</v>
      </c>
      <c r="J326">
        <f>IF(DO326, AM326, AG326)</f>
        <v>0</v>
      </c>
      <c r="K326">
        <f>IF(DO326, AH326, AF326)</f>
        <v>0</v>
      </c>
      <c r="L326">
        <f>DQ326 - IF(AT326&gt;1, K326*DK326*100.0/(AV326), 0)</f>
        <v>0</v>
      </c>
      <c r="M326">
        <f>((S326-I326/2)*L326-K326)/(S326+I326/2)</f>
        <v>0</v>
      </c>
      <c r="N326">
        <f>M326*(DX326+DY326)/1000.0</f>
        <v>0</v>
      </c>
      <c r="O326">
        <f>(DQ326 - IF(AT326&gt;1, K326*DK326*100.0/(AV326), 0))*(DX326+DY326)/1000.0</f>
        <v>0</v>
      </c>
      <c r="P326">
        <f>2.0/((1/R326-1/Q326)+SIGN(R326)*SQRT((1/R326-1/Q326)*(1/R326-1/Q326) + 4*DL326/((DL326+1)*(DL326+1))*(2*1/R326*1/Q326-1/Q326*1/Q326)))</f>
        <v>0</v>
      </c>
      <c r="Q326">
        <f>IF(LEFT(DM326,1)&lt;&gt;"0",IF(LEFT(DM326,1)="1",3.0,DN326),$D$5+$E$5*(EE326*DX326/($K$5*1000))+$F$5*(EE326*DX326/($K$5*1000))*MAX(MIN(DK326,$J$5),$I$5)*MAX(MIN(DK326,$J$5),$I$5)+$G$5*MAX(MIN(DK326,$J$5),$I$5)*(EE326*DX326/($K$5*1000))+$H$5*(EE326*DX326/($K$5*1000))*(EE326*DX326/($K$5*1000)))</f>
        <v>0</v>
      </c>
      <c r="R326">
        <f>I326*(1000-(1000*0.61365*exp(17.502*V326/(240.97+V326))/(DX326+DY326)+DS326)/2)/(1000*0.61365*exp(17.502*V326/(240.97+V326))/(DX326+DY326)-DS326)</f>
        <v>0</v>
      </c>
      <c r="S326">
        <f>1/((DL326+1)/(P326/1.6)+1/(Q326/1.37)) + DL326/((DL326+1)/(P326/1.6) + DL326/(Q326/1.37))</f>
        <v>0</v>
      </c>
      <c r="T326">
        <f>(DG326*DJ326)</f>
        <v>0</v>
      </c>
      <c r="U326">
        <f>(DZ326+(T326+2*0.95*5.67E-8*(((DZ326+$B$9)+273)^4-(DZ326+273)^4)-44100*I326)/(1.84*29.3*Q326+8*0.95*5.67E-8*(DZ326+273)^3))</f>
        <v>0</v>
      </c>
      <c r="V326">
        <f>($C$9*EA326+$D$9*EB326+$E$9*U326)</f>
        <v>0</v>
      </c>
      <c r="W326">
        <f>0.61365*exp(17.502*V326/(240.97+V326))</f>
        <v>0</v>
      </c>
      <c r="X326">
        <f>(Y326/Z326*100)</f>
        <v>0</v>
      </c>
      <c r="Y326">
        <f>DS326*(DX326+DY326)/1000</f>
        <v>0</v>
      </c>
      <c r="Z326">
        <f>0.61365*exp(17.502*DZ326/(240.97+DZ326))</f>
        <v>0</v>
      </c>
      <c r="AA326">
        <f>(W326-DS326*(DX326+DY326)/1000)</f>
        <v>0</v>
      </c>
      <c r="AB326">
        <f>(-I326*44100)</f>
        <v>0</v>
      </c>
      <c r="AC326">
        <f>2*29.3*Q326*0.92*(DZ326-V326)</f>
        <v>0</v>
      </c>
      <c r="AD326">
        <f>2*0.95*5.67E-8*(((DZ326+$B$9)+273)^4-(V326+273)^4)</f>
        <v>0</v>
      </c>
      <c r="AE326">
        <f>T326+AD326+AB326+AC326</f>
        <v>0</v>
      </c>
      <c r="AF326">
        <f>DW326*AT326*(DR326-DQ326*(1000-AT326*DT326)/(1000-AT326*DS326))/(100*DK326)</f>
        <v>0</v>
      </c>
      <c r="AG326">
        <f>1000*DW326*AT326*(DS326-DT326)/(100*DK326*(1000-AT326*DS326))</f>
        <v>0</v>
      </c>
      <c r="AH326">
        <f>(AI326 - AJ326 - DX326*1E3/(8.314*(DZ326+273.15)) * AL326/DW326 * AK326) * DW326/(100*DK326) * (1000 - DT326)/1000</f>
        <v>0</v>
      </c>
      <c r="AI326">
        <v>137.77371899551</v>
      </c>
      <c r="AJ326">
        <v>149.5959333333333</v>
      </c>
      <c r="AK326">
        <v>-3.309706984384046</v>
      </c>
      <c r="AL326">
        <v>65.05288152161035</v>
      </c>
      <c r="AM326">
        <f>(AO326 - AN326 + DX326*1E3/(8.314*(DZ326+273.15)) * AQ326/DW326 * AP326) * DW326/(100*DK326) * 1000/(1000 - AO326)</f>
        <v>0</v>
      </c>
      <c r="AN326">
        <v>20.29880812561711</v>
      </c>
      <c r="AO326">
        <v>21.87583090909091</v>
      </c>
      <c r="AP326">
        <v>1.985143668702697E-05</v>
      </c>
      <c r="AQ326">
        <v>105.0648976741151</v>
      </c>
      <c r="AR326">
        <v>0</v>
      </c>
      <c r="AS326">
        <v>0</v>
      </c>
      <c r="AT326">
        <f>IF(AR326*$H$15&gt;=AV326,1.0,(AV326/(AV326-AR326*$H$15)))</f>
        <v>0</v>
      </c>
      <c r="AU326">
        <f>(AT326-1)*100</f>
        <v>0</v>
      </c>
      <c r="AV326">
        <f>MAX(0,($B$15+$C$15*EE326)/(1+$D$15*EE326)*DX326/(DZ326+273)*$E$15)</f>
        <v>0</v>
      </c>
      <c r="AW326" t="s">
        <v>437</v>
      </c>
      <c r="AX326" t="s">
        <v>437</v>
      </c>
      <c r="AY326">
        <v>0</v>
      </c>
      <c r="AZ326">
        <v>0</v>
      </c>
      <c r="BA326">
        <f>1-AY326/AZ326</f>
        <v>0</v>
      </c>
      <c r="BB326">
        <v>0</v>
      </c>
      <c r="BC326" t="s">
        <v>437</v>
      </c>
      <c r="BD326" t="s">
        <v>437</v>
      </c>
      <c r="BE326">
        <v>0</v>
      </c>
      <c r="BF326">
        <v>0</v>
      </c>
      <c r="BG326">
        <f>1-BE326/BF326</f>
        <v>0</v>
      </c>
      <c r="BH326">
        <v>0.5</v>
      </c>
      <c r="BI326">
        <f>DH326</f>
        <v>0</v>
      </c>
      <c r="BJ326">
        <f>K326</f>
        <v>0</v>
      </c>
      <c r="BK326">
        <f>BG326*BH326*BI326</f>
        <v>0</v>
      </c>
      <c r="BL326">
        <f>(BJ326-BB326)/BI326</f>
        <v>0</v>
      </c>
      <c r="BM326">
        <f>(AZ326-BF326)/BF326</f>
        <v>0</v>
      </c>
      <c r="BN326">
        <f>AY326/(BA326+AY326/BF326)</f>
        <v>0</v>
      </c>
      <c r="BO326" t="s">
        <v>437</v>
      </c>
      <c r="BP326">
        <v>0</v>
      </c>
      <c r="BQ326">
        <f>IF(BP326&lt;&gt;0, BP326, BN326)</f>
        <v>0</v>
      </c>
      <c r="BR326">
        <f>1-BQ326/BF326</f>
        <v>0</v>
      </c>
      <c r="BS326">
        <f>(BF326-BE326)/(BF326-BQ326)</f>
        <v>0</v>
      </c>
      <c r="BT326">
        <f>(AZ326-BF326)/(AZ326-BQ326)</f>
        <v>0</v>
      </c>
      <c r="BU326">
        <f>(BF326-BE326)/(BF326-AY326)</f>
        <v>0</v>
      </c>
      <c r="BV326">
        <f>(AZ326-BF326)/(AZ326-AY326)</f>
        <v>0</v>
      </c>
      <c r="BW326">
        <f>(BS326*BQ326/BE326)</f>
        <v>0</v>
      </c>
      <c r="BX326">
        <f>(1-BW326)</f>
        <v>0</v>
      </c>
      <c r="DG326">
        <f>$B$13*EF326+$C$13*EG326+$F$13*ER326*(1-EU326)</f>
        <v>0</v>
      </c>
      <c r="DH326">
        <f>DG326*DI326</f>
        <v>0</v>
      </c>
      <c r="DI326">
        <f>($B$13*$D$11+$C$13*$D$11+$F$13*((FE326+EW326)/MAX(FE326+EW326+FF326, 0.1)*$I$11+FF326/MAX(FE326+EW326+FF326, 0.1)*$J$11))/($B$13+$C$13+$F$13)</f>
        <v>0</v>
      </c>
      <c r="DJ326">
        <f>($B$13*$K$11+$C$13*$K$11+$F$13*((FE326+EW326)/MAX(FE326+EW326+FF326, 0.1)*$P$11+FF326/MAX(FE326+EW326+FF326, 0.1)*$Q$11))/($B$13+$C$13+$F$13)</f>
        <v>0</v>
      </c>
      <c r="DK326">
        <v>2.7</v>
      </c>
      <c r="DL326">
        <v>0.5</v>
      </c>
      <c r="DM326" t="s">
        <v>438</v>
      </c>
      <c r="DN326">
        <v>2</v>
      </c>
      <c r="DO326" t="b">
        <v>1</v>
      </c>
      <c r="DP326">
        <v>1759171447.6</v>
      </c>
      <c r="DQ326">
        <v>168.9945555555556</v>
      </c>
      <c r="DR326">
        <v>149.7794074074074</v>
      </c>
      <c r="DS326">
        <v>21.85515555555556</v>
      </c>
      <c r="DT326">
        <v>20.30092592592593</v>
      </c>
      <c r="DU326">
        <v>170.0524444444445</v>
      </c>
      <c r="DV326">
        <v>21.57294814814815</v>
      </c>
      <c r="DW326">
        <v>499.9623703703703</v>
      </c>
      <c r="DX326">
        <v>90.87994444444446</v>
      </c>
      <c r="DY326">
        <v>0.06665635185185184</v>
      </c>
      <c r="DZ326">
        <v>28.79799629629629</v>
      </c>
      <c r="EA326">
        <v>29.97177407407408</v>
      </c>
      <c r="EB326">
        <v>999.9000000000001</v>
      </c>
      <c r="EC326">
        <v>0</v>
      </c>
      <c r="ED326">
        <v>0</v>
      </c>
      <c r="EE326">
        <v>9998.955185185187</v>
      </c>
      <c r="EF326">
        <v>0</v>
      </c>
      <c r="EG326">
        <v>10.57326666666667</v>
      </c>
      <c r="EH326">
        <v>19.21503333333333</v>
      </c>
      <c r="EI326">
        <v>172.7703333333333</v>
      </c>
      <c r="EJ326">
        <v>152.8831851851852</v>
      </c>
      <c r="EK326">
        <v>1.554234444444444</v>
      </c>
      <c r="EL326">
        <v>149.7794074074074</v>
      </c>
      <c r="EM326">
        <v>20.30092592592593</v>
      </c>
      <c r="EN326">
        <v>1.986195925925926</v>
      </c>
      <c r="EO326">
        <v>1.844948148148148</v>
      </c>
      <c r="EP326">
        <v>17.33471851851852</v>
      </c>
      <c r="EQ326">
        <v>16.1729</v>
      </c>
      <c r="ER326">
        <v>1999.971851851852</v>
      </c>
      <c r="ES326">
        <v>0.9799946666666669</v>
      </c>
      <c r="ET326">
        <v>0.0200056962962963</v>
      </c>
      <c r="EU326">
        <v>0</v>
      </c>
      <c r="EV326">
        <v>414.7992222222222</v>
      </c>
      <c r="EW326">
        <v>5.00078</v>
      </c>
      <c r="EX326">
        <v>8167.511481481483</v>
      </c>
      <c r="EY326">
        <v>16379.37407407408</v>
      </c>
      <c r="EZ326">
        <v>40.229</v>
      </c>
      <c r="FA326">
        <v>41.10614814814814</v>
      </c>
      <c r="FB326">
        <v>40.38392592592592</v>
      </c>
      <c r="FC326">
        <v>40.77518518518518</v>
      </c>
      <c r="FD326">
        <v>40.93951851851852</v>
      </c>
      <c r="FE326">
        <v>1955.061851851852</v>
      </c>
      <c r="FF326">
        <v>39.91</v>
      </c>
      <c r="FG326">
        <v>0</v>
      </c>
      <c r="FH326">
        <v>1759171447.4</v>
      </c>
      <c r="FI326">
        <v>0</v>
      </c>
      <c r="FJ326">
        <v>414.7168799999999</v>
      </c>
      <c r="FK326">
        <v>-16.17523074767645</v>
      </c>
      <c r="FL326">
        <v>-294.2707687514394</v>
      </c>
      <c r="FM326">
        <v>8166.183199999999</v>
      </c>
      <c r="FN326">
        <v>15</v>
      </c>
      <c r="FO326">
        <v>0</v>
      </c>
      <c r="FP326" t="s">
        <v>439</v>
      </c>
      <c r="FQ326">
        <v>1746989605.5</v>
      </c>
      <c r="FR326">
        <v>1746989593.5</v>
      </c>
      <c r="FS326">
        <v>0</v>
      </c>
      <c r="FT326">
        <v>-0.274</v>
      </c>
      <c r="FU326">
        <v>-0.002</v>
      </c>
      <c r="FV326">
        <v>2.549</v>
      </c>
      <c r="FW326">
        <v>0.129</v>
      </c>
      <c r="FX326">
        <v>420</v>
      </c>
      <c r="FY326">
        <v>17</v>
      </c>
      <c r="FZ326">
        <v>0.02</v>
      </c>
      <c r="GA326">
        <v>0.04</v>
      </c>
      <c r="GB326">
        <v>19.0221025</v>
      </c>
      <c r="GC326">
        <v>3.973381238273907</v>
      </c>
      <c r="GD326">
        <v>0.3900932148137803</v>
      </c>
      <c r="GE326">
        <v>0</v>
      </c>
      <c r="GF326">
        <v>415.6640588235294</v>
      </c>
      <c r="GG326">
        <v>-17.34411001378119</v>
      </c>
      <c r="GH326">
        <v>1.71672016187463</v>
      </c>
      <c r="GI326">
        <v>0</v>
      </c>
      <c r="GJ326">
        <v>1.546142</v>
      </c>
      <c r="GK326">
        <v>0.1558415009380835</v>
      </c>
      <c r="GL326">
        <v>0.01516469455676571</v>
      </c>
      <c r="GM326">
        <v>0</v>
      </c>
      <c r="GN326">
        <v>0</v>
      </c>
      <c r="GO326">
        <v>3</v>
      </c>
      <c r="GP326" t="s">
        <v>484</v>
      </c>
      <c r="GQ326">
        <v>3.10214</v>
      </c>
      <c r="GR326">
        <v>2.72512</v>
      </c>
      <c r="GS326">
        <v>0.0363406</v>
      </c>
      <c r="GT326">
        <v>0.0315278</v>
      </c>
      <c r="GU326">
        <v>0.1012</v>
      </c>
      <c r="GV326">
        <v>0.0973175</v>
      </c>
      <c r="GW326">
        <v>25133.6</v>
      </c>
      <c r="GX326">
        <v>22952.4</v>
      </c>
      <c r="GY326">
        <v>26648</v>
      </c>
      <c r="GZ326">
        <v>23925.2</v>
      </c>
      <c r="HA326">
        <v>38318.9</v>
      </c>
      <c r="HB326">
        <v>31924.4</v>
      </c>
      <c r="HC326">
        <v>46531.1</v>
      </c>
      <c r="HD326">
        <v>37854.8</v>
      </c>
      <c r="HE326">
        <v>1.86017</v>
      </c>
      <c r="HF326">
        <v>1.84732</v>
      </c>
      <c r="HG326">
        <v>0.108663</v>
      </c>
      <c r="HH326">
        <v>0</v>
      </c>
      <c r="HI326">
        <v>28.1995</v>
      </c>
      <c r="HJ326">
        <v>999.9</v>
      </c>
      <c r="HK326">
        <v>48.8</v>
      </c>
      <c r="HL326">
        <v>31.8</v>
      </c>
      <c r="HM326">
        <v>25.3503</v>
      </c>
      <c r="HN326">
        <v>60.7788</v>
      </c>
      <c r="HO326">
        <v>21.9471</v>
      </c>
      <c r="HP326">
        <v>1</v>
      </c>
      <c r="HQ326">
        <v>0.199738</v>
      </c>
      <c r="HR326">
        <v>0.166825</v>
      </c>
      <c r="HS326">
        <v>20.2798</v>
      </c>
      <c r="HT326">
        <v>5.21205</v>
      </c>
      <c r="HU326">
        <v>11.98</v>
      </c>
      <c r="HV326">
        <v>4.9636</v>
      </c>
      <c r="HW326">
        <v>3.27465</v>
      </c>
      <c r="HX326">
        <v>9999</v>
      </c>
      <c r="HY326">
        <v>9999</v>
      </c>
      <c r="HZ326">
        <v>9999</v>
      </c>
      <c r="IA326">
        <v>43.2</v>
      </c>
      <c r="IB326">
        <v>1.86399</v>
      </c>
      <c r="IC326">
        <v>1.86018</v>
      </c>
      <c r="ID326">
        <v>1.85848</v>
      </c>
      <c r="IE326">
        <v>1.8598</v>
      </c>
      <c r="IF326">
        <v>1.85989</v>
      </c>
      <c r="IG326">
        <v>1.85838</v>
      </c>
      <c r="IH326">
        <v>1.85748</v>
      </c>
      <c r="II326">
        <v>1.85242</v>
      </c>
      <c r="IJ326">
        <v>0</v>
      </c>
      <c r="IK326">
        <v>0</v>
      </c>
      <c r="IL326">
        <v>0</v>
      </c>
      <c r="IM326">
        <v>0</v>
      </c>
      <c r="IN326" t="s">
        <v>441</v>
      </c>
      <c r="IO326" t="s">
        <v>442</v>
      </c>
      <c r="IP326" t="s">
        <v>443</v>
      </c>
      <c r="IQ326" t="s">
        <v>443</v>
      </c>
      <c r="IR326" t="s">
        <v>443</v>
      </c>
      <c r="IS326" t="s">
        <v>443</v>
      </c>
      <c r="IT326">
        <v>0</v>
      </c>
      <c r="IU326">
        <v>100</v>
      </c>
      <c r="IV326">
        <v>100</v>
      </c>
      <c r="IW326">
        <v>-1.042</v>
      </c>
      <c r="IX326">
        <v>0.2827</v>
      </c>
      <c r="IY326">
        <v>-0.9039269621244732</v>
      </c>
      <c r="IZ326">
        <v>-0.001239420960351069</v>
      </c>
      <c r="JA326">
        <v>2.054680153414315E-06</v>
      </c>
      <c r="JB326">
        <v>-6.090169633737798E-10</v>
      </c>
      <c r="JC326">
        <v>0.01286883109493677</v>
      </c>
      <c r="JD326">
        <v>0.003674261220633967</v>
      </c>
      <c r="JE326">
        <v>0.0003746991724086452</v>
      </c>
      <c r="JF326">
        <v>1.563836292469968E-06</v>
      </c>
      <c r="JG326">
        <v>1</v>
      </c>
      <c r="JH326">
        <v>2003</v>
      </c>
      <c r="JI326">
        <v>1</v>
      </c>
      <c r="JJ326">
        <v>24</v>
      </c>
      <c r="JK326">
        <v>203030.8</v>
      </c>
      <c r="JL326">
        <v>203031</v>
      </c>
      <c r="JM326">
        <v>0.395508</v>
      </c>
      <c r="JN326">
        <v>2.6709</v>
      </c>
      <c r="JO326">
        <v>1.49658</v>
      </c>
      <c r="JP326">
        <v>2.34375</v>
      </c>
      <c r="JQ326">
        <v>1.54907</v>
      </c>
      <c r="JR326">
        <v>2.39136</v>
      </c>
      <c r="JS326">
        <v>36.8366</v>
      </c>
      <c r="JT326">
        <v>24.1751</v>
      </c>
      <c r="JU326">
        <v>18</v>
      </c>
      <c r="JV326">
        <v>484.041</v>
      </c>
      <c r="JW326">
        <v>490.484</v>
      </c>
      <c r="JX326">
        <v>27.3754</v>
      </c>
      <c r="JY326">
        <v>29.7975</v>
      </c>
      <c r="JZ326">
        <v>29.9998</v>
      </c>
      <c r="KA326">
        <v>30.0482</v>
      </c>
      <c r="KB326">
        <v>30.0506</v>
      </c>
      <c r="KC326">
        <v>7.99003</v>
      </c>
      <c r="KD326">
        <v>22.7931</v>
      </c>
      <c r="KE326">
        <v>95.5389</v>
      </c>
      <c r="KF326">
        <v>27.3892</v>
      </c>
      <c r="KG326">
        <v>98.96210000000001</v>
      </c>
      <c r="KH326">
        <v>20.3481</v>
      </c>
      <c r="KI326">
        <v>101.738</v>
      </c>
      <c r="KJ326">
        <v>91.2893</v>
      </c>
    </row>
    <row r="327" spans="1:296">
      <c r="A327">
        <v>309</v>
      </c>
      <c r="B327">
        <v>1759171459.6</v>
      </c>
      <c r="C327">
        <v>10086.5</v>
      </c>
      <c r="D327" t="s">
        <v>1064</v>
      </c>
      <c r="E327" t="s">
        <v>1065</v>
      </c>
      <c r="F327">
        <v>5</v>
      </c>
      <c r="G327" t="s">
        <v>1025</v>
      </c>
      <c r="H327">
        <v>1759171452.044444</v>
      </c>
      <c r="I327">
        <f>(J327)/1000</f>
        <v>0</v>
      </c>
      <c r="J327">
        <f>IF(DO327, AM327, AG327)</f>
        <v>0</v>
      </c>
      <c r="K327">
        <f>IF(DO327, AH327, AF327)</f>
        <v>0</v>
      </c>
      <c r="L327">
        <f>DQ327 - IF(AT327&gt;1, K327*DK327*100.0/(AV327), 0)</f>
        <v>0</v>
      </c>
      <c r="M327">
        <f>((S327-I327/2)*L327-K327)/(S327+I327/2)</f>
        <v>0</v>
      </c>
      <c r="N327">
        <f>M327*(DX327+DY327)/1000.0</f>
        <v>0</v>
      </c>
      <c r="O327">
        <f>(DQ327 - IF(AT327&gt;1, K327*DK327*100.0/(AV327), 0))*(DX327+DY327)/1000.0</f>
        <v>0</v>
      </c>
      <c r="P327">
        <f>2.0/((1/R327-1/Q327)+SIGN(R327)*SQRT((1/R327-1/Q327)*(1/R327-1/Q327) + 4*DL327/((DL327+1)*(DL327+1))*(2*1/R327*1/Q327-1/Q327*1/Q327)))</f>
        <v>0</v>
      </c>
      <c r="Q327">
        <f>IF(LEFT(DM327,1)&lt;&gt;"0",IF(LEFT(DM327,1)="1",3.0,DN327),$D$5+$E$5*(EE327*DX327/($K$5*1000))+$F$5*(EE327*DX327/($K$5*1000))*MAX(MIN(DK327,$J$5),$I$5)*MAX(MIN(DK327,$J$5),$I$5)+$G$5*MAX(MIN(DK327,$J$5),$I$5)*(EE327*DX327/($K$5*1000))+$H$5*(EE327*DX327/($K$5*1000))*(EE327*DX327/($K$5*1000)))</f>
        <v>0</v>
      </c>
      <c r="R327">
        <f>I327*(1000-(1000*0.61365*exp(17.502*V327/(240.97+V327))/(DX327+DY327)+DS327)/2)/(1000*0.61365*exp(17.502*V327/(240.97+V327))/(DX327+DY327)-DS327)</f>
        <v>0</v>
      </c>
      <c r="S327">
        <f>1/((DL327+1)/(P327/1.6)+1/(Q327/1.37)) + DL327/((DL327+1)/(P327/1.6) + DL327/(Q327/1.37))</f>
        <v>0</v>
      </c>
      <c r="T327">
        <f>(DG327*DJ327)</f>
        <v>0</v>
      </c>
      <c r="U327">
        <f>(DZ327+(T327+2*0.95*5.67E-8*(((DZ327+$B$9)+273)^4-(DZ327+273)^4)-44100*I327)/(1.84*29.3*Q327+8*0.95*5.67E-8*(DZ327+273)^3))</f>
        <v>0</v>
      </c>
      <c r="V327">
        <f>($C$9*EA327+$D$9*EB327+$E$9*U327)</f>
        <v>0</v>
      </c>
      <c r="W327">
        <f>0.61365*exp(17.502*V327/(240.97+V327))</f>
        <v>0</v>
      </c>
      <c r="X327">
        <f>(Y327/Z327*100)</f>
        <v>0</v>
      </c>
      <c r="Y327">
        <f>DS327*(DX327+DY327)/1000</f>
        <v>0</v>
      </c>
      <c r="Z327">
        <f>0.61365*exp(17.502*DZ327/(240.97+DZ327))</f>
        <v>0</v>
      </c>
      <c r="AA327">
        <f>(W327-DS327*(DX327+DY327)/1000)</f>
        <v>0</v>
      </c>
      <c r="AB327">
        <f>(-I327*44100)</f>
        <v>0</v>
      </c>
      <c r="AC327">
        <f>2*29.3*Q327*0.92*(DZ327-V327)</f>
        <v>0</v>
      </c>
      <c r="AD327">
        <f>2*0.95*5.67E-8*(((DZ327+$B$9)+273)^4-(V327+273)^4)</f>
        <v>0</v>
      </c>
      <c r="AE327">
        <f>T327+AD327+AB327+AC327</f>
        <v>0</v>
      </c>
      <c r="AF327">
        <f>DW327*AT327*(DR327-DQ327*(1000-AT327*DT327)/(1000-AT327*DS327))/(100*DK327)</f>
        <v>0</v>
      </c>
      <c r="AG327">
        <f>1000*DW327*AT327*(DS327-DT327)/(100*DK327*(1000-AT327*DS327))</f>
        <v>0</v>
      </c>
      <c r="AH327">
        <f>(AI327 - AJ327 - DX327*1E3/(8.314*(DZ327+273.15)) * AL327/DW327 * AK327) * DW327/(100*DK327) * (1000 - DT327)/1000</f>
        <v>0</v>
      </c>
      <c r="AI327">
        <v>122.511156370014</v>
      </c>
      <c r="AJ327">
        <v>134.7278787878788</v>
      </c>
      <c r="AK327">
        <v>-3.305827705365862</v>
      </c>
      <c r="AL327">
        <v>65.05288152161035</v>
      </c>
      <c r="AM327">
        <f>(AO327 - AN327 + DX327*1E3/(8.314*(DZ327+273.15)) * AQ327/DW327 * AP327) * DW327/(100*DK327) * 1000/(1000 - AO327)</f>
        <v>0</v>
      </c>
      <c r="AN327">
        <v>20.29626892315725</v>
      </c>
      <c r="AO327">
        <v>21.89077454545454</v>
      </c>
      <c r="AP327">
        <v>1.966694030430909E-05</v>
      </c>
      <c r="AQ327">
        <v>105.0648976741151</v>
      </c>
      <c r="AR327">
        <v>0</v>
      </c>
      <c r="AS327">
        <v>0</v>
      </c>
      <c r="AT327">
        <f>IF(AR327*$H$15&gt;=AV327,1.0,(AV327/(AV327-AR327*$H$15)))</f>
        <v>0</v>
      </c>
      <c r="AU327">
        <f>(AT327-1)*100</f>
        <v>0</v>
      </c>
      <c r="AV327">
        <f>MAX(0,($B$15+$C$15*EE327)/(1+$D$15*EE327)*DX327/(DZ327+273)*$E$15)</f>
        <v>0</v>
      </c>
      <c r="AW327" t="s">
        <v>437</v>
      </c>
      <c r="AX327" t="s">
        <v>437</v>
      </c>
      <c r="AY327">
        <v>0</v>
      </c>
      <c r="AZ327">
        <v>0</v>
      </c>
      <c r="BA327">
        <f>1-AY327/AZ327</f>
        <v>0</v>
      </c>
      <c r="BB327">
        <v>0</v>
      </c>
      <c r="BC327" t="s">
        <v>437</v>
      </c>
      <c r="BD327" t="s">
        <v>437</v>
      </c>
      <c r="BE327">
        <v>0</v>
      </c>
      <c r="BF327">
        <v>0</v>
      </c>
      <c r="BG327">
        <f>1-BE327/BF327</f>
        <v>0</v>
      </c>
      <c r="BH327">
        <v>0.5</v>
      </c>
      <c r="BI327">
        <f>DH327</f>
        <v>0</v>
      </c>
      <c r="BJ327">
        <f>K327</f>
        <v>0</v>
      </c>
      <c r="BK327">
        <f>BG327*BH327*BI327</f>
        <v>0</v>
      </c>
      <c r="BL327">
        <f>(BJ327-BB327)/BI327</f>
        <v>0</v>
      </c>
      <c r="BM327">
        <f>(AZ327-BF327)/BF327</f>
        <v>0</v>
      </c>
      <c r="BN327">
        <f>AY327/(BA327+AY327/BF327)</f>
        <v>0</v>
      </c>
      <c r="BO327" t="s">
        <v>437</v>
      </c>
      <c r="BP327">
        <v>0</v>
      </c>
      <c r="BQ327">
        <f>IF(BP327&lt;&gt;0, BP327, BN327)</f>
        <v>0</v>
      </c>
      <c r="BR327">
        <f>1-BQ327/BF327</f>
        <v>0</v>
      </c>
      <c r="BS327">
        <f>(BF327-BE327)/(BF327-BQ327)</f>
        <v>0</v>
      </c>
      <c r="BT327">
        <f>(AZ327-BF327)/(AZ327-BQ327)</f>
        <v>0</v>
      </c>
      <c r="BU327">
        <f>(BF327-BE327)/(BF327-AY327)</f>
        <v>0</v>
      </c>
      <c r="BV327">
        <f>(AZ327-BF327)/(AZ327-AY327)</f>
        <v>0</v>
      </c>
      <c r="BW327">
        <f>(BS327*BQ327/BE327)</f>
        <v>0</v>
      </c>
      <c r="BX327">
        <f>(1-BW327)</f>
        <v>0</v>
      </c>
      <c r="DG327">
        <f>$B$13*EF327+$C$13*EG327+$F$13*ER327*(1-EU327)</f>
        <v>0</v>
      </c>
      <c r="DH327">
        <f>DG327*DI327</f>
        <v>0</v>
      </c>
      <c r="DI327">
        <f>($B$13*$D$11+$C$13*$D$11+$F$13*((FE327+EW327)/MAX(FE327+EW327+FF327, 0.1)*$I$11+FF327/MAX(FE327+EW327+FF327, 0.1)*$J$11))/($B$13+$C$13+$F$13)</f>
        <v>0</v>
      </c>
      <c r="DJ327">
        <f>($B$13*$K$11+$C$13*$K$11+$F$13*((FE327+EW327)/MAX(FE327+EW327+FF327, 0.1)*$P$11+FF327/MAX(FE327+EW327+FF327, 0.1)*$Q$11))/($B$13+$C$13+$F$13)</f>
        <v>0</v>
      </c>
      <c r="DK327">
        <v>2.7</v>
      </c>
      <c r="DL327">
        <v>0.5</v>
      </c>
      <c r="DM327" t="s">
        <v>438</v>
      </c>
      <c r="DN327">
        <v>2</v>
      </c>
      <c r="DO327" t="b">
        <v>1</v>
      </c>
      <c r="DP327">
        <v>1759171452.044444</v>
      </c>
      <c r="DQ327">
        <v>154.6088888888889</v>
      </c>
      <c r="DR327">
        <v>135.0104074074074</v>
      </c>
      <c r="DS327">
        <v>21.8680962962963</v>
      </c>
      <c r="DT327">
        <v>20.29899629629629</v>
      </c>
      <c r="DU327">
        <v>155.6578518518519</v>
      </c>
      <c r="DV327">
        <v>21.58561851851852</v>
      </c>
      <c r="DW327">
        <v>499.9684814814815</v>
      </c>
      <c r="DX327">
        <v>90.88067777777778</v>
      </c>
      <c r="DY327">
        <v>0.06676183703703703</v>
      </c>
      <c r="DZ327">
        <v>28.79832962962964</v>
      </c>
      <c r="EA327">
        <v>29.9720962962963</v>
      </c>
      <c r="EB327">
        <v>999.9000000000001</v>
      </c>
      <c r="EC327">
        <v>0</v>
      </c>
      <c r="ED327">
        <v>0</v>
      </c>
      <c r="EE327">
        <v>9993.31148148148</v>
      </c>
      <c r="EF327">
        <v>0</v>
      </c>
      <c r="EG327">
        <v>10.56498888888889</v>
      </c>
      <c r="EH327">
        <v>19.59836666666667</v>
      </c>
      <c r="EI327">
        <v>158.0652962962963</v>
      </c>
      <c r="EJ327">
        <v>137.8078888888889</v>
      </c>
      <c r="EK327">
        <v>1.569119259259259</v>
      </c>
      <c r="EL327">
        <v>135.0104074074074</v>
      </c>
      <c r="EM327">
        <v>20.29899629629629</v>
      </c>
      <c r="EN327">
        <v>1.987389259259259</v>
      </c>
      <c r="EO327">
        <v>1.844787407407408</v>
      </c>
      <c r="EP327">
        <v>17.34422222222222</v>
      </c>
      <c r="EQ327">
        <v>16.17153333333333</v>
      </c>
      <c r="ER327">
        <v>1999.990740740741</v>
      </c>
      <c r="ES327">
        <v>0.979994777777778</v>
      </c>
      <c r="ET327">
        <v>0.02000558888888889</v>
      </c>
      <c r="EU327">
        <v>0</v>
      </c>
      <c r="EV327">
        <v>413.6694814814815</v>
      </c>
      <c r="EW327">
        <v>5.00078</v>
      </c>
      <c r="EX327">
        <v>8147.697407407406</v>
      </c>
      <c r="EY327">
        <v>16379.52222222222</v>
      </c>
      <c r="EZ327">
        <v>40.24974074074073</v>
      </c>
      <c r="FA327">
        <v>41.11533333333333</v>
      </c>
      <c r="FB327">
        <v>40.3747037037037</v>
      </c>
      <c r="FC327">
        <v>40.79607407407407</v>
      </c>
      <c r="FD327">
        <v>40.95337037037036</v>
      </c>
      <c r="FE327">
        <v>1955.080740740741</v>
      </c>
      <c r="FF327">
        <v>39.91</v>
      </c>
      <c r="FG327">
        <v>0</v>
      </c>
      <c r="FH327">
        <v>1759171451.6</v>
      </c>
      <c r="FI327">
        <v>0</v>
      </c>
      <c r="FJ327">
        <v>413.7442307692308</v>
      </c>
      <c r="FK327">
        <v>-14.0460170892923</v>
      </c>
      <c r="FL327">
        <v>-246.3117949100829</v>
      </c>
      <c r="FM327">
        <v>8148.812307692307</v>
      </c>
      <c r="FN327">
        <v>15</v>
      </c>
      <c r="FO327">
        <v>0</v>
      </c>
      <c r="FP327" t="s">
        <v>439</v>
      </c>
      <c r="FQ327">
        <v>1746989605.5</v>
      </c>
      <c r="FR327">
        <v>1746989593.5</v>
      </c>
      <c r="FS327">
        <v>0</v>
      </c>
      <c r="FT327">
        <v>-0.274</v>
      </c>
      <c r="FU327">
        <v>-0.002</v>
      </c>
      <c r="FV327">
        <v>2.549</v>
      </c>
      <c r="FW327">
        <v>0.129</v>
      </c>
      <c r="FX327">
        <v>420</v>
      </c>
      <c r="FY327">
        <v>17</v>
      </c>
      <c r="FZ327">
        <v>0.02</v>
      </c>
      <c r="GA327">
        <v>0.04</v>
      </c>
      <c r="GB327">
        <v>19.299425</v>
      </c>
      <c r="GC327">
        <v>4.614646153846125</v>
      </c>
      <c r="GD327">
        <v>0.449241900177399</v>
      </c>
      <c r="GE327">
        <v>0</v>
      </c>
      <c r="GF327">
        <v>414.6878235294118</v>
      </c>
      <c r="GG327">
        <v>-15.81650113669214</v>
      </c>
      <c r="GH327">
        <v>1.571689601719196</v>
      </c>
      <c r="GI327">
        <v>0</v>
      </c>
      <c r="GJ327">
        <v>1.5575895</v>
      </c>
      <c r="GK327">
        <v>0.1901822138836705</v>
      </c>
      <c r="GL327">
        <v>0.01840455201166277</v>
      </c>
      <c r="GM327">
        <v>0</v>
      </c>
      <c r="GN327">
        <v>0</v>
      </c>
      <c r="GO327">
        <v>3</v>
      </c>
      <c r="GP327" t="s">
        <v>484</v>
      </c>
      <c r="GQ327">
        <v>3.10198</v>
      </c>
      <c r="GR327">
        <v>2.72538</v>
      </c>
      <c r="GS327">
        <v>0.0330024</v>
      </c>
      <c r="GT327">
        <v>0.0279712</v>
      </c>
      <c r="GU327">
        <v>0.101251</v>
      </c>
      <c r="GV327">
        <v>0.0973141</v>
      </c>
      <c r="GW327">
        <v>25220.9</v>
      </c>
      <c r="GX327">
        <v>23036.4</v>
      </c>
      <c r="GY327">
        <v>26648.3</v>
      </c>
      <c r="GZ327">
        <v>23924.9</v>
      </c>
      <c r="HA327">
        <v>38316.3</v>
      </c>
      <c r="HB327">
        <v>31924</v>
      </c>
      <c r="HC327">
        <v>46531.2</v>
      </c>
      <c r="HD327">
        <v>37854.7</v>
      </c>
      <c r="HE327">
        <v>1.86028</v>
      </c>
      <c r="HF327">
        <v>1.8475</v>
      </c>
      <c r="HG327">
        <v>0.108309</v>
      </c>
      <c r="HH327">
        <v>0</v>
      </c>
      <c r="HI327">
        <v>28.1956</v>
      </c>
      <c r="HJ327">
        <v>999.9</v>
      </c>
      <c r="HK327">
        <v>48.9</v>
      </c>
      <c r="HL327">
        <v>31.9</v>
      </c>
      <c r="HM327">
        <v>25.5493</v>
      </c>
      <c r="HN327">
        <v>60.9788</v>
      </c>
      <c r="HO327">
        <v>22.1835</v>
      </c>
      <c r="HP327">
        <v>1</v>
      </c>
      <c r="HQ327">
        <v>0.199342</v>
      </c>
      <c r="HR327">
        <v>0.163336</v>
      </c>
      <c r="HS327">
        <v>20.2799</v>
      </c>
      <c r="HT327">
        <v>5.21145</v>
      </c>
      <c r="HU327">
        <v>11.98</v>
      </c>
      <c r="HV327">
        <v>4.9636</v>
      </c>
      <c r="HW327">
        <v>3.27463</v>
      </c>
      <c r="HX327">
        <v>9999</v>
      </c>
      <c r="HY327">
        <v>9999</v>
      </c>
      <c r="HZ327">
        <v>9999</v>
      </c>
      <c r="IA327">
        <v>43.2</v>
      </c>
      <c r="IB327">
        <v>1.86399</v>
      </c>
      <c r="IC327">
        <v>1.86019</v>
      </c>
      <c r="ID327">
        <v>1.8585</v>
      </c>
      <c r="IE327">
        <v>1.85982</v>
      </c>
      <c r="IF327">
        <v>1.8599</v>
      </c>
      <c r="IG327">
        <v>1.85839</v>
      </c>
      <c r="IH327">
        <v>1.85746</v>
      </c>
      <c r="II327">
        <v>1.85242</v>
      </c>
      <c r="IJ327">
        <v>0</v>
      </c>
      <c r="IK327">
        <v>0</v>
      </c>
      <c r="IL327">
        <v>0</v>
      </c>
      <c r="IM327">
        <v>0</v>
      </c>
      <c r="IN327" t="s">
        <v>441</v>
      </c>
      <c r="IO327" t="s">
        <v>442</v>
      </c>
      <c r="IP327" t="s">
        <v>443</v>
      </c>
      <c r="IQ327" t="s">
        <v>443</v>
      </c>
      <c r="IR327" t="s">
        <v>443</v>
      </c>
      <c r="IS327" t="s">
        <v>443</v>
      </c>
      <c r="IT327">
        <v>0</v>
      </c>
      <c r="IU327">
        <v>100</v>
      </c>
      <c r="IV327">
        <v>100</v>
      </c>
      <c r="IW327">
        <v>-1.032</v>
      </c>
      <c r="IX327">
        <v>0.2831</v>
      </c>
      <c r="IY327">
        <v>-0.9039269621244732</v>
      </c>
      <c r="IZ327">
        <v>-0.001239420960351069</v>
      </c>
      <c r="JA327">
        <v>2.054680153414315E-06</v>
      </c>
      <c r="JB327">
        <v>-6.090169633737798E-10</v>
      </c>
      <c r="JC327">
        <v>0.01286883109493677</v>
      </c>
      <c r="JD327">
        <v>0.003674261220633967</v>
      </c>
      <c r="JE327">
        <v>0.0003746991724086452</v>
      </c>
      <c r="JF327">
        <v>1.563836292469968E-06</v>
      </c>
      <c r="JG327">
        <v>1</v>
      </c>
      <c r="JH327">
        <v>2003</v>
      </c>
      <c r="JI327">
        <v>1</v>
      </c>
      <c r="JJ327">
        <v>24</v>
      </c>
      <c r="JK327">
        <v>203030.9</v>
      </c>
      <c r="JL327">
        <v>203031.1</v>
      </c>
      <c r="JM327">
        <v>0.358887</v>
      </c>
      <c r="JN327">
        <v>2.66968</v>
      </c>
      <c r="JO327">
        <v>1.49658</v>
      </c>
      <c r="JP327">
        <v>2.34375</v>
      </c>
      <c r="JQ327">
        <v>1.54907</v>
      </c>
      <c r="JR327">
        <v>2.38892</v>
      </c>
      <c r="JS327">
        <v>36.8366</v>
      </c>
      <c r="JT327">
        <v>24.1838</v>
      </c>
      <c r="JU327">
        <v>18</v>
      </c>
      <c r="JV327">
        <v>484.091</v>
      </c>
      <c r="JW327">
        <v>490.579</v>
      </c>
      <c r="JX327">
        <v>27.3931</v>
      </c>
      <c r="JY327">
        <v>29.7958</v>
      </c>
      <c r="JZ327">
        <v>29.9998</v>
      </c>
      <c r="KA327">
        <v>30.0471</v>
      </c>
      <c r="KB327">
        <v>30.0481</v>
      </c>
      <c r="KC327">
        <v>7.26821</v>
      </c>
      <c r="KD327">
        <v>22.7931</v>
      </c>
      <c r="KE327">
        <v>95.5389</v>
      </c>
      <c r="KF327">
        <v>27.4107</v>
      </c>
      <c r="KG327">
        <v>85.6048</v>
      </c>
      <c r="KH327">
        <v>20.3294</v>
      </c>
      <c r="KI327">
        <v>101.739</v>
      </c>
      <c r="KJ327">
        <v>91.28870000000001</v>
      </c>
    </row>
    <row r="328" spans="1:296">
      <c r="A328">
        <v>310</v>
      </c>
      <c r="B328">
        <v>1759171464.6</v>
      </c>
      <c r="C328">
        <v>10091.5</v>
      </c>
      <c r="D328" t="s">
        <v>1066</v>
      </c>
      <c r="E328" t="s">
        <v>1067</v>
      </c>
      <c r="F328">
        <v>5</v>
      </c>
      <c r="G328" t="s">
        <v>1025</v>
      </c>
      <c r="H328">
        <v>1759171457.062963</v>
      </c>
      <c r="I328">
        <f>(J328)/1000</f>
        <v>0</v>
      </c>
      <c r="J328">
        <f>IF(DO328, AM328, AG328)</f>
        <v>0</v>
      </c>
      <c r="K328">
        <f>IF(DO328, AH328, AF328)</f>
        <v>0</v>
      </c>
      <c r="L328">
        <f>DQ328 - IF(AT328&gt;1, K328*DK328*100.0/(AV328), 0)</f>
        <v>0</v>
      </c>
      <c r="M328">
        <f>((S328-I328/2)*L328-K328)/(S328+I328/2)</f>
        <v>0</v>
      </c>
      <c r="N328">
        <f>M328*(DX328+DY328)/1000.0</f>
        <v>0</v>
      </c>
      <c r="O328">
        <f>(DQ328 - IF(AT328&gt;1, K328*DK328*100.0/(AV328), 0))*(DX328+DY328)/1000.0</f>
        <v>0</v>
      </c>
      <c r="P328">
        <f>2.0/((1/R328-1/Q328)+SIGN(R328)*SQRT((1/R328-1/Q328)*(1/R328-1/Q328) + 4*DL328/((DL328+1)*(DL328+1))*(2*1/R328*1/Q328-1/Q328*1/Q328)))</f>
        <v>0</v>
      </c>
      <c r="Q328">
        <f>IF(LEFT(DM328,1)&lt;&gt;"0",IF(LEFT(DM328,1)="1",3.0,DN328),$D$5+$E$5*(EE328*DX328/($K$5*1000))+$F$5*(EE328*DX328/($K$5*1000))*MAX(MIN(DK328,$J$5),$I$5)*MAX(MIN(DK328,$J$5),$I$5)+$G$5*MAX(MIN(DK328,$J$5),$I$5)*(EE328*DX328/($K$5*1000))+$H$5*(EE328*DX328/($K$5*1000))*(EE328*DX328/($K$5*1000)))</f>
        <v>0</v>
      </c>
      <c r="R328">
        <f>I328*(1000-(1000*0.61365*exp(17.502*V328/(240.97+V328))/(DX328+DY328)+DS328)/2)/(1000*0.61365*exp(17.502*V328/(240.97+V328))/(DX328+DY328)-DS328)</f>
        <v>0</v>
      </c>
      <c r="S328">
        <f>1/((DL328+1)/(P328/1.6)+1/(Q328/1.37)) + DL328/((DL328+1)/(P328/1.6) + DL328/(Q328/1.37))</f>
        <v>0</v>
      </c>
      <c r="T328">
        <f>(DG328*DJ328)</f>
        <v>0</v>
      </c>
      <c r="U328">
        <f>(DZ328+(T328+2*0.95*5.67E-8*(((DZ328+$B$9)+273)^4-(DZ328+273)^4)-44100*I328)/(1.84*29.3*Q328+8*0.95*5.67E-8*(DZ328+273)^3))</f>
        <v>0</v>
      </c>
      <c r="V328">
        <f>($C$9*EA328+$D$9*EB328+$E$9*U328)</f>
        <v>0</v>
      </c>
      <c r="W328">
        <f>0.61365*exp(17.502*V328/(240.97+V328))</f>
        <v>0</v>
      </c>
      <c r="X328">
        <f>(Y328/Z328*100)</f>
        <v>0</v>
      </c>
      <c r="Y328">
        <f>DS328*(DX328+DY328)/1000</f>
        <v>0</v>
      </c>
      <c r="Z328">
        <f>0.61365*exp(17.502*DZ328/(240.97+DZ328))</f>
        <v>0</v>
      </c>
      <c r="AA328">
        <f>(W328-DS328*(DX328+DY328)/1000)</f>
        <v>0</v>
      </c>
      <c r="AB328">
        <f>(-I328*44100)</f>
        <v>0</v>
      </c>
      <c r="AC328">
        <f>2*29.3*Q328*0.92*(DZ328-V328)</f>
        <v>0</v>
      </c>
      <c r="AD328">
        <f>2*0.95*5.67E-8*(((DZ328+$B$9)+273)^4-(V328+273)^4)</f>
        <v>0</v>
      </c>
      <c r="AE328">
        <f>T328+AD328+AB328+AC328</f>
        <v>0</v>
      </c>
      <c r="AF328">
        <f>DW328*AT328*(DR328-DQ328*(1000-AT328*DT328)/(1000-AT328*DS328))/(100*DK328)</f>
        <v>0</v>
      </c>
      <c r="AG328">
        <f>1000*DW328*AT328*(DS328-DT328)/(100*DK328*(1000-AT328*DS328))</f>
        <v>0</v>
      </c>
      <c r="AH328">
        <f>(AI328 - AJ328 - DX328*1E3/(8.314*(DZ328+273.15)) * AL328/DW328 * AK328) * DW328/(100*DK328) * (1000 - DT328)/1000</f>
        <v>0</v>
      </c>
      <c r="AI328">
        <v>105.4424574249184</v>
      </c>
      <c r="AJ328">
        <v>118.1093515151515</v>
      </c>
      <c r="AK328">
        <v>-3.325745107214987</v>
      </c>
      <c r="AL328">
        <v>65.05288152161035</v>
      </c>
      <c r="AM328">
        <f>(AO328 - AN328 + DX328*1E3/(8.314*(DZ328+273.15)) * AQ328/DW328 * AP328) * DW328/(100*DK328) * 1000/(1000 - AO328)</f>
        <v>0</v>
      </c>
      <c r="AN328">
        <v>20.29466531107562</v>
      </c>
      <c r="AO328">
        <v>21.90899515151515</v>
      </c>
      <c r="AP328">
        <v>2.00258826703282E-05</v>
      </c>
      <c r="AQ328">
        <v>105.0648976741151</v>
      </c>
      <c r="AR328">
        <v>0</v>
      </c>
      <c r="AS328">
        <v>0</v>
      </c>
      <c r="AT328">
        <f>IF(AR328*$H$15&gt;=AV328,1.0,(AV328/(AV328-AR328*$H$15)))</f>
        <v>0</v>
      </c>
      <c r="AU328">
        <f>(AT328-1)*100</f>
        <v>0</v>
      </c>
      <c r="AV328">
        <f>MAX(0,($B$15+$C$15*EE328)/(1+$D$15*EE328)*DX328/(DZ328+273)*$E$15)</f>
        <v>0</v>
      </c>
      <c r="AW328" t="s">
        <v>437</v>
      </c>
      <c r="AX328" t="s">
        <v>437</v>
      </c>
      <c r="AY328">
        <v>0</v>
      </c>
      <c r="AZ328">
        <v>0</v>
      </c>
      <c r="BA328">
        <f>1-AY328/AZ328</f>
        <v>0</v>
      </c>
      <c r="BB328">
        <v>0</v>
      </c>
      <c r="BC328" t="s">
        <v>437</v>
      </c>
      <c r="BD328" t="s">
        <v>437</v>
      </c>
      <c r="BE328">
        <v>0</v>
      </c>
      <c r="BF328">
        <v>0</v>
      </c>
      <c r="BG328">
        <f>1-BE328/BF328</f>
        <v>0</v>
      </c>
      <c r="BH328">
        <v>0.5</v>
      </c>
      <c r="BI328">
        <f>DH328</f>
        <v>0</v>
      </c>
      <c r="BJ328">
        <f>K328</f>
        <v>0</v>
      </c>
      <c r="BK328">
        <f>BG328*BH328*BI328</f>
        <v>0</v>
      </c>
      <c r="BL328">
        <f>(BJ328-BB328)/BI328</f>
        <v>0</v>
      </c>
      <c r="BM328">
        <f>(AZ328-BF328)/BF328</f>
        <v>0</v>
      </c>
      <c r="BN328">
        <f>AY328/(BA328+AY328/BF328)</f>
        <v>0</v>
      </c>
      <c r="BO328" t="s">
        <v>437</v>
      </c>
      <c r="BP328">
        <v>0</v>
      </c>
      <c r="BQ328">
        <f>IF(BP328&lt;&gt;0, BP328, BN328)</f>
        <v>0</v>
      </c>
      <c r="BR328">
        <f>1-BQ328/BF328</f>
        <v>0</v>
      </c>
      <c r="BS328">
        <f>(BF328-BE328)/(BF328-BQ328)</f>
        <v>0</v>
      </c>
      <c r="BT328">
        <f>(AZ328-BF328)/(AZ328-BQ328)</f>
        <v>0</v>
      </c>
      <c r="BU328">
        <f>(BF328-BE328)/(BF328-AY328)</f>
        <v>0</v>
      </c>
      <c r="BV328">
        <f>(AZ328-BF328)/(AZ328-AY328)</f>
        <v>0</v>
      </c>
      <c r="BW328">
        <f>(BS328*BQ328/BE328)</f>
        <v>0</v>
      </c>
      <c r="BX328">
        <f>(1-BW328)</f>
        <v>0</v>
      </c>
      <c r="DG328">
        <f>$B$13*EF328+$C$13*EG328+$F$13*ER328*(1-EU328)</f>
        <v>0</v>
      </c>
      <c r="DH328">
        <f>DG328*DI328</f>
        <v>0</v>
      </c>
      <c r="DI328">
        <f>($B$13*$D$11+$C$13*$D$11+$F$13*((FE328+EW328)/MAX(FE328+EW328+FF328, 0.1)*$I$11+FF328/MAX(FE328+EW328+FF328, 0.1)*$J$11))/($B$13+$C$13+$F$13)</f>
        <v>0</v>
      </c>
      <c r="DJ328">
        <f>($B$13*$K$11+$C$13*$K$11+$F$13*((FE328+EW328)/MAX(FE328+EW328+FF328, 0.1)*$P$11+FF328/MAX(FE328+EW328+FF328, 0.1)*$Q$11))/($B$13+$C$13+$F$13)</f>
        <v>0</v>
      </c>
      <c r="DK328">
        <v>2.7</v>
      </c>
      <c r="DL328">
        <v>0.5</v>
      </c>
      <c r="DM328" t="s">
        <v>438</v>
      </c>
      <c r="DN328">
        <v>2</v>
      </c>
      <c r="DO328" t="b">
        <v>1</v>
      </c>
      <c r="DP328">
        <v>1759171457.062963</v>
      </c>
      <c r="DQ328">
        <v>138.3487037037037</v>
      </c>
      <c r="DR328">
        <v>118.3240148148148</v>
      </c>
      <c r="DS328">
        <v>21.88472962962963</v>
      </c>
      <c r="DT328">
        <v>20.29717407407407</v>
      </c>
      <c r="DU328">
        <v>139.3866666666667</v>
      </c>
      <c r="DV328">
        <v>21.60188518518519</v>
      </c>
      <c r="DW328">
        <v>499.968037037037</v>
      </c>
      <c r="DX328">
        <v>90.88064814814814</v>
      </c>
      <c r="DY328">
        <v>0.06697477777777777</v>
      </c>
      <c r="DZ328">
        <v>28.80068888888889</v>
      </c>
      <c r="EA328">
        <v>29.96717777777778</v>
      </c>
      <c r="EB328">
        <v>999.9000000000001</v>
      </c>
      <c r="EC328">
        <v>0</v>
      </c>
      <c r="ED328">
        <v>0</v>
      </c>
      <c r="EE328">
        <v>10000.20703703704</v>
      </c>
      <c r="EF328">
        <v>0</v>
      </c>
      <c r="EG328">
        <v>10.56943703703704</v>
      </c>
      <c r="EH328">
        <v>20.02460740740741</v>
      </c>
      <c r="EI328">
        <v>141.444</v>
      </c>
      <c r="EJ328">
        <v>120.7755148148148</v>
      </c>
      <c r="EK328">
        <v>1.587571111111111</v>
      </c>
      <c r="EL328">
        <v>118.3240148148148</v>
      </c>
      <c r="EM328">
        <v>20.29717407407407</v>
      </c>
      <c r="EN328">
        <v>1.9889</v>
      </c>
      <c r="EO328">
        <v>1.84462037037037</v>
      </c>
      <c r="EP328">
        <v>17.35624074074074</v>
      </c>
      <c r="EQ328">
        <v>16.17011481481481</v>
      </c>
      <c r="ER328">
        <v>1999.983703703704</v>
      </c>
      <c r="ES328">
        <v>0.9799946666666669</v>
      </c>
      <c r="ET328">
        <v>0.02000571111111111</v>
      </c>
      <c r="EU328">
        <v>0</v>
      </c>
      <c r="EV328">
        <v>412.6797407407407</v>
      </c>
      <c r="EW328">
        <v>5.00078</v>
      </c>
      <c r="EX328">
        <v>8130.007777777779</v>
      </c>
      <c r="EY328">
        <v>16379.45555555556</v>
      </c>
      <c r="EZ328">
        <v>40.26133333333333</v>
      </c>
      <c r="FA328">
        <v>41.10374074074073</v>
      </c>
      <c r="FB328">
        <v>40.37707407407407</v>
      </c>
      <c r="FC328">
        <v>40.82385185185185</v>
      </c>
      <c r="FD328">
        <v>40.92796296296296</v>
      </c>
      <c r="FE328">
        <v>1955.073703703704</v>
      </c>
      <c r="FF328">
        <v>39.91</v>
      </c>
      <c r="FG328">
        <v>0</v>
      </c>
      <c r="FH328">
        <v>1759171457</v>
      </c>
      <c r="FI328">
        <v>0</v>
      </c>
      <c r="FJ328">
        <v>412.62648</v>
      </c>
      <c r="FK328">
        <v>-9.60769228454501</v>
      </c>
      <c r="FL328">
        <v>-172.0476920013871</v>
      </c>
      <c r="FM328">
        <v>8128.782000000001</v>
      </c>
      <c r="FN328">
        <v>15</v>
      </c>
      <c r="FO328">
        <v>0</v>
      </c>
      <c r="FP328" t="s">
        <v>439</v>
      </c>
      <c r="FQ328">
        <v>1746989605.5</v>
      </c>
      <c r="FR328">
        <v>1746989593.5</v>
      </c>
      <c r="FS328">
        <v>0</v>
      </c>
      <c r="FT328">
        <v>-0.274</v>
      </c>
      <c r="FU328">
        <v>-0.002</v>
      </c>
      <c r="FV328">
        <v>2.549</v>
      </c>
      <c r="FW328">
        <v>0.129</v>
      </c>
      <c r="FX328">
        <v>420</v>
      </c>
      <c r="FY328">
        <v>17</v>
      </c>
      <c r="FZ328">
        <v>0.02</v>
      </c>
      <c r="GA328">
        <v>0.04</v>
      </c>
      <c r="GB328">
        <v>19.73879756097561</v>
      </c>
      <c r="GC328">
        <v>5.208932404181205</v>
      </c>
      <c r="GD328">
        <v>0.5162881250259701</v>
      </c>
      <c r="GE328">
        <v>0</v>
      </c>
      <c r="GF328">
        <v>413.4516764705882</v>
      </c>
      <c r="GG328">
        <v>-12.71439266394961</v>
      </c>
      <c r="GH328">
        <v>1.277410471608785</v>
      </c>
      <c r="GI328">
        <v>0</v>
      </c>
      <c r="GJ328">
        <v>1.575134146341463</v>
      </c>
      <c r="GK328">
        <v>0.217374355400699</v>
      </c>
      <c r="GL328">
        <v>0.02147752790148513</v>
      </c>
      <c r="GM328">
        <v>0</v>
      </c>
      <c r="GN328">
        <v>0</v>
      </c>
      <c r="GO328">
        <v>3</v>
      </c>
      <c r="GP328" t="s">
        <v>484</v>
      </c>
      <c r="GQ328">
        <v>3.10243</v>
      </c>
      <c r="GR328">
        <v>2.72527</v>
      </c>
      <c r="GS328">
        <v>0.0291962</v>
      </c>
      <c r="GT328">
        <v>0.0239583</v>
      </c>
      <c r="GU328">
        <v>0.101307</v>
      </c>
      <c r="GV328">
        <v>0.097303</v>
      </c>
      <c r="GW328">
        <v>25320.1</v>
      </c>
      <c r="GX328">
        <v>23131.4</v>
      </c>
      <c r="GY328">
        <v>26648.3</v>
      </c>
      <c r="GZ328">
        <v>23924.8</v>
      </c>
      <c r="HA328">
        <v>38313.6</v>
      </c>
      <c r="HB328">
        <v>31923.7</v>
      </c>
      <c r="HC328">
        <v>46531.4</v>
      </c>
      <c r="HD328">
        <v>37854.4</v>
      </c>
      <c r="HE328">
        <v>1.86063</v>
      </c>
      <c r="HF328">
        <v>1.84693</v>
      </c>
      <c r="HG328">
        <v>0.107922</v>
      </c>
      <c r="HH328">
        <v>0</v>
      </c>
      <c r="HI328">
        <v>28.1908</v>
      </c>
      <c r="HJ328">
        <v>999.9</v>
      </c>
      <c r="HK328">
        <v>48.8</v>
      </c>
      <c r="HL328">
        <v>31.8</v>
      </c>
      <c r="HM328">
        <v>25.3508</v>
      </c>
      <c r="HN328">
        <v>61.1388</v>
      </c>
      <c r="HO328">
        <v>21.9231</v>
      </c>
      <c r="HP328">
        <v>1</v>
      </c>
      <c r="HQ328">
        <v>0.199306</v>
      </c>
      <c r="HR328">
        <v>0.126133</v>
      </c>
      <c r="HS328">
        <v>20.2799</v>
      </c>
      <c r="HT328">
        <v>5.21055</v>
      </c>
      <c r="HU328">
        <v>11.98</v>
      </c>
      <c r="HV328">
        <v>4.9635</v>
      </c>
      <c r="HW328">
        <v>3.27445</v>
      </c>
      <c r="HX328">
        <v>9999</v>
      </c>
      <c r="HY328">
        <v>9999</v>
      </c>
      <c r="HZ328">
        <v>9999</v>
      </c>
      <c r="IA328">
        <v>43.2</v>
      </c>
      <c r="IB328">
        <v>1.86399</v>
      </c>
      <c r="IC328">
        <v>1.86019</v>
      </c>
      <c r="ID328">
        <v>1.85848</v>
      </c>
      <c r="IE328">
        <v>1.8598</v>
      </c>
      <c r="IF328">
        <v>1.85991</v>
      </c>
      <c r="IG328">
        <v>1.85838</v>
      </c>
      <c r="IH328">
        <v>1.85746</v>
      </c>
      <c r="II328">
        <v>1.85242</v>
      </c>
      <c r="IJ328">
        <v>0</v>
      </c>
      <c r="IK328">
        <v>0</v>
      </c>
      <c r="IL328">
        <v>0</v>
      </c>
      <c r="IM328">
        <v>0</v>
      </c>
      <c r="IN328" t="s">
        <v>441</v>
      </c>
      <c r="IO328" t="s">
        <v>442</v>
      </c>
      <c r="IP328" t="s">
        <v>443</v>
      </c>
      <c r="IQ328" t="s">
        <v>443</v>
      </c>
      <c r="IR328" t="s">
        <v>443</v>
      </c>
      <c r="IS328" t="s">
        <v>443</v>
      </c>
      <c r="IT328">
        <v>0</v>
      </c>
      <c r="IU328">
        <v>100</v>
      </c>
      <c r="IV328">
        <v>100</v>
      </c>
      <c r="IW328">
        <v>-1.02</v>
      </c>
      <c r="IX328">
        <v>0.2834</v>
      </c>
      <c r="IY328">
        <v>-0.9039269621244732</v>
      </c>
      <c r="IZ328">
        <v>-0.001239420960351069</v>
      </c>
      <c r="JA328">
        <v>2.054680153414315E-06</v>
      </c>
      <c r="JB328">
        <v>-6.090169633737798E-10</v>
      </c>
      <c r="JC328">
        <v>0.01286883109493677</v>
      </c>
      <c r="JD328">
        <v>0.003674261220633967</v>
      </c>
      <c r="JE328">
        <v>0.0003746991724086452</v>
      </c>
      <c r="JF328">
        <v>1.563836292469968E-06</v>
      </c>
      <c r="JG328">
        <v>1</v>
      </c>
      <c r="JH328">
        <v>2003</v>
      </c>
      <c r="JI328">
        <v>1</v>
      </c>
      <c r="JJ328">
        <v>24</v>
      </c>
      <c r="JK328">
        <v>203031</v>
      </c>
      <c r="JL328">
        <v>203031.2</v>
      </c>
      <c r="JM328">
        <v>0.322266</v>
      </c>
      <c r="JN328">
        <v>2.68677</v>
      </c>
      <c r="JO328">
        <v>1.49658</v>
      </c>
      <c r="JP328">
        <v>2.34375</v>
      </c>
      <c r="JQ328">
        <v>1.54907</v>
      </c>
      <c r="JR328">
        <v>2.35962</v>
      </c>
      <c r="JS328">
        <v>36.8366</v>
      </c>
      <c r="JT328">
        <v>24.1663</v>
      </c>
      <c r="JU328">
        <v>18</v>
      </c>
      <c r="JV328">
        <v>484.279</v>
      </c>
      <c r="JW328">
        <v>490.185</v>
      </c>
      <c r="JX328">
        <v>27.4143</v>
      </c>
      <c r="JY328">
        <v>29.795</v>
      </c>
      <c r="JZ328">
        <v>29.9998</v>
      </c>
      <c r="KA328">
        <v>30.0446</v>
      </c>
      <c r="KB328">
        <v>30.0464</v>
      </c>
      <c r="KC328">
        <v>6.41095</v>
      </c>
      <c r="KD328">
        <v>22.7931</v>
      </c>
      <c r="KE328">
        <v>95.5389</v>
      </c>
      <c r="KF328">
        <v>27.4372</v>
      </c>
      <c r="KG328">
        <v>65.569</v>
      </c>
      <c r="KH328">
        <v>20.3098</v>
      </c>
      <c r="KI328">
        <v>101.739</v>
      </c>
      <c r="KJ328">
        <v>91.2881</v>
      </c>
    </row>
    <row r="329" spans="1:296">
      <c r="A329">
        <v>311</v>
      </c>
      <c r="B329">
        <v>1759171469.6</v>
      </c>
      <c r="C329">
        <v>10096.5</v>
      </c>
      <c r="D329" t="s">
        <v>1068</v>
      </c>
      <c r="E329" t="s">
        <v>1069</v>
      </c>
      <c r="F329">
        <v>5</v>
      </c>
      <c r="G329" t="s">
        <v>1025</v>
      </c>
      <c r="H329">
        <v>1759171462.081481</v>
      </c>
      <c r="I329">
        <f>(J329)/1000</f>
        <v>0</v>
      </c>
      <c r="J329">
        <f>IF(DO329, AM329, AG329)</f>
        <v>0</v>
      </c>
      <c r="K329">
        <f>IF(DO329, AH329, AF329)</f>
        <v>0</v>
      </c>
      <c r="L329">
        <f>DQ329 - IF(AT329&gt;1, K329*DK329*100.0/(AV329), 0)</f>
        <v>0</v>
      </c>
      <c r="M329">
        <f>((S329-I329/2)*L329-K329)/(S329+I329/2)</f>
        <v>0</v>
      </c>
      <c r="N329">
        <f>M329*(DX329+DY329)/1000.0</f>
        <v>0</v>
      </c>
      <c r="O329">
        <f>(DQ329 - IF(AT329&gt;1, K329*DK329*100.0/(AV329), 0))*(DX329+DY329)/1000.0</f>
        <v>0</v>
      </c>
      <c r="P329">
        <f>2.0/((1/R329-1/Q329)+SIGN(R329)*SQRT((1/R329-1/Q329)*(1/R329-1/Q329) + 4*DL329/((DL329+1)*(DL329+1))*(2*1/R329*1/Q329-1/Q329*1/Q329)))</f>
        <v>0</v>
      </c>
      <c r="Q329">
        <f>IF(LEFT(DM329,1)&lt;&gt;"0",IF(LEFT(DM329,1)="1",3.0,DN329),$D$5+$E$5*(EE329*DX329/($K$5*1000))+$F$5*(EE329*DX329/($K$5*1000))*MAX(MIN(DK329,$J$5),$I$5)*MAX(MIN(DK329,$J$5),$I$5)+$G$5*MAX(MIN(DK329,$J$5),$I$5)*(EE329*DX329/($K$5*1000))+$H$5*(EE329*DX329/($K$5*1000))*(EE329*DX329/($K$5*1000)))</f>
        <v>0</v>
      </c>
      <c r="R329">
        <f>I329*(1000-(1000*0.61365*exp(17.502*V329/(240.97+V329))/(DX329+DY329)+DS329)/2)/(1000*0.61365*exp(17.502*V329/(240.97+V329))/(DX329+DY329)-DS329)</f>
        <v>0</v>
      </c>
      <c r="S329">
        <f>1/((DL329+1)/(P329/1.6)+1/(Q329/1.37)) + DL329/((DL329+1)/(P329/1.6) + DL329/(Q329/1.37))</f>
        <v>0</v>
      </c>
      <c r="T329">
        <f>(DG329*DJ329)</f>
        <v>0</v>
      </c>
      <c r="U329">
        <f>(DZ329+(T329+2*0.95*5.67E-8*(((DZ329+$B$9)+273)^4-(DZ329+273)^4)-44100*I329)/(1.84*29.3*Q329+8*0.95*5.67E-8*(DZ329+273)^3))</f>
        <v>0</v>
      </c>
      <c r="V329">
        <f>($C$9*EA329+$D$9*EB329+$E$9*U329)</f>
        <v>0</v>
      </c>
      <c r="W329">
        <f>0.61365*exp(17.502*V329/(240.97+V329))</f>
        <v>0</v>
      </c>
      <c r="X329">
        <f>(Y329/Z329*100)</f>
        <v>0</v>
      </c>
      <c r="Y329">
        <f>DS329*(DX329+DY329)/1000</f>
        <v>0</v>
      </c>
      <c r="Z329">
        <f>0.61365*exp(17.502*DZ329/(240.97+DZ329))</f>
        <v>0</v>
      </c>
      <c r="AA329">
        <f>(W329-DS329*(DX329+DY329)/1000)</f>
        <v>0</v>
      </c>
      <c r="AB329">
        <f>(-I329*44100)</f>
        <v>0</v>
      </c>
      <c r="AC329">
        <f>2*29.3*Q329*0.92*(DZ329-V329)</f>
        <v>0</v>
      </c>
      <c r="AD329">
        <f>2*0.95*5.67E-8*(((DZ329+$B$9)+273)^4-(V329+273)^4)</f>
        <v>0</v>
      </c>
      <c r="AE329">
        <f>T329+AD329+AB329+AC329</f>
        <v>0</v>
      </c>
      <c r="AF329">
        <f>DW329*AT329*(DR329-DQ329*(1000-AT329*DT329)/(1000-AT329*DS329))/(100*DK329)</f>
        <v>0</v>
      </c>
      <c r="AG329">
        <f>1000*DW329*AT329*(DS329-DT329)/(100*DK329*(1000-AT329*DS329))</f>
        <v>0</v>
      </c>
      <c r="AH329">
        <f>(AI329 - AJ329 - DX329*1E3/(8.314*(DZ329+273.15)) * AL329/DW329 * AK329) * DW329/(100*DK329) * (1000 - DT329)/1000</f>
        <v>0</v>
      </c>
      <c r="AI329">
        <v>88.53409477911077</v>
      </c>
      <c r="AJ329">
        <v>101.5775878787878</v>
      </c>
      <c r="AK329">
        <v>-3.309026902850381</v>
      </c>
      <c r="AL329">
        <v>65.05288152161035</v>
      </c>
      <c r="AM329">
        <f>(AO329 - AN329 + DX329*1E3/(8.314*(DZ329+273.15)) * AQ329/DW329 * AP329) * DW329/(100*DK329) * 1000/(1000 - AO329)</f>
        <v>0</v>
      </c>
      <c r="AN329">
        <v>20.29248315716926</v>
      </c>
      <c r="AO329">
        <v>21.92489818181817</v>
      </c>
      <c r="AP329">
        <v>2.012431637406863E-05</v>
      </c>
      <c r="AQ329">
        <v>105.0648976741151</v>
      </c>
      <c r="AR329">
        <v>0</v>
      </c>
      <c r="AS329">
        <v>0</v>
      </c>
      <c r="AT329">
        <f>IF(AR329*$H$15&gt;=AV329,1.0,(AV329/(AV329-AR329*$H$15)))</f>
        <v>0</v>
      </c>
      <c r="AU329">
        <f>(AT329-1)*100</f>
        <v>0</v>
      </c>
      <c r="AV329">
        <f>MAX(0,($B$15+$C$15*EE329)/(1+$D$15*EE329)*DX329/(DZ329+273)*$E$15)</f>
        <v>0</v>
      </c>
      <c r="AW329" t="s">
        <v>437</v>
      </c>
      <c r="AX329" t="s">
        <v>437</v>
      </c>
      <c r="AY329">
        <v>0</v>
      </c>
      <c r="AZ329">
        <v>0</v>
      </c>
      <c r="BA329">
        <f>1-AY329/AZ329</f>
        <v>0</v>
      </c>
      <c r="BB329">
        <v>0</v>
      </c>
      <c r="BC329" t="s">
        <v>437</v>
      </c>
      <c r="BD329" t="s">
        <v>437</v>
      </c>
      <c r="BE329">
        <v>0</v>
      </c>
      <c r="BF329">
        <v>0</v>
      </c>
      <c r="BG329">
        <f>1-BE329/BF329</f>
        <v>0</v>
      </c>
      <c r="BH329">
        <v>0.5</v>
      </c>
      <c r="BI329">
        <f>DH329</f>
        <v>0</v>
      </c>
      <c r="BJ329">
        <f>K329</f>
        <v>0</v>
      </c>
      <c r="BK329">
        <f>BG329*BH329*BI329</f>
        <v>0</v>
      </c>
      <c r="BL329">
        <f>(BJ329-BB329)/BI329</f>
        <v>0</v>
      </c>
      <c r="BM329">
        <f>(AZ329-BF329)/BF329</f>
        <v>0</v>
      </c>
      <c r="BN329">
        <f>AY329/(BA329+AY329/BF329)</f>
        <v>0</v>
      </c>
      <c r="BO329" t="s">
        <v>437</v>
      </c>
      <c r="BP329">
        <v>0</v>
      </c>
      <c r="BQ329">
        <f>IF(BP329&lt;&gt;0, BP329, BN329)</f>
        <v>0</v>
      </c>
      <c r="BR329">
        <f>1-BQ329/BF329</f>
        <v>0</v>
      </c>
      <c r="BS329">
        <f>(BF329-BE329)/(BF329-BQ329)</f>
        <v>0</v>
      </c>
      <c r="BT329">
        <f>(AZ329-BF329)/(AZ329-BQ329)</f>
        <v>0</v>
      </c>
      <c r="BU329">
        <f>(BF329-BE329)/(BF329-AY329)</f>
        <v>0</v>
      </c>
      <c r="BV329">
        <f>(AZ329-BF329)/(AZ329-AY329)</f>
        <v>0</v>
      </c>
      <c r="BW329">
        <f>(BS329*BQ329/BE329)</f>
        <v>0</v>
      </c>
      <c r="BX329">
        <f>(1-BW329)</f>
        <v>0</v>
      </c>
      <c r="DG329">
        <f>$B$13*EF329+$C$13*EG329+$F$13*ER329*(1-EU329)</f>
        <v>0</v>
      </c>
      <c r="DH329">
        <f>DG329*DI329</f>
        <v>0</v>
      </c>
      <c r="DI329">
        <f>($B$13*$D$11+$C$13*$D$11+$F$13*((FE329+EW329)/MAX(FE329+EW329+FF329, 0.1)*$I$11+FF329/MAX(FE329+EW329+FF329, 0.1)*$J$11))/($B$13+$C$13+$F$13)</f>
        <v>0</v>
      </c>
      <c r="DJ329">
        <f>($B$13*$K$11+$C$13*$K$11+$F$13*((FE329+EW329)/MAX(FE329+EW329+FF329, 0.1)*$P$11+FF329/MAX(FE329+EW329+FF329, 0.1)*$Q$11))/($B$13+$C$13+$F$13)</f>
        <v>0</v>
      </c>
      <c r="DK329">
        <v>2.7</v>
      </c>
      <c r="DL329">
        <v>0.5</v>
      </c>
      <c r="DM329" t="s">
        <v>438</v>
      </c>
      <c r="DN329">
        <v>2</v>
      </c>
      <c r="DO329" t="b">
        <v>1</v>
      </c>
      <c r="DP329">
        <v>1759171462.081481</v>
      </c>
      <c r="DQ329">
        <v>122.0984592592593</v>
      </c>
      <c r="DR329">
        <v>101.6285222222222</v>
      </c>
      <c r="DS329">
        <v>21.90162222222222</v>
      </c>
      <c r="DT329">
        <v>20.29479259259259</v>
      </c>
      <c r="DU329">
        <v>123.1246296296297</v>
      </c>
      <c r="DV329">
        <v>21.61841851851852</v>
      </c>
      <c r="DW329">
        <v>499.9905925925926</v>
      </c>
      <c r="DX329">
        <v>90.88047777777777</v>
      </c>
      <c r="DY329">
        <v>0.0671694111111111</v>
      </c>
      <c r="DZ329">
        <v>28.8020111111111</v>
      </c>
      <c r="EA329">
        <v>29.95916296296296</v>
      </c>
      <c r="EB329">
        <v>999.9000000000001</v>
      </c>
      <c r="EC329">
        <v>0</v>
      </c>
      <c r="ED329">
        <v>0</v>
      </c>
      <c r="EE329">
        <v>9997.105555555554</v>
      </c>
      <c r="EF329">
        <v>0</v>
      </c>
      <c r="EG329">
        <v>10.57883703703704</v>
      </c>
      <c r="EH329">
        <v>20.46993703703704</v>
      </c>
      <c r="EI329">
        <v>124.8323333333333</v>
      </c>
      <c r="EJ329">
        <v>103.7338259259259</v>
      </c>
      <c r="EK329">
        <v>1.606848148148148</v>
      </c>
      <c r="EL329">
        <v>101.6285222222222</v>
      </c>
      <c r="EM329">
        <v>20.29479259259259</v>
      </c>
      <c r="EN329">
        <v>1.990431481481481</v>
      </c>
      <c r="EO329">
        <v>1.84440074074074</v>
      </c>
      <c r="EP329">
        <v>17.36842222222222</v>
      </c>
      <c r="EQ329">
        <v>16.16824814814815</v>
      </c>
      <c r="ER329">
        <v>1999.995925925926</v>
      </c>
      <c r="ES329">
        <v>0.979994777777778</v>
      </c>
      <c r="ET329">
        <v>0.0200056037037037</v>
      </c>
      <c r="EU329">
        <v>0</v>
      </c>
      <c r="EV329">
        <v>412.0897037037037</v>
      </c>
      <c r="EW329">
        <v>5.00078</v>
      </c>
      <c r="EX329">
        <v>8117.917037037038</v>
      </c>
      <c r="EY329">
        <v>16379.57037037037</v>
      </c>
      <c r="EZ329">
        <v>40.2497037037037</v>
      </c>
      <c r="FA329">
        <v>41.09677777777777</v>
      </c>
      <c r="FB329">
        <v>40.37014814814815</v>
      </c>
      <c r="FC329">
        <v>40.8007037037037</v>
      </c>
      <c r="FD329">
        <v>40.90022222222223</v>
      </c>
      <c r="FE329">
        <v>1955.085925925926</v>
      </c>
      <c r="FF329">
        <v>39.91</v>
      </c>
      <c r="FG329">
        <v>0</v>
      </c>
      <c r="FH329">
        <v>1759171461.8</v>
      </c>
      <c r="FI329">
        <v>0</v>
      </c>
      <c r="FJ329">
        <v>412.0594</v>
      </c>
      <c r="FK329">
        <v>-5.278538473228185</v>
      </c>
      <c r="FL329">
        <v>-106.4107693327848</v>
      </c>
      <c r="FM329">
        <v>8117.605199999999</v>
      </c>
      <c r="FN329">
        <v>15</v>
      </c>
      <c r="FO329">
        <v>0</v>
      </c>
      <c r="FP329" t="s">
        <v>439</v>
      </c>
      <c r="FQ329">
        <v>1746989605.5</v>
      </c>
      <c r="FR329">
        <v>1746989593.5</v>
      </c>
      <c r="FS329">
        <v>0</v>
      </c>
      <c r="FT329">
        <v>-0.274</v>
      </c>
      <c r="FU329">
        <v>-0.002</v>
      </c>
      <c r="FV329">
        <v>2.549</v>
      </c>
      <c r="FW329">
        <v>0.129</v>
      </c>
      <c r="FX329">
        <v>420</v>
      </c>
      <c r="FY329">
        <v>17</v>
      </c>
      <c r="FZ329">
        <v>0.02</v>
      </c>
      <c r="GA329">
        <v>0.04</v>
      </c>
      <c r="GB329">
        <v>20.2219825</v>
      </c>
      <c r="GC329">
        <v>5.321037523452095</v>
      </c>
      <c r="GD329">
        <v>0.5134832878913879</v>
      </c>
      <c r="GE329">
        <v>0</v>
      </c>
      <c r="GF329">
        <v>412.5410294117647</v>
      </c>
      <c r="GG329">
        <v>-8.146875479417009</v>
      </c>
      <c r="GH329">
        <v>0.8587729442193562</v>
      </c>
      <c r="GI329">
        <v>0</v>
      </c>
      <c r="GJ329">
        <v>1.59629475</v>
      </c>
      <c r="GK329">
        <v>0.2308211257035612</v>
      </c>
      <c r="GL329">
        <v>0.02221837448909123</v>
      </c>
      <c r="GM329">
        <v>0</v>
      </c>
      <c r="GN329">
        <v>0</v>
      </c>
      <c r="GO329">
        <v>3</v>
      </c>
      <c r="GP329" t="s">
        <v>484</v>
      </c>
      <c r="GQ329">
        <v>3.1021</v>
      </c>
      <c r="GR329">
        <v>2.72551</v>
      </c>
      <c r="GS329">
        <v>0.0253145</v>
      </c>
      <c r="GT329">
        <v>0.0198513</v>
      </c>
      <c r="GU329">
        <v>0.101366</v>
      </c>
      <c r="GV329">
        <v>0.0973012</v>
      </c>
      <c r="GW329">
        <v>25421.6</v>
      </c>
      <c r="GX329">
        <v>23228.8</v>
      </c>
      <c r="GY329">
        <v>26648.5</v>
      </c>
      <c r="GZ329">
        <v>23924.9</v>
      </c>
      <c r="HA329">
        <v>38310.5</v>
      </c>
      <c r="HB329">
        <v>31923.6</v>
      </c>
      <c r="HC329">
        <v>46531.3</v>
      </c>
      <c r="HD329">
        <v>37854.7</v>
      </c>
      <c r="HE329">
        <v>1.86028</v>
      </c>
      <c r="HF329">
        <v>1.84715</v>
      </c>
      <c r="HG329">
        <v>0.108361</v>
      </c>
      <c r="HH329">
        <v>0</v>
      </c>
      <c r="HI329">
        <v>28.1873</v>
      </c>
      <c r="HJ329">
        <v>999.9</v>
      </c>
      <c r="HK329">
        <v>48.8</v>
      </c>
      <c r="HL329">
        <v>31.8</v>
      </c>
      <c r="HM329">
        <v>25.3498</v>
      </c>
      <c r="HN329">
        <v>60.9388</v>
      </c>
      <c r="HO329">
        <v>22.0032</v>
      </c>
      <c r="HP329">
        <v>1</v>
      </c>
      <c r="HQ329">
        <v>0.198768</v>
      </c>
      <c r="HR329">
        <v>0.0876852</v>
      </c>
      <c r="HS329">
        <v>20.2801</v>
      </c>
      <c r="HT329">
        <v>5.21085</v>
      </c>
      <c r="HU329">
        <v>11.98</v>
      </c>
      <c r="HV329">
        <v>4.96355</v>
      </c>
      <c r="HW329">
        <v>3.2744</v>
      </c>
      <c r="HX329">
        <v>9999</v>
      </c>
      <c r="HY329">
        <v>9999</v>
      </c>
      <c r="HZ329">
        <v>9999</v>
      </c>
      <c r="IA329">
        <v>43.2</v>
      </c>
      <c r="IB329">
        <v>1.86401</v>
      </c>
      <c r="IC329">
        <v>1.8602</v>
      </c>
      <c r="ID329">
        <v>1.85849</v>
      </c>
      <c r="IE329">
        <v>1.85985</v>
      </c>
      <c r="IF329">
        <v>1.8599</v>
      </c>
      <c r="IG329">
        <v>1.85842</v>
      </c>
      <c r="IH329">
        <v>1.85747</v>
      </c>
      <c r="II329">
        <v>1.85242</v>
      </c>
      <c r="IJ329">
        <v>0</v>
      </c>
      <c r="IK329">
        <v>0</v>
      </c>
      <c r="IL329">
        <v>0</v>
      </c>
      <c r="IM329">
        <v>0</v>
      </c>
      <c r="IN329" t="s">
        <v>441</v>
      </c>
      <c r="IO329" t="s">
        <v>442</v>
      </c>
      <c r="IP329" t="s">
        <v>443</v>
      </c>
      <c r="IQ329" t="s">
        <v>443</v>
      </c>
      <c r="IR329" t="s">
        <v>443</v>
      </c>
      <c r="IS329" t="s">
        <v>443</v>
      </c>
      <c r="IT329">
        <v>0</v>
      </c>
      <c r="IU329">
        <v>100</v>
      </c>
      <c r="IV329">
        <v>100</v>
      </c>
      <c r="IW329">
        <v>-1.007</v>
      </c>
      <c r="IX329">
        <v>0.2838</v>
      </c>
      <c r="IY329">
        <v>-0.9039269621244732</v>
      </c>
      <c r="IZ329">
        <v>-0.001239420960351069</v>
      </c>
      <c r="JA329">
        <v>2.054680153414315E-06</v>
      </c>
      <c r="JB329">
        <v>-6.090169633737798E-10</v>
      </c>
      <c r="JC329">
        <v>0.01286883109493677</v>
      </c>
      <c r="JD329">
        <v>0.003674261220633967</v>
      </c>
      <c r="JE329">
        <v>0.0003746991724086452</v>
      </c>
      <c r="JF329">
        <v>1.563836292469968E-06</v>
      </c>
      <c r="JG329">
        <v>1</v>
      </c>
      <c r="JH329">
        <v>2003</v>
      </c>
      <c r="JI329">
        <v>1</v>
      </c>
      <c r="JJ329">
        <v>24</v>
      </c>
      <c r="JK329">
        <v>203031.1</v>
      </c>
      <c r="JL329">
        <v>203031.3</v>
      </c>
      <c r="JM329">
        <v>0.275879</v>
      </c>
      <c r="JN329">
        <v>2.68555</v>
      </c>
      <c r="JO329">
        <v>1.49658</v>
      </c>
      <c r="JP329">
        <v>2.34375</v>
      </c>
      <c r="JQ329">
        <v>1.54907</v>
      </c>
      <c r="JR329">
        <v>2.44019</v>
      </c>
      <c r="JS329">
        <v>36.8604</v>
      </c>
      <c r="JT329">
        <v>24.1751</v>
      </c>
      <c r="JU329">
        <v>18</v>
      </c>
      <c r="JV329">
        <v>484.069</v>
      </c>
      <c r="JW329">
        <v>490.326</v>
      </c>
      <c r="JX329">
        <v>27.4408</v>
      </c>
      <c r="JY329">
        <v>29.7924</v>
      </c>
      <c r="JZ329">
        <v>29.9999</v>
      </c>
      <c r="KA329">
        <v>30.044</v>
      </c>
      <c r="KB329">
        <v>30.0455</v>
      </c>
      <c r="KC329">
        <v>5.61328</v>
      </c>
      <c r="KD329">
        <v>22.7931</v>
      </c>
      <c r="KE329">
        <v>95.5389</v>
      </c>
      <c r="KF329">
        <v>27.4728</v>
      </c>
      <c r="KG329">
        <v>52.2123</v>
      </c>
      <c r="KH329">
        <v>20.2805</v>
      </c>
      <c r="KI329">
        <v>101.739</v>
      </c>
      <c r="KJ329">
        <v>91.28870000000001</v>
      </c>
    </row>
    <row r="330" spans="1:296">
      <c r="A330">
        <v>312</v>
      </c>
      <c r="B330">
        <v>1759171474.6</v>
      </c>
      <c r="C330">
        <v>10101.5</v>
      </c>
      <c r="D330" t="s">
        <v>1070</v>
      </c>
      <c r="E330" t="s">
        <v>1071</v>
      </c>
      <c r="F330">
        <v>5</v>
      </c>
      <c r="G330" t="s">
        <v>1025</v>
      </c>
      <c r="H330">
        <v>1759171467.1</v>
      </c>
      <c r="I330">
        <f>(J330)/1000</f>
        <v>0</v>
      </c>
      <c r="J330">
        <f>IF(DO330, AM330, AG330)</f>
        <v>0</v>
      </c>
      <c r="K330">
        <f>IF(DO330, AH330, AF330)</f>
        <v>0</v>
      </c>
      <c r="L330">
        <f>DQ330 - IF(AT330&gt;1, K330*DK330*100.0/(AV330), 0)</f>
        <v>0</v>
      </c>
      <c r="M330">
        <f>((S330-I330/2)*L330-K330)/(S330+I330/2)</f>
        <v>0</v>
      </c>
      <c r="N330">
        <f>M330*(DX330+DY330)/1000.0</f>
        <v>0</v>
      </c>
      <c r="O330">
        <f>(DQ330 - IF(AT330&gt;1, K330*DK330*100.0/(AV330), 0))*(DX330+DY330)/1000.0</f>
        <v>0</v>
      </c>
      <c r="P330">
        <f>2.0/((1/R330-1/Q330)+SIGN(R330)*SQRT((1/R330-1/Q330)*(1/R330-1/Q330) + 4*DL330/((DL330+1)*(DL330+1))*(2*1/R330*1/Q330-1/Q330*1/Q330)))</f>
        <v>0</v>
      </c>
      <c r="Q330">
        <f>IF(LEFT(DM330,1)&lt;&gt;"0",IF(LEFT(DM330,1)="1",3.0,DN330),$D$5+$E$5*(EE330*DX330/($K$5*1000))+$F$5*(EE330*DX330/($K$5*1000))*MAX(MIN(DK330,$J$5),$I$5)*MAX(MIN(DK330,$J$5),$I$5)+$G$5*MAX(MIN(DK330,$J$5),$I$5)*(EE330*DX330/($K$5*1000))+$H$5*(EE330*DX330/($K$5*1000))*(EE330*DX330/($K$5*1000)))</f>
        <v>0</v>
      </c>
      <c r="R330">
        <f>I330*(1000-(1000*0.61365*exp(17.502*V330/(240.97+V330))/(DX330+DY330)+DS330)/2)/(1000*0.61365*exp(17.502*V330/(240.97+V330))/(DX330+DY330)-DS330)</f>
        <v>0</v>
      </c>
      <c r="S330">
        <f>1/((DL330+1)/(P330/1.6)+1/(Q330/1.37)) + DL330/((DL330+1)/(P330/1.6) + DL330/(Q330/1.37))</f>
        <v>0</v>
      </c>
      <c r="T330">
        <f>(DG330*DJ330)</f>
        <v>0</v>
      </c>
      <c r="U330">
        <f>(DZ330+(T330+2*0.95*5.67E-8*(((DZ330+$B$9)+273)^4-(DZ330+273)^4)-44100*I330)/(1.84*29.3*Q330+8*0.95*5.67E-8*(DZ330+273)^3))</f>
        <v>0</v>
      </c>
      <c r="V330">
        <f>($C$9*EA330+$D$9*EB330+$E$9*U330)</f>
        <v>0</v>
      </c>
      <c r="W330">
        <f>0.61365*exp(17.502*V330/(240.97+V330))</f>
        <v>0</v>
      </c>
      <c r="X330">
        <f>(Y330/Z330*100)</f>
        <v>0</v>
      </c>
      <c r="Y330">
        <f>DS330*(DX330+DY330)/1000</f>
        <v>0</v>
      </c>
      <c r="Z330">
        <f>0.61365*exp(17.502*DZ330/(240.97+DZ330))</f>
        <v>0</v>
      </c>
      <c r="AA330">
        <f>(W330-DS330*(DX330+DY330)/1000)</f>
        <v>0</v>
      </c>
      <c r="AB330">
        <f>(-I330*44100)</f>
        <v>0</v>
      </c>
      <c r="AC330">
        <f>2*29.3*Q330*0.92*(DZ330-V330)</f>
        <v>0</v>
      </c>
      <c r="AD330">
        <f>2*0.95*5.67E-8*(((DZ330+$B$9)+273)^4-(V330+273)^4)</f>
        <v>0</v>
      </c>
      <c r="AE330">
        <f>T330+AD330+AB330+AC330</f>
        <v>0</v>
      </c>
      <c r="AF330">
        <f>DW330*AT330*(DR330-DQ330*(1000-AT330*DT330)/(1000-AT330*DS330))/(100*DK330)</f>
        <v>0</v>
      </c>
      <c r="AG330">
        <f>1000*DW330*AT330*(DS330-DT330)/(100*DK330*(1000-AT330*DS330))</f>
        <v>0</v>
      </c>
      <c r="AH330">
        <f>(AI330 - AJ330 - DX330*1E3/(8.314*(DZ330+273.15)) * AL330/DW330 * AK330) * DW330/(100*DK330) * (1000 - DT330)/1000</f>
        <v>0</v>
      </c>
      <c r="AI330">
        <v>71.45718891342707</v>
      </c>
      <c r="AJ330">
        <v>84.99899272727272</v>
      </c>
      <c r="AK330">
        <v>-3.314609392599461</v>
      </c>
      <c r="AL330">
        <v>65.05288152161035</v>
      </c>
      <c r="AM330">
        <f>(AO330 - AN330 + DX330*1E3/(8.314*(DZ330+273.15)) * AQ330/DW330 * AP330) * DW330/(100*DK330) * 1000/(1000 - AO330)</f>
        <v>0</v>
      </c>
      <c r="AN330">
        <v>20.28980175993017</v>
      </c>
      <c r="AO330">
        <v>21.94739454545454</v>
      </c>
      <c r="AP330">
        <v>2.610242929769114E-05</v>
      </c>
      <c r="AQ330">
        <v>105.0648976741151</v>
      </c>
      <c r="AR330">
        <v>0</v>
      </c>
      <c r="AS330">
        <v>0</v>
      </c>
      <c r="AT330">
        <f>IF(AR330*$H$15&gt;=AV330,1.0,(AV330/(AV330-AR330*$H$15)))</f>
        <v>0</v>
      </c>
      <c r="AU330">
        <f>(AT330-1)*100</f>
        <v>0</v>
      </c>
      <c r="AV330">
        <f>MAX(0,($B$15+$C$15*EE330)/(1+$D$15*EE330)*DX330/(DZ330+273)*$E$15)</f>
        <v>0</v>
      </c>
      <c r="AW330" t="s">
        <v>437</v>
      </c>
      <c r="AX330" t="s">
        <v>437</v>
      </c>
      <c r="AY330">
        <v>0</v>
      </c>
      <c r="AZ330">
        <v>0</v>
      </c>
      <c r="BA330">
        <f>1-AY330/AZ330</f>
        <v>0</v>
      </c>
      <c r="BB330">
        <v>0</v>
      </c>
      <c r="BC330" t="s">
        <v>437</v>
      </c>
      <c r="BD330" t="s">
        <v>437</v>
      </c>
      <c r="BE330">
        <v>0</v>
      </c>
      <c r="BF330">
        <v>0</v>
      </c>
      <c r="BG330">
        <f>1-BE330/BF330</f>
        <v>0</v>
      </c>
      <c r="BH330">
        <v>0.5</v>
      </c>
      <c r="BI330">
        <f>DH330</f>
        <v>0</v>
      </c>
      <c r="BJ330">
        <f>K330</f>
        <v>0</v>
      </c>
      <c r="BK330">
        <f>BG330*BH330*BI330</f>
        <v>0</v>
      </c>
      <c r="BL330">
        <f>(BJ330-BB330)/BI330</f>
        <v>0</v>
      </c>
      <c r="BM330">
        <f>(AZ330-BF330)/BF330</f>
        <v>0</v>
      </c>
      <c r="BN330">
        <f>AY330/(BA330+AY330/BF330)</f>
        <v>0</v>
      </c>
      <c r="BO330" t="s">
        <v>437</v>
      </c>
      <c r="BP330">
        <v>0</v>
      </c>
      <c r="BQ330">
        <f>IF(BP330&lt;&gt;0, BP330, BN330)</f>
        <v>0</v>
      </c>
      <c r="BR330">
        <f>1-BQ330/BF330</f>
        <v>0</v>
      </c>
      <c r="BS330">
        <f>(BF330-BE330)/(BF330-BQ330)</f>
        <v>0</v>
      </c>
      <c r="BT330">
        <f>(AZ330-BF330)/(AZ330-BQ330)</f>
        <v>0</v>
      </c>
      <c r="BU330">
        <f>(BF330-BE330)/(BF330-AY330)</f>
        <v>0</v>
      </c>
      <c r="BV330">
        <f>(AZ330-BF330)/(AZ330-AY330)</f>
        <v>0</v>
      </c>
      <c r="BW330">
        <f>(BS330*BQ330/BE330)</f>
        <v>0</v>
      </c>
      <c r="BX330">
        <f>(1-BW330)</f>
        <v>0</v>
      </c>
      <c r="DG330">
        <f>$B$13*EF330+$C$13*EG330+$F$13*ER330*(1-EU330)</f>
        <v>0</v>
      </c>
      <c r="DH330">
        <f>DG330*DI330</f>
        <v>0</v>
      </c>
      <c r="DI330">
        <f>($B$13*$D$11+$C$13*$D$11+$F$13*((FE330+EW330)/MAX(FE330+EW330+FF330, 0.1)*$I$11+FF330/MAX(FE330+EW330+FF330, 0.1)*$J$11))/($B$13+$C$13+$F$13)</f>
        <v>0</v>
      </c>
      <c r="DJ330">
        <f>($B$13*$K$11+$C$13*$K$11+$F$13*((FE330+EW330)/MAX(FE330+EW330+FF330, 0.1)*$P$11+FF330/MAX(FE330+EW330+FF330, 0.1)*$Q$11))/($B$13+$C$13+$F$13)</f>
        <v>0</v>
      </c>
      <c r="DK330">
        <v>2.7</v>
      </c>
      <c r="DL330">
        <v>0.5</v>
      </c>
      <c r="DM330" t="s">
        <v>438</v>
      </c>
      <c r="DN330">
        <v>2</v>
      </c>
      <c r="DO330" t="b">
        <v>1</v>
      </c>
      <c r="DP330">
        <v>1759171467.1</v>
      </c>
      <c r="DQ330">
        <v>105.8250407407407</v>
      </c>
      <c r="DR330">
        <v>84.89759629629629</v>
      </c>
      <c r="DS330">
        <v>21.91971481481482</v>
      </c>
      <c r="DT330">
        <v>20.29261481481481</v>
      </c>
      <c r="DU330">
        <v>106.8383592592592</v>
      </c>
      <c r="DV330">
        <v>21.63610740740741</v>
      </c>
      <c r="DW330">
        <v>500.0115555555556</v>
      </c>
      <c r="DX330">
        <v>90.88141851851852</v>
      </c>
      <c r="DY330">
        <v>0.06728521851851851</v>
      </c>
      <c r="DZ330">
        <v>28.80549999999999</v>
      </c>
      <c r="EA330">
        <v>29.95704074074074</v>
      </c>
      <c r="EB330">
        <v>999.9000000000001</v>
      </c>
      <c r="EC330">
        <v>0</v>
      </c>
      <c r="ED330">
        <v>0</v>
      </c>
      <c r="EE330">
        <v>9997.773703703704</v>
      </c>
      <c r="EF330">
        <v>0</v>
      </c>
      <c r="EG330">
        <v>10.58897037037037</v>
      </c>
      <c r="EH330">
        <v>20.92748888888889</v>
      </c>
      <c r="EI330">
        <v>108.1965555555556</v>
      </c>
      <c r="EJ330">
        <v>86.65610740740739</v>
      </c>
      <c r="EK330">
        <v>1.627111111111111</v>
      </c>
      <c r="EL330">
        <v>84.89759629629629</v>
      </c>
      <c r="EM330">
        <v>20.29261481481481</v>
      </c>
      <c r="EN330">
        <v>1.992094814814815</v>
      </c>
      <c r="EO330">
        <v>1.844220740740741</v>
      </c>
      <c r="EP330">
        <v>17.38163333333333</v>
      </c>
      <c r="EQ330">
        <v>16.16672962962963</v>
      </c>
      <c r="ER330">
        <v>1999.998148148148</v>
      </c>
      <c r="ES330">
        <v>0.979994777777778</v>
      </c>
      <c r="ET330">
        <v>0.0200056</v>
      </c>
      <c r="EU330">
        <v>0</v>
      </c>
      <c r="EV330">
        <v>411.8265555555555</v>
      </c>
      <c r="EW330">
        <v>5.00078</v>
      </c>
      <c r="EX330">
        <v>8111.722592592593</v>
      </c>
      <c r="EY330">
        <v>16379.58518518518</v>
      </c>
      <c r="EZ330">
        <v>40.27062962962962</v>
      </c>
      <c r="FA330">
        <v>41.09214814814814</v>
      </c>
      <c r="FB330">
        <v>40.36777777777777</v>
      </c>
      <c r="FC330">
        <v>40.80992592592592</v>
      </c>
      <c r="FD330">
        <v>40.86555555555555</v>
      </c>
      <c r="FE330">
        <v>1955.088148148148</v>
      </c>
      <c r="FF330">
        <v>39.91</v>
      </c>
      <c r="FG330">
        <v>0</v>
      </c>
      <c r="FH330">
        <v>1759171466.6</v>
      </c>
      <c r="FI330">
        <v>0</v>
      </c>
      <c r="FJ330">
        <v>411.78948</v>
      </c>
      <c r="FK330">
        <v>-1.547692319672898</v>
      </c>
      <c r="FL330">
        <v>-37.62692306495288</v>
      </c>
      <c r="FM330">
        <v>8111.832400000001</v>
      </c>
      <c r="FN330">
        <v>15</v>
      </c>
      <c r="FO330">
        <v>0</v>
      </c>
      <c r="FP330" t="s">
        <v>439</v>
      </c>
      <c r="FQ330">
        <v>1746989605.5</v>
      </c>
      <c r="FR330">
        <v>1746989593.5</v>
      </c>
      <c r="FS330">
        <v>0</v>
      </c>
      <c r="FT330">
        <v>-0.274</v>
      </c>
      <c r="FU330">
        <v>-0.002</v>
      </c>
      <c r="FV330">
        <v>2.549</v>
      </c>
      <c r="FW330">
        <v>0.129</v>
      </c>
      <c r="FX330">
        <v>420</v>
      </c>
      <c r="FY330">
        <v>17</v>
      </c>
      <c r="FZ330">
        <v>0.02</v>
      </c>
      <c r="GA330">
        <v>0.04</v>
      </c>
      <c r="GB330">
        <v>20.677715</v>
      </c>
      <c r="GC330">
        <v>5.412054033771084</v>
      </c>
      <c r="GD330">
        <v>0.5216961599197372</v>
      </c>
      <c r="GE330">
        <v>0</v>
      </c>
      <c r="GF330">
        <v>412.0035882352941</v>
      </c>
      <c r="GG330">
        <v>-3.591596643236624</v>
      </c>
      <c r="GH330">
        <v>0.4353411182892681</v>
      </c>
      <c r="GI330">
        <v>0</v>
      </c>
      <c r="GJ330">
        <v>1.616245</v>
      </c>
      <c r="GK330">
        <v>0.2405615009380818</v>
      </c>
      <c r="GL330">
        <v>0.02317892027252349</v>
      </c>
      <c r="GM330">
        <v>0</v>
      </c>
      <c r="GN330">
        <v>0</v>
      </c>
      <c r="GO330">
        <v>3</v>
      </c>
      <c r="GP330" t="s">
        <v>484</v>
      </c>
      <c r="GQ330">
        <v>3.10214</v>
      </c>
      <c r="GR330">
        <v>2.72535</v>
      </c>
      <c r="GS330">
        <v>0.0213405</v>
      </c>
      <c r="GT330">
        <v>0.0156406</v>
      </c>
      <c r="GU330">
        <v>0.101435</v>
      </c>
      <c r="GV330">
        <v>0.0972966</v>
      </c>
      <c r="GW330">
        <v>25525.1</v>
      </c>
      <c r="GX330">
        <v>23328.4</v>
      </c>
      <c r="GY330">
        <v>26648.4</v>
      </c>
      <c r="GZ330">
        <v>23924.8</v>
      </c>
      <c r="HA330">
        <v>38307</v>
      </c>
      <c r="HB330">
        <v>31923.3</v>
      </c>
      <c r="HC330">
        <v>46531.3</v>
      </c>
      <c r="HD330">
        <v>37854.6</v>
      </c>
      <c r="HE330">
        <v>1.86045</v>
      </c>
      <c r="HF330">
        <v>1.84732</v>
      </c>
      <c r="HG330">
        <v>0.108711</v>
      </c>
      <c r="HH330">
        <v>0</v>
      </c>
      <c r="HI330">
        <v>28.1845</v>
      </c>
      <c r="HJ330">
        <v>999.9</v>
      </c>
      <c r="HK330">
        <v>48.8</v>
      </c>
      <c r="HL330">
        <v>31.9</v>
      </c>
      <c r="HM330">
        <v>25.4959</v>
      </c>
      <c r="HN330">
        <v>61.0987</v>
      </c>
      <c r="HO330">
        <v>22.1394</v>
      </c>
      <c r="HP330">
        <v>1</v>
      </c>
      <c r="HQ330">
        <v>0.198704</v>
      </c>
      <c r="HR330">
        <v>0.0365605</v>
      </c>
      <c r="HS330">
        <v>20.2801</v>
      </c>
      <c r="HT330">
        <v>5.21085</v>
      </c>
      <c r="HU330">
        <v>11.98</v>
      </c>
      <c r="HV330">
        <v>4.96335</v>
      </c>
      <c r="HW330">
        <v>3.2745</v>
      </c>
      <c r="HX330">
        <v>9999</v>
      </c>
      <c r="HY330">
        <v>9999</v>
      </c>
      <c r="HZ330">
        <v>9999</v>
      </c>
      <c r="IA330">
        <v>43.2</v>
      </c>
      <c r="IB330">
        <v>1.864</v>
      </c>
      <c r="IC330">
        <v>1.86019</v>
      </c>
      <c r="ID330">
        <v>1.85851</v>
      </c>
      <c r="IE330">
        <v>1.85988</v>
      </c>
      <c r="IF330">
        <v>1.8599</v>
      </c>
      <c r="IG330">
        <v>1.8584</v>
      </c>
      <c r="IH330">
        <v>1.85748</v>
      </c>
      <c r="II330">
        <v>1.85242</v>
      </c>
      <c r="IJ330">
        <v>0</v>
      </c>
      <c r="IK330">
        <v>0</v>
      </c>
      <c r="IL330">
        <v>0</v>
      </c>
      <c r="IM330">
        <v>0</v>
      </c>
      <c r="IN330" t="s">
        <v>441</v>
      </c>
      <c r="IO330" t="s">
        <v>442</v>
      </c>
      <c r="IP330" t="s">
        <v>443</v>
      </c>
      <c r="IQ330" t="s">
        <v>443</v>
      </c>
      <c r="IR330" t="s">
        <v>443</v>
      </c>
      <c r="IS330" t="s">
        <v>443</v>
      </c>
      <c r="IT330">
        <v>0</v>
      </c>
      <c r="IU330">
        <v>100</v>
      </c>
      <c r="IV330">
        <v>100</v>
      </c>
      <c r="IW330">
        <v>-0.993</v>
      </c>
      <c r="IX330">
        <v>0.2842</v>
      </c>
      <c r="IY330">
        <v>-0.9039269621244732</v>
      </c>
      <c r="IZ330">
        <v>-0.001239420960351069</v>
      </c>
      <c r="JA330">
        <v>2.054680153414315E-06</v>
      </c>
      <c r="JB330">
        <v>-6.090169633737798E-10</v>
      </c>
      <c r="JC330">
        <v>0.01286883109493677</v>
      </c>
      <c r="JD330">
        <v>0.003674261220633967</v>
      </c>
      <c r="JE330">
        <v>0.0003746991724086452</v>
      </c>
      <c r="JF330">
        <v>1.563836292469968E-06</v>
      </c>
      <c r="JG330">
        <v>1</v>
      </c>
      <c r="JH330">
        <v>2003</v>
      </c>
      <c r="JI330">
        <v>1</v>
      </c>
      <c r="JJ330">
        <v>24</v>
      </c>
      <c r="JK330">
        <v>203031.2</v>
      </c>
      <c r="JL330">
        <v>203031.4</v>
      </c>
      <c r="JM330">
        <v>0.239258</v>
      </c>
      <c r="JN330">
        <v>2.68799</v>
      </c>
      <c r="JO330">
        <v>1.49658</v>
      </c>
      <c r="JP330">
        <v>2.34375</v>
      </c>
      <c r="JQ330">
        <v>1.54907</v>
      </c>
      <c r="JR330">
        <v>2.4646</v>
      </c>
      <c r="JS330">
        <v>36.8604</v>
      </c>
      <c r="JT330">
        <v>24.1751</v>
      </c>
      <c r="JU330">
        <v>18</v>
      </c>
      <c r="JV330">
        <v>484.155</v>
      </c>
      <c r="JW330">
        <v>490.421</v>
      </c>
      <c r="JX330">
        <v>27.4749</v>
      </c>
      <c r="JY330">
        <v>29.7912</v>
      </c>
      <c r="JZ330">
        <v>29.9998</v>
      </c>
      <c r="KA330">
        <v>30.0419</v>
      </c>
      <c r="KB330">
        <v>30.0429</v>
      </c>
      <c r="KC330">
        <v>4.75433</v>
      </c>
      <c r="KD330">
        <v>22.7931</v>
      </c>
      <c r="KE330">
        <v>95.1675</v>
      </c>
      <c r="KF330">
        <v>27.5012</v>
      </c>
      <c r="KG330">
        <v>32.1761</v>
      </c>
      <c r="KH330">
        <v>20.2444</v>
      </c>
      <c r="KI330">
        <v>101.739</v>
      </c>
      <c r="KJ330">
        <v>91.2884</v>
      </c>
    </row>
    <row r="331" spans="1:296">
      <c r="A331">
        <v>313</v>
      </c>
      <c r="B331">
        <v>1759171571.6</v>
      </c>
      <c r="C331">
        <v>10198.5</v>
      </c>
      <c r="D331" t="s">
        <v>1072</v>
      </c>
      <c r="E331" t="s">
        <v>1073</v>
      </c>
      <c r="F331">
        <v>5</v>
      </c>
      <c r="G331" t="s">
        <v>1025</v>
      </c>
      <c r="H331">
        <v>1759171563.599999</v>
      </c>
      <c r="I331">
        <f>(J331)/1000</f>
        <v>0</v>
      </c>
      <c r="J331">
        <f>IF(DO331, AM331, AG331)</f>
        <v>0</v>
      </c>
      <c r="K331">
        <f>IF(DO331, AH331, AF331)</f>
        <v>0</v>
      </c>
      <c r="L331">
        <f>DQ331 - IF(AT331&gt;1, K331*DK331*100.0/(AV331), 0)</f>
        <v>0</v>
      </c>
      <c r="M331">
        <f>((S331-I331/2)*L331-K331)/(S331+I331/2)</f>
        <v>0</v>
      </c>
      <c r="N331">
        <f>M331*(DX331+DY331)/1000.0</f>
        <v>0</v>
      </c>
      <c r="O331">
        <f>(DQ331 - IF(AT331&gt;1, K331*DK331*100.0/(AV331), 0))*(DX331+DY331)/1000.0</f>
        <v>0</v>
      </c>
      <c r="P331">
        <f>2.0/((1/R331-1/Q331)+SIGN(R331)*SQRT((1/R331-1/Q331)*(1/R331-1/Q331) + 4*DL331/((DL331+1)*(DL331+1))*(2*1/R331*1/Q331-1/Q331*1/Q331)))</f>
        <v>0</v>
      </c>
      <c r="Q331">
        <f>IF(LEFT(DM331,1)&lt;&gt;"0",IF(LEFT(DM331,1)="1",3.0,DN331),$D$5+$E$5*(EE331*DX331/($K$5*1000))+$F$5*(EE331*DX331/($K$5*1000))*MAX(MIN(DK331,$J$5),$I$5)*MAX(MIN(DK331,$J$5),$I$5)+$G$5*MAX(MIN(DK331,$J$5),$I$5)*(EE331*DX331/($K$5*1000))+$H$5*(EE331*DX331/($K$5*1000))*(EE331*DX331/($K$5*1000)))</f>
        <v>0</v>
      </c>
      <c r="R331">
        <f>I331*(1000-(1000*0.61365*exp(17.502*V331/(240.97+V331))/(DX331+DY331)+DS331)/2)/(1000*0.61365*exp(17.502*V331/(240.97+V331))/(DX331+DY331)-DS331)</f>
        <v>0</v>
      </c>
      <c r="S331">
        <f>1/((DL331+1)/(P331/1.6)+1/(Q331/1.37)) + DL331/((DL331+1)/(P331/1.6) + DL331/(Q331/1.37))</f>
        <v>0</v>
      </c>
      <c r="T331">
        <f>(DG331*DJ331)</f>
        <v>0</v>
      </c>
      <c r="U331">
        <f>(DZ331+(T331+2*0.95*5.67E-8*(((DZ331+$B$9)+273)^4-(DZ331+273)^4)-44100*I331)/(1.84*29.3*Q331+8*0.95*5.67E-8*(DZ331+273)^3))</f>
        <v>0</v>
      </c>
      <c r="V331">
        <f>($C$9*EA331+$D$9*EB331+$E$9*U331)</f>
        <v>0</v>
      </c>
      <c r="W331">
        <f>0.61365*exp(17.502*V331/(240.97+V331))</f>
        <v>0</v>
      </c>
      <c r="X331">
        <f>(Y331/Z331*100)</f>
        <v>0</v>
      </c>
      <c r="Y331">
        <f>DS331*(DX331+DY331)/1000</f>
        <v>0</v>
      </c>
      <c r="Z331">
        <f>0.61365*exp(17.502*DZ331/(240.97+DZ331))</f>
        <v>0</v>
      </c>
      <c r="AA331">
        <f>(W331-DS331*(DX331+DY331)/1000)</f>
        <v>0</v>
      </c>
      <c r="AB331">
        <f>(-I331*44100)</f>
        <v>0</v>
      </c>
      <c r="AC331">
        <f>2*29.3*Q331*0.92*(DZ331-V331)</f>
        <v>0</v>
      </c>
      <c r="AD331">
        <f>2*0.95*5.67E-8*(((DZ331+$B$9)+273)^4-(V331+273)^4)</f>
        <v>0</v>
      </c>
      <c r="AE331">
        <f>T331+AD331+AB331+AC331</f>
        <v>0</v>
      </c>
      <c r="AF331">
        <f>DW331*AT331*(DR331-DQ331*(1000-AT331*DT331)/(1000-AT331*DS331))/(100*DK331)</f>
        <v>0</v>
      </c>
      <c r="AG331">
        <f>1000*DW331*AT331*(DS331-DT331)/(100*DK331*(1000-AT331*DS331))</f>
        <v>0</v>
      </c>
      <c r="AH331">
        <f>(AI331 - AJ331 - DX331*1E3/(8.314*(DZ331+273.15)) * AL331/DW331 * AK331) * DW331/(100*DK331) * (1000 - DT331)/1000</f>
        <v>0</v>
      </c>
      <c r="AI331">
        <v>428.4699237826198</v>
      </c>
      <c r="AJ331">
        <v>421.4345878787878</v>
      </c>
      <c r="AK331">
        <v>-0.03044437721203674</v>
      </c>
      <c r="AL331">
        <v>65.05288152161035</v>
      </c>
      <c r="AM331">
        <f>(AO331 - AN331 + DX331*1E3/(8.314*(DZ331+273.15)) * AQ331/DW331 * AP331) * DW331/(100*DK331) * 1000/(1000 - AO331)</f>
        <v>0</v>
      </c>
      <c r="AN331">
        <v>20.00190374166375</v>
      </c>
      <c r="AO331">
        <v>21.8989903030303</v>
      </c>
      <c r="AP331">
        <v>6.747332947448964E-06</v>
      </c>
      <c r="AQ331">
        <v>105.0648976741151</v>
      </c>
      <c r="AR331">
        <v>0</v>
      </c>
      <c r="AS331">
        <v>0</v>
      </c>
      <c r="AT331">
        <f>IF(AR331*$H$15&gt;=AV331,1.0,(AV331/(AV331-AR331*$H$15)))</f>
        <v>0</v>
      </c>
      <c r="AU331">
        <f>(AT331-1)*100</f>
        <v>0</v>
      </c>
      <c r="AV331">
        <f>MAX(0,($B$15+$C$15*EE331)/(1+$D$15*EE331)*DX331/(DZ331+273)*$E$15)</f>
        <v>0</v>
      </c>
      <c r="AW331" t="s">
        <v>437</v>
      </c>
      <c r="AX331" t="s">
        <v>437</v>
      </c>
      <c r="AY331">
        <v>0</v>
      </c>
      <c r="AZ331">
        <v>0</v>
      </c>
      <c r="BA331">
        <f>1-AY331/AZ331</f>
        <v>0</v>
      </c>
      <c r="BB331">
        <v>0</v>
      </c>
      <c r="BC331" t="s">
        <v>437</v>
      </c>
      <c r="BD331" t="s">
        <v>437</v>
      </c>
      <c r="BE331">
        <v>0</v>
      </c>
      <c r="BF331">
        <v>0</v>
      </c>
      <c r="BG331">
        <f>1-BE331/BF331</f>
        <v>0</v>
      </c>
      <c r="BH331">
        <v>0.5</v>
      </c>
      <c r="BI331">
        <f>DH331</f>
        <v>0</v>
      </c>
      <c r="BJ331">
        <f>K331</f>
        <v>0</v>
      </c>
      <c r="BK331">
        <f>BG331*BH331*BI331</f>
        <v>0</v>
      </c>
      <c r="BL331">
        <f>(BJ331-BB331)/BI331</f>
        <v>0</v>
      </c>
      <c r="BM331">
        <f>(AZ331-BF331)/BF331</f>
        <v>0</v>
      </c>
      <c r="BN331">
        <f>AY331/(BA331+AY331/BF331)</f>
        <v>0</v>
      </c>
      <c r="BO331" t="s">
        <v>437</v>
      </c>
      <c r="BP331">
        <v>0</v>
      </c>
      <c r="BQ331">
        <f>IF(BP331&lt;&gt;0, BP331, BN331)</f>
        <v>0</v>
      </c>
      <c r="BR331">
        <f>1-BQ331/BF331</f>
        <v>0</v>
      </c>
      <c r="BS331">
        <f>(BF331-BE331)/(BF331-BQ331)</f>
        <v>0</v>
      </c>
      <c r="BT331">
        <f>(AZ331-BF331)/(AZ331-BQ331)</f>
        <v>0</v>
      </c>
      <c r="BU331">
        <f>(BF331-BE331)/(BF331-AY331)</f>
        <v>0</v>
      </c>
      <c r="BV331">
        <f>(AZ331-BF331)/(AZ331-AY331)</f>
        <v>0</v>
      </c>
      <c r="BW331">
        <f>(BS331*BQ331/BE331)</f>
        <v>0</v>
      </c>
      <c r="BX331">
        <f>(1-BW331)</f>
        <v>0</v>
      </c>
      <c r="DG331">
        <f>$B$13*EF331+$C$13*EG331+$F$13*ER331*(1-EU331)</f>
        <v>0</v>
      </c>
      <c r="DH331">
        <f>DG331*DI331</f>
        <v>0</v>
      </c>
      <c r="DI331">
        <f>($B$13*$D$11+$C$13*$D$11+$F$13*((FE331+EW331)/MAX(FE331+EW331+FF331, 0.1)*$I$11+FF331/MAX(FE331+EW331+FF331, 0.1)*$J$11))/($B$13+$C$13+$F$13)</f>
        <v>0</v>
      </c>
      <c r="DJ331">
        <f>($B$13*$K$11+$C$13*$K$11+$F$13*((FE331+EW331)/MAX(FE331+EW331+FF331, 0.1)*$P$11+FF331/MAX(FE331+EW331+FF331, 0.1)*$Q$11))/($B$13+$C$13+$F$13)</f>
        <v>0</v>
      </c>
      <c r="DK331">
        <v>2.7</v>
      </c>
      <c r="DL331">
        <v>0.5</v>
      </c>
      <c r="DM331" t="s">
        <v>438</v>
      </c>
      <c r="DN331">
        <v>2</v>
      </c>
      <c r="DO331" t="b">
        <v>1</v>
      </c>
      <c r="DP331">
        <v>1759171563.599999</v>
      </c>
      <c r="DQ331">
        <v>412.3834193548387</v>
      </c>
      <c r="DR331">
        <v>419.8934516129032</v>
      </c>
      <c r="DS331">
        <v>21.89993225806452</v>
      </c>
      <c r="DT331">
        <v>19.99969677419355</v>
      </c>
      <c r="DU331">
        <v>413.4915806451613</v>
      </c>
      <c r="DV331">
        <v>21.61675161290323</v>
      </c>
      <c r="DW331">
        <v>500.009806451613</v>
      </c>
      <c r="DX331">
        <v>90.87867419354839</v>
      </c>
      <c r="DY331">
        <v>0.0672182129032258</v>
      </c>
      <c r="DZ331">
        <v>28.94590000000001</v>
      </c>
      <c r="EA331">
        <v>30.02468387096773</v>
      </c>
      <c r="EB331">
        <v>999.9000000000003</v>
      </c>
      <c r="EC331">
        <v>0</v>
      </c>
      <c r="ED331">
        <v>0</v>
      </c>
      <c r="EE331">
        <v>10001.3464516129</v>
      </c>
      <c r="EF331">
        <v>0</v>
      </c>
      <c r="EG331">
        <v>11.91763548387097</v>
      </c>
      <c r="EH331">
        <v>-7.509873870967742</v>
      </c>
      <c r="EI331">
        <v>421.6168387096774</v>
      </c>
      <c r="EJ331">
        <v>428.4625483870968</v>
      </c>
      <c r="EK331">
        <v>1.900244193548387</v>
      </c>
      <c r="EL331">
        <v>419.8934516129032</v>
      </c>
      <c r="EM331">
        <v>19.99969677419355</v>
      </c>
      <c r="EN331">
        <v>1.990236451612903</v>
      </c>
      <c r="EO331">
        <v>1.817545161290323</v>
      </c>
      <c r="EP331">
        <v>17.36687741935484</v>
      </c>
      <c r="EQ331">
        <v>15.9385064516129</v>
      </c>
      <c r="ER331">
        <v>1999.98935483871</v>
      </c>
      <c r="ES331">
        <v>0.979994096774194</v>
      </c>
      <c r="ET331">
        <v>0.02000629677419354</v>
      </c>
      <c r="EU331">
        <v>0</v>
      </c>
      <c r="EV331">
        <v>405.4804193548387</v>
      </c>
      <c r="EW331">
        <v>5.000779999999999</v>
      </c>
      <c r="EX331">
        <v>7992.183548387097</v>
      </c>
      <c r="EY331">
        <v>16379.50322580645</v>
      </c>
      <c r="EZ331">
        <v>40.14903225806452</v>
      </c>
      <c r="FA331">
        <v>40.98961290322579</v>
      </c>
      <c r="FB331">
        <v>40.2800322580645</v>
      </c>
      <c r="FC331">
        <v>40.7114193548387</v>
      </c>
      <c r="FD331">
        <v>41.01999999999999</v>
      </c>
      <c r="FE331">
        <v>1955.07935483871</v>
      </c>
      <c r="FF331">
        <v>39.91000000000001</v>
      </c>
      <c r="FG331">
        <v>0</v>
      </c>
      <c r="FH331">
        <v>1759171563.8</v>
      </c>
      <c r="FI331">
        <v>0</v>
      </c>
      <c r="FJ331">
        <v>405.56388</v>
      </c>
      <c r="FK331">
        <v>7.348384622244399</v>
      </c>
      <c r="FL331">
        <v>143.4646156047753</v>
      </c>
      <c r="FM331">
        <v>7993.9748</v>
      </c>
      <c r="FN331">
        <v>15</v>
      </c>
      <c r="FO331">
        <v>0</v>
      </c>
      <c r="FP331" t="s">
        <v>439</v>
      </c>
      <c r="FQ331">
        <v>1746989605.5</v>
      </c>
      <c r="FR331">
        <v>1746989593.5</v>
      </c>
      <c r="FS331">
        <v>0</v>
      </c>
      <c r="FT331">
        <v>-0.274</v>
      </c>
      <c r="FU331">
        <v>-0.002</v>
      </c>
      <c r="FV331">
        <v>2.549</v>
      </c>
      <c r="FW331">
        <v>0.129</v>
      </c>
      <c r="FX331">
        <v>420</v>
      </c>
      <c r="FY331">
        <v>17</v>
      </c>
      <c r="FZ331">
        <v>0.02</v>
      </c>
      <c r="GA331">
        <v>0.04</v>
      </c>
      <c r="GB331">
        <v>-7.430121750000001</v>
      </c>
      <c r="GC331">
        <v>-1.369737523452151</v>
      </c>
      <c r="GD331">
        <v>0.1374414338343336</v>
      </c>
      <c r="GE331">
        <v>0</v>
      </c>
      <c r="GF331">
        <v>405.0295588235294</v>
      </c>
      <c r="GG331">
        <v>7.977494272109401</v>
      </c>
      <c r="GH331">
        <v>0.8065325999456473</v>
      </c>
      <c r="GI331">
        <v>0</v>
      </c>
      <c r="GJ331">
        <v>1.90324175</v>
      </c>
      <c r="GK331">
        <v>-0.04889121951220056</v>
      </c>
      <c r="GL331">
        <v>0.005007680045440196</v>
      </c>
      <c r="GM331">
        <v>1</v>
      </c>
      <c r="GN331">
        <v>1</v>
      </c>
      <c r="GO331">
        <v>3</v>
      </c>
      <c r="GP331" t="s">
        <v>459</v>
      </c>
      <c r="GQ331">
        <v>3.10216</v>
      </c>
      <c r="GR331">
        <v>2.72516</v>
      </c>
      <c r="GS331">
        <v>0.08707380000000001</v>
      </c>
      <c r="GT331">
        <v>0.0881472</v>
      </c>
      <c r="GU331">
        <v>0.101278</v>
      </c>
      <c r="GV331">
        <v>0.09631679999999999</v>
      </c>
      <c r="GW331">
        <v>23813</v>
      </c>
      <c r="GX331">
        <v>21612.7</v>
      </c>
      <c r="GY331">
        <v>26650.3</v>
      </c>
      <c r="GZ331">
        <v>23926.9</v>
      </c>
      <c r="HA331">
        <v>38324.8</v>
      </c>
      <c r="HB331">
        <v>31968.5</v>
      </c>
      <c r="HC331">
        <v>46535</v>
      </c>
      <c r="HD331">
        <v>37858.2</v>
      </c>
      <c r="HE331">
        <v>1.86112</v>
      </c>
      <c r="HF331">
        <v>1.8478</v>
      </c>
      <c r="HG331">
        <v>0.110738</v>
      </c>
      <c r="HH331">
        <v>0</v>
      </c>
      <c r="HI331">
        <v>28.2159</v>
      </c>
      <c r="HJ331">
        <v>999.9</v>
      </c>
      <c r="HK331">
        <v>48.8</v>
      </c>
      <c r="HL331">
        <v>31.9</v>
      </c>
      <c r="HM331">
        <v>25.4976</v>
      </c>
      <c r="HN331">
        <v>60.8188</v>
      </c>
      <c r="HO331">
        <v>22.1074</v>
      </c>
      <c r="HP331">
        <v>1</v>
      </c>
      <c r="HQ331">
        <v>0.196301</v>
      </c>
      <c r="HR331">
        <v>0.335942</v>
      </c>
      <c r="HS331">
        <v>20.2803</v>
      </c>
      <c r="HT331">
        <v>5.21474</v>
      </c>
      <c r="HU331">
        <v>11.98</v>
      </c>
      <c r="HV331">
        <v>4.9634</v>
      </c>
      <c r="HW331">
        <v>3.27533</v>
      </c>
      <c r="HX331">
        <v>9999</v>
      </c>
      <c r="HY331">
        <v>9999</v>
      </c>
      <c r="HZ331">
        <v>9999</v>
      </c>
      <c r="IA331">
        <v>43.2</v>
      </c>
      <c r="IB331">
        <v>1.864</v>
      </c>
      <c r="IC331">
        <v>1.86019</v>
      </c>
      <c r="ID331">
        <v>1.85851</v>
      </c>
      <c r="IE331">
        <v>1.85983</v>
      </c>
      <c r="IF331">
        <v>1.85989</v>
      </c>
      <c r="IG331">
        <v>1.8584</v>
      </c>
      <c r="IH331">
        <v>1.85746</v>
      </c>
      <c r="II331">
        <v>1.85242</v>
      </c>
      <c r="IJ331">
        <v>0</v>
      </c>
      <c r="IK331">
        <v>0</v>
      </c>
      <c r="IL331">
        <v>0</v>
      </c>
      <c r="IM331">
        <v>0</v>
      </c>
      <c r="IN331" t="s">
        <v>441</v>
      </c>
      <c r="IO331" t="s">
        <v>442</v>
      </c>
      <c r="IP331" t="s">
        <v>443</v>
      </c>
      <c r="IQ331" t="s">
        <v>443</v>
      </c>
      <c r="IR331" t="s">
        <v>443</v>
      </c>
      <c r="IS331" t="s">
        <v>443</v>
      </c>
      <c r="IT331">
        <v>0</v>
      </c>
      <c r="IU331">
        <v>100</v>
      </c>
      <c r="IV331">
        <v>100</v>
      </c>
      <c r="IW331">
        <v>-1.108</v>
      </c>
      <c r="IX331">
        <v>0.2831</v>
      </c>
      <c r="IY331">
        <v>-0.9039269621244732</v>
      </c>
      <c r="IZ331">
        <v>-0.001239420960351069</v>
      </c>
      <c r="JA331">
        <v>2.054680153414315E-06</v>
      </c>
      <c r="JB331">
        <v>-6.090169633737798E-10</v>
      </c>
      <c r="JC331">
        <v>0.01286883109493677</v>
      </c>
      <c r="JD331">
        <v>0.003674261220633967</v>
      </c>
      <c r="JE331">
        <v>0.0003746991724086452</v>
      </c>
      <c r="JF331">
        <v>1.563836292469968E-06</v>
      </c>
      <c r="JG331">
        <v>1</v>
      </c>
      <c r="JH331">
        <v>2003</v>
      </c>
      <c r="JI331">
        <v>1</v>
      </c>
      <c r="JJ331">
        <v>24</v>
      </c>
      <c r="JK331">
        <v>203032.8</v>
      </c>
      <c r="JL331">
        <v>203033</v>
      </c>
      <c r="JM331">
        <v>1.11328</v>
      </c>
      <c r="JN331">
        <v>2.6416</v>
      </c>
      <c r="JO331">
        <v>1.49658</v>
      </c>
      <c r="JP331">
        <v>2.34375</v>
      </c>
      <c r="JQ331">
        <v>1.54785</v>
      </c>
      <c r="JR331">
        <v>2.41699</v>
      </c>
      <c r="JS331">
        <v>36.8604</v>
      </c>
      <c r="JT331">
        <v>24.1751</v>
      </c>
      <c r="JU331">
        <v>18</v>
      </c>
      <c r="JV331">
        <v>484.265</v>
      </c>
      <c r="JW331">
        <v>490.423</v>
      </c>
      <c r="JX331">
        <v>27.4593</v>
      </c>
      <c r="JY331">
        <v>29.747</v>
      </c>
      <c r="JZ331">
        <v>29.9999</v>
      </c>
      <c r="KA331">
        <v>30.0032</v>
      </c>
      <c r="KB331">
        <v>30.0046</v>
      </c>
      <c r="KC331">
        <v>22.3991</v>
      </c>
      <c r="KD331">
        <v>23.3533</v>
      </c>
      <c r="KE331">
        <v>94.4141</v>
      </c>
      <c r="KF331">
        <v>27.4602</v>
      </c>
      <c r="KG331">
        <v>419.835</v>
      </c>
      <c r="KH331">
        <v>20.0942</v>
      </c>
      <c r="KI331">
        <v>101.747</v>
      </c>
      <c r="KJ331">
        <v>91.2968</v>
      </c>
    </row>
    <row r="332" spans="1:296">
      <c r="A332">
        <v>314</v>
      </c>
      <c r="B332">
        <v>1759171576.6</v>
      </c>
      <c r="C332">
        <v>10203.5</v>
      </c>
      <c r="D332" t="s">
        <v>1074</v>
      </c>
      <c r="E332" t="s">
        <v>1075</v>
      </c>
      <c r="F332">
        <v>5</v>
      </c>
      <c r="G332" t="s">
        <v>1025</v>
      </c>
      <c r="H332">
        <v>1759171568.755172</v>
      </c>
      <c r="I332">
        <f>(J332)/1000</f>
        <v>0</v>
      </c>
      <c r="J332">
        <f>IF(DO332, AM332, AG332)</f>
        <v>0</v>
      </c>
      <c r="K332">
        <f>IF(DO332, AH332, AF332)</f>
        <v>0</v>
      </c>
      <c r="L332">
        <f>DQ332 - IF(AT332&gt;1, K332*DK332*100.0/(AV332), 0)</f>
        <v>0</v>
      </c>
      <c r="M332">
        <f>((S332-I332/2)*L332-K332)/(S332+I332/2)</f>
        <v>0</v>
      </c>
      <c r="N332">
        <f>M332*(DX332+DY332)/1000.0</f>
        <v>0</v>
      </c>
      <c r="O332">
        <f>(DQ332 - IF(AT332&gt;1, K332*DK332*100.0/(AV332), 0))*(DX332+DY332)/1000.0</f>
        <v>0</v>
      </c>
      <c r="P332">
        <f>2.0/((1/R332-1/Q332)+SIGN(R332)*SQRT((1/R332-1/Q332)*(1/R332-1/Q332) + 4*DL332/((DL332+1)*(DL332+1))*(2*1/R332*1/Q332-1/Q332*1/Q332)))</f>
        <v>0</v>
      </c>
      <c r="Q332">
        <f>IF(LEFT(DM332,1)&lt;&gt;"0",IF(LEFT(DM332,1)="1",3.0,DN332),$D$5+$E$5*(EE332*DX332/($K$5*1000))+$F$5*(EE332*DX332/($K$5*1000))*MAX(MIN(DK332,$J$5),$I$5)*MAX(MIN(DK332,$J$5),$I$5)+$G$5*MAX(MIN(DK332,$J$5),$I$5)*(EE332*DX332/($K$5*1000))+$H$5*(EE332*DX332/($K$5*1000))*(EE332*DX332/($K$5*1000)))</f>
        <v>0</v>
      </c>
      <c r="R332">
        <f>I332*(1000-(1000*0.61365*exp(17.502*V332/(240.97+V332))/(DX332+DY332)+DS332)/2)/(1000*0.61365*exp(17.502*V332/(240.97+V332))/(DX332+DY332)-DS332)</f>
        <v>0</v>
      </c>
      <c r="S332">
        <f>1/((DL332+1)/(P332/1.6)+1/(Q332/1.37)) + DL332/((DL332+1)/(P332/1.6) + DL332/(Q332/1.37))</f>
        <v>0</v>
      </c>
      <c r="T332">
        <f>(DG332*DJ332)</f>
        <v>0</v>
      </c>
      <c r="U332">
        <f>(DZ332+(T332+2*0.95*5.67E-8*(((DZ332+$B$9)+273)^4-(DZ332+273)^4)-44100*I332)/(1.84*29.3*Q332+8*0.95*5.67E-8*(DZ332+273)^3))</f>
        <v>0</v>
      </c>
      <c r="V332">
        <f>($C$9*EA332+$D$9*EB332+$E$9*U332)</f>
        <v>0</v>
      </c>
      <c r="W332">
        <f>0.61365*exp(17.502*V332/(240.97+V332))</f>
        <v>0</v>
      </c>
      <c r="X332">
        <f>(Y332/Z332*100)</f>
        <v>0</v>
      </c>
      <c r="Y332">
        <f>DS332*(DX332+DY332)/1000</f>
        <v>0</v>
      </c>
      <c r="Z332">
        <f>0.61365*exp(17.502*DZ332/(240.97+DZ332))</f>
        <v>0</v>
      </c>
      <c r="AA332">
        <f>(W332-DS332*(DX332+DY332)/1000)</f>
        <v>0</v>
      </c>
      <c r="AB332">
        <f>(-I332*44100)</f>
        <v>0</v>
      </c>
      <c r="AC332">
        <f>2*29.3*Q332*0.92*(DZ332-V332)</f>
        <v>0</v>
      </c>
      <c r="AD332">
        <f>2*0.95*5.67E-8*(((DZ332+$B$9)+273)^4-(V332+273)^4)</f>
        <v>0</v>
      </c>
      <c r="AE332">
        <f>T332+AD332+AB332+AC332</f>
        <v>0</v>
      </c>
      <c r="AF332">
        <f>DW332*AT332*(DR332-DQ332*(1000-AT332*DT332)/(1000-AT332*DS332))/(100*DK332)</f>
        <v>0</v>
      </c>
      <c r="AG332">
        <f>1000*DW332*AT332*(DS332-DT332)/(100*DK332*(1000-AT332*DS332))</f>
        <v>0</v>
      </c>
      <c r="AH332">
        <f>(AI332 - AJ332 - DX332*1E3/(8.314*(DZ332+273.15)) * AL332/DW332 * AK332) * DW332/(100*DK332) * (1000 - DT332)/1000</f>
        <v>0</v>
      </c>
      <c r="AI332">
        <v>428.4771026879375</v>
      </c>
      <c r="AJ332">
        <v>421.4060303030303</v>
      </c>
      <c r="AK332">
        <v>-0.001687247500968343</v>
      </c>
      <c r="AL332">
        <v>65.05288152161035</v>
      </c>
      <c r="AM332">
        <f>(AO332 - AN332 + DX332*1E3/(8.314*(DZ332+273.15)) * AQ332/DW332 * AP332) * DW332/(100*DK332) * 1000/(1000 - AO332)</f>
        <v>0</v>
      </c>
      <c r="AN332">
        <v>20.05532545748742</v>
      </c>
      <c r="AO332">
        <v>21.90459151515151</v>
      </c>
      <c r="AP332">
        <v>8.017565458995502E-05</v>
      </c>
      <c r="AQ332">
        <v>105.0648976741151</v>
      </c>
      <c r="AR332">
        <v>0</v>
      </c>
      <c r="AS332">
        <v>0</v>
      </c>
      <c r="AT332">
        <f>IF(AR332*$H$15&gt;=AV332,1.0,(AV332/(AV332-AR332*$H$15)))</f>
        <v>0</v>
      </c>
      <c r="AU332">
        <f>(AT332-1)*100</f>
        <v>0</v>
      </c>
      <c r="AV332">
        <f>MAX(0,($B$15+$C$15*EE332)/(1+$D$15*EE332)*DX332/(DZ332+273)*$E$15)</f>
        <v>0</v>
      </c>
      <c r="AW332" t="s">
        <v>437</v>
      </c>
      <c r="AX332" t="s">
        <v>437</v>
      </c>
      <c r="AY332">
        <v>0</v>
      </c>
      <c r="AZ332">
        <v>0</v>
      </c>
      <c r="BA332">
        <f>1-AY332/AZ332</f>
        <v>0</v>
      </c>
      <c r="BB332">
        <v>0</v>
      </c>
      <c r="BC332" t="s">
        <v>437</v>
      </c>
      <c r="BD332" t="s">
        <v>437</v>
      </c>
      <c r="BE332">
        <v>0</v>
      </c>
      <c r="BF332">
        <v>0</v>
      </c>
      <c r="BG332">
        <f>1-BE332/BF332</f>
        <v>0</v>
      </c>
      <c r="BH332">
        <v>0.5</v>
      </c>
      <c r="BI332">
        <f>DH332</f>
        <v>0</v>
      </c>
      <c r="BJ332">
        <f>K332</f>
        <v>0</v>
      </c>
      <c r="BK332">
        <f>BG332*BH332*BI332</f>
        <v>0</v>
      </c>
      <c r="BL332">
        <f>(BJ332-BB332)/BI332</f>
        <v>0</v>
      </c>
      <c r="BM332">
        <f>(AZ332-BF332)/BF332</f>
        <v>0</v>
      </c>
      <c r="BN332">
        <f>AY332/(BA332+AY332/BF332)</f>
        <v>0</v>
      </c>
      <c r="BO332" t="s">
        <v>437</v>
      </c>
      <c r="BP332">
        <v>0</v>
      </c>
      <c r="BQ332">
        <f>IF(BP332&lt;&gt;0, BP332, BN332)</f>
        <v>0</v>
      </c>
      <c r="BR332">
        <f>1-BQ332/BF332</f>
        <v>0</v>
      </c>
      <c r="BS332">
        <f>(BF332-BE332)/(BF332-BQ332)</f>
        <v>0</v>
      </c>
      <c r="BT332">
        <f>(AZ332-BF332)/(AZ332-BQ332)</f>
        <v>0</v>
      </c>
      <c r="BU332">
        <f>(BF332-BE332)/(BF332-AY332)</f>
        <v>0</v>
      </c>
      <c r="BV332">
        <f>(AZ332-BF332)/(AZ332-AY332)</f>
        <v>0</v>
      </c>
      <c r="BW332">
        <f>(BS332*BQ332/BE332)</f>
        <v>0</v>
      </c>
      <c r="BX332">
        <f>(1-BW332)</f>
        <v>0</v>
      </c>
      <c r="DG332">
        <f>$B$13*EF332+$C$13*EG332+$F$13*ER332*(1-EU332)</f>
        <v>0</v>
      </c>
      <c r="DH332">
        <f>DG332*DI332</f>
        <v>0</v>
      </c>
      <c r="DI332">
        <f>($B$13*$D$11+$C$13*$D$11+$F$13*((FE332+EW332)/MAX(FE332+EW332+FF332, 0.1)*$I$11+FF332/MAX(FE332+EW332+FF332, 0.1)*$J$11))/($B$13+$C$13+$F$13)</f>
        <v>0</v>
      </c>
      <c r="DJ332">
        <f>($B$13*$K$11+$C$13*$K$11+$F$13*((FE332+EW332)/MAX(FE332+EW332+FF332, 0.1)*$P$11+FF332/MAX(FE332+EW332+FF332, 0.1)*$Q$11))/($B$13+$C$13+$F$13)</f>
        <v>0</v>
      </c>
      <c r="DK332">
        <v>2.7</v>
      </c>
      <c r="DL332">
        <v>0.5</v>
      </c>
      <c r="DM332" t="s">
        <v>438</v>
      </c>
      <c r="DN332">
        <v>2</v>
      </c>
      <c r="DO332" t="b">
        <v>1</v>
      </c>
      <c r="DP332">
        <v>1759171568.755172</v>
      </c>
      <c r="DQ332">
        <v>412.273</v>
      </c>
      <c r="DR332">
        <v>420.0203793103448</v>
      </c>
      <c r="DS332">
        <v>21.89942068965517</v>
      </c>
      <c r="DT332">
        <v>20.01286551724138</v>
      </c>
      <c r="DU332">
        <v>413.3812413793104</v>
      </c>
      <c r="DV332">
        <v>21.6162448275862</v>
      </c>
      <c r="DW332">
        <v>500.0047931034483</v>
      </c>
      <c r="DX332">
        <v>90.87890689655173</v>
      </c>
      <c r="DY332">
        <v>0.06701959999999998</v>
      </c>
      <c r="DZ332">
        <v>28.94003103448276</v>
      </c>
      <c r="EA332">
        <v>30.02248965517241</v>
      </c>
      <c r="EB332">
        <v>999.9000000000002</v>
      </c>
      <c r="EC332">
        <v>0</v>
      </c>
      <c r="ED332">
        <v>0</v>
      </c>
      <c r="EE332">
        <v>10007.82551724138</v>
      </c>
      <c r="EF332">
        <v>0</v>
      </c>
      <c r="EG332">
        <v>11.68908275862069</v>
      </c>
      <c r="EH332">
        <v>-7.747356206896552</v>
      </c>
      <c r="EI332">
        <v>421.5037931034482</v>
      </c>
      <c r="EJ332">
        <v>428.5979310344828</v>
      </c>
      <c r="EK332">
        <v>1.886566896551724</v>
      </c>
      <c r="EL332">
        <v>420.0203793103448</v>
      </c>
      <c r="EM332">
        <v>20.01286551724138</v>
      </c>
      <c r="EN332">
        <v>1.990194827586207</v>
      </c>
      <c r="EO332">
        <v>1.818746896551724</v>
      </c>
      <c r="EP332">
        <v>17.36654827586207</v>
      </c>
      <c r="EQ332">
        <v>15.94883448275862</v>
      </c>
      <c r="ER332">
        <v>1999.998965517241</v>
      </c>
      <c r="ES332">
        <v>0.9799941034482762</v>
      </c>
      <c r="ET332">
        <v>0.02000628965517241</v>
      </c>
      <c r="EU332">
        <v>0</v>
      </c>
      <c r="EV332">
        <v>406.1230000000001</v>
      </c>
      <c r="EW332">
        <v>5.00078</v>
      </c>
      <c r="EX332">
        <v>8004.40724137931</v>
      </c>
      <c r="EY332">
        <v>16379.58620689655</v>
      </c>
      <c r="EZ332">
        <v>40.15489655172413</v>
      </c>
      <c r="FA332">
        <v>40.98675862068965</v>
      </c>
      <c r="FB332">
        <v>40.25841379310345</v>
      </c>
      <c r="FC332">
        <v>40.73686206896552</v>
      </c>
      <c r="FD332">
        <v>40.98693103448275</v>
      </c>
      <c r="FE332">
        <v>1955.088965517241</v>
      </c>
      <c r="FF332">
        <v>39.91</v>
      </c>
      <c r="FG332">
        <v>0</v>
      </c>
      <c r="FH332">
        <v>1759171568.6</v>
      </c>
      <c r="FI332">
        <v>0</v>
      </c>
      <c r="FJ332">
        <v>406.1582</v>
      </c>
      <c r="FK332">
        <v>7.590923092123313</v>
      </c>
      <c r="FL332">
        <v>140.8669232986511</v>
      </c>
      <c r="FM332">
        <v>8005.3076</v>
      </c>
      <c r="FN332">
        <v>15</v>
      </c>
      <c r="FO332">
        <v>0</v>
      </c>
      <c r="FP332" t="s">
        <v>439</v>
      </c>
      <c r="FQ332">
        <v>1746989605.5</v>
      </c>
      <c r="FR332">
        <v>1746989593.5</v>
      </c>
      <c r="FS332">
        <v>0</v>
      </c>
      <c r="FT332">
        <v>-0.274</v>
      </c>
      <c r="FU332">
        <v>-0.002</v>
      </c>
      <c r="FV332">
        <v>2.549</v>
      </c>
      <c r="FW332">
        <v>0.129</v>
      </c>
      <c r="FX332">
        <v>420</v>
      </c>
      <c r="FY332">
        <v>17</v>
      </c>
      <c r="FZ332">
        <v>0.02</v>
      </c>
      <c r="GA332">
        <v>0.04</v>
      </c>
      <c r="GB332">
        <v>-7.609310000000001</v>
      </c>
      <c r="GC332">
        <v>-2.116142090592334</v>
      </c>
      <c r="GD332">
        <v>0.2828781971958612</v>
      </c>
      <c r="GE332">
        <v>0</v>
      </c>
      <c r="GF332">
        <v>405.7628235294118</v>
      </c>
      <c r="GG332">
        <v>7.681100072374279</v>
      </c>
      <c r="GH332">
        <v>0.7746112296458292</v>
      </c>
      <c r="GI332">
        <v>0</v>
      </c>
      <c r="GJ332">
        <v>1.893916585365854</v>
      </c>
      <c r="GK332">
        <v>-0.1176424390243905</v>
      </c>
      <c r="GL332">
        <v>0.01899572257496808</v>
      </c>
      <c r="GM332">
        <v>0</v>
      </c>
      <c r="GN332">
        <v>0</v>
      </c>
      <c r="GO332">
        <v>3</v>
      </c>
      <c r="GP332" t="s">
        <v>484</v>
      </c>
      <c r="GQ332">
        <v>3.10226</v>
      </c>
      <c r="GR332">
        <v>2.72468</v>
      </c>
      <c r="GS332">
        <v>0.0870875</v>
      </c>
      <c r="GT332">
        <v>0.0885348</v>
      </c>
      <c r="GU332">
        <v>0.101316</v>
      </c>
      <c r="GV332">
        <v>0.0967838</v>
      </c>
      <c r="GW332">
        <v>23812.8</v>
      </c>
      <c r="GX332">
        <v>21603.6</v>
      </c>
      <c r="GY332">
        <v>26650.4</v>
      </c>
      <c r="GZ332">
        <v>23927</v>
      </c>
      <c r="HA332">
        <v>38323.4</v>
      </c>
      <c r="HB332">
        <v>31951.8</v>
      </c>
      <c r="HC332">
        <v>46535.2</v>
      </c>
      <c r="HD332">
        <v>37858.1</v>
      </c>
      <c r="HE332">
        <v>1.86112</v>
      </c>
      <c r="HF332">
        <v>1.84835</v>
      </c>
      <c r="HG332">
        <v>0.109725</v>
      </c>
      <c r="HH332">
        <v>0</v>
      </c>
      <c r="HI332">
        <v>28.2143</v>
      </c>
      <c r="HJ332">
        <v>999.9</v>
      </c>
      <c r="HK332">
        <v>48.8</v>
      </c>
      <c r="HL332">
        <v>31.9</v>
      </c>
      <c r="HM332">
        <v>25.497</v>
      </c>
      <c r="HN332">
        <v>61.1288</v>
      </c>
      <c r="HO332">
        <v>21.9311</v>
      </c>
      <c r="HP332">
        <v>1</v>
      </c>
      <c r="HQ332">
        <v>0.195821</v>
      </c>
      <c r="HR332">
        <v>0.348788</v>
      </c>
      <c r="HS332">
        <v>20.2797</v>
      </c>
      <c r="HT332">
        <v>5.2113</v>
      </c>
      <c r="HU332">
        <v>11.98</v>
      </c>
      <c r="HV332">
        <v>4.96285</v>
      </c>
      <c r="HW332">
        <v>3.27465</v>
      </c>
      <c r="HX332">
        <v>9999</v>
      </c>
      <c r="HY332">
        <v>9999</v>
      </c>
      <c r="HZ332">
        <v>9999</v>
      </c>
      <c r="IA332">
        <v>43.2</v>
      </c>
      <c r="IB332">
        <v>1.86401</v>
      </c>
      <c r="IC332">
        <v>1.86018</v>
      </c>
      <c r="ID332">
        <v>1.85851</v>
      </c>
      <c r="IE332">
        <v>1.85982</v>
      </c>
      <c r="IF332">
        <v>1.85989</v>
      </c>
      <c r="IG332">
        <v>1.85841</v>
      </c>
      <c r="IH332">
        <v>1.85747</v>
      </c>
      <c r="II332">
        <v>1.85242</v>
      </c>
      <c r="IJ332">
        <v>0</v>
      </c>
      <c r="IK332">
        <v>0</v>
      </c>
      <c r="IL332">
        <v>0</v>
      </c>
      <c r="IM332">
        <v>0</v>
      </c>
      <c r="IN332" t="s">
        <v>441</v>
      </c>
      <c r="IO332" t="s">
        <v>442</v>
      </c>
      <c r="IP332" t="s">
        <v>443</v>
      </c>
      <c r="IQ332" t="s">
        <v>443</v>
      </c>
      <c r="IR332" t="s">
        <v>443</v>
      </c>
      <c r="IS332" t="s">
        <v>443</v>
      </c>
      <c r="IT332">
        <v>0</v>
      </c>
      <c r="IU332">
        <v>100</v>
      </c>
      <c r="IV332">
        <v>100</v>
      </c>
      <c r="IW332">
        <v>-1.108</v>
      </c>
      <c r="IX332">
        <v>0.2834</v>
      </c>
      <c r="IY332">
        <v>-0.9039269621244732</v>
      </c>
      <c r="IZ332">
        <v>-0.001239420960351069</v>
      </c>
      <c r="JA332">
        <v>2.054680153414315E-06</v>
      </c>
      <c r="JB332">
        <v>-6.090169633737798E-10</v>
      </c>
      <c r="JC332">
        <v>0.01286883109493677</v>
      </c>
      <c r="JD332">
        <v>0.003674261220633967</v>
      </c>
      <c r="JE332">
        <v>0.0003746991724086452</v>
      </c>
      <c r="JF332">
        <v>1.563836292469968E-06</v>
      </c>
      <c r="JG332">
        <v>1</v>
      </c>
      <c r="JH332">
        <v>2003</v>
      </c>
      <c r="JI332">
        <v>1</v>
      </c>
      <c r="JJ332">
        <v>24</v>
      </c>
      <c r="JK332">
        <v>203032.9</v>
      </c>
      <c r="JL332">
        <v>203033.1</v>
      </c>
      <c r="JM332">
        <v>1.14136</v>
      </c>
      <c r="JN332">
        <v>2.64893</v>
      </c>
      <c r="JO332">
        <v>1.49658</v>
      </c>
      <c r="JP332">
        <v>2.34375</v>
      </c>
      <c r="JQ332">
        <v>1.54907</v>
      </c>
      <c r="JR332">
        <v>2.3291</v>
      </c>
      <c r="JS332">
        <v>36.8604</v>
      </c>
      <c r="JT332">
        <v>24.1751</v>
      </c>
      <c r="JU332">
        <v>18</v>
      </c>
      <c r="JV332">
        <v>484.246</v>
      </c>
      <c r="JW332">
        <v>490.776</v>
      </c>
      <c r="JX332">
        <v>27.4398</v>
      </c>
      <c r="JY332">
        <v>29.7444</v>
      </c>
      <c r="JZ332">
        <v>29.9997</v>
      </c>
      <c r="KA332">
        <v>30.0006</v>
      </c>
      <c r="KB332">
        <v>30.0033</v>
      </c>
      <c r="KC332">
        <v>22.9428</v>
      </c>
      <c r="KD332">
        <v>23.3533</v>
      </c>
      <c r="KE332">
        <v>94.4141</v>
      </c>
      <c r="KF332">
        <v>27.4351</v>
      </c>
      <c r="KG332">
        <v>439.88</v>
      </c>
      <c r="KH332">
        <v>20.0832</v>
      </c>
      <c r="KI332">
        <v>101.747</v>
      </c>
      <c r="KJ332">
        <v>91.2968</v>
      </c>
    </row>
    <row r="333" spans="1:296">
      <c r="A333">
        <v>315</v>
      </c>
      <c r="B333">
        <v>1759171581.6</v>
      </c>
      <c r="C333">
        <v>10208.5</v>
      </c>
      <c r="D333" t="s">
        <v>1076</v>
      </c>
      <c r="E333" t="s">
        <v>1077</v>
      </c>
      <c r="F333">
        <v>5</v>
      </c>
      <c r="G333" t="s">
        <v>1025</v>
      </c>
      <c r="H333">
        <v>1759171573.832142</v>
      </c>
      <c r="I333">
        <f>(J333)/1000</f>
        <v>0</v>
      </c>
      <c r="J333">
        <f>IF(DO333, AM333, AG333)</f>
        <v>0</v>
      </c>
      <c r="K333">
        <f>IF(DO333, AH333, AF333)</f>
        <v>0</v>
      </c>
      <c r="L333">
        <f>DQ333 - IF(AT333&gt;1, K333*DK333*100.0/(AV333), 0)</f>
        <v>0</v>
      </c>
      <c r="M333">
        <f>((S333-I333/2)*L333-K333)/(S333+I333/2)</f>
        <v>0</v>
      </c>
      <c r="N333">
        <f>M333*(DX333+DY333)/1000.0</f>
        <v>0</v>
      </c>
      <c r="O333">
        <f>(DQ333 - IF(AT333&gt;1, K333*DK333*100.0/(AV333), 0))*(DX333+DY333)/1000.0</f>
        <v>0</v>
      </c>
      <c r="P333">
        <f>2.0/((1/R333-1/Q333)+SIGN(R333)*SQRT((1/R333-1/Q333)*(1/R333-1/Q333) + 4*DL333/((DL333+1)*(DL333+1))*(2*1/R333*1/Q333-1/Q333*1/Q333)))</f>
        <v>0</v>
      </c>
      <c r="Q333">
        <f>IF(LEFT(DM333,1)&lt;&gt;"0",IF(LEFT(DM333,1)="1",3.0,DN333),$D$5+$E$5*(EE333*DX333/($K$5*1000))+$F$5*(EE333*DX333/($K$5*1000))*MAX(MIN(DK333,$J$5),$I$5)*MAX(MIN(DK333,$J$5),$I$5)+$G$5*MAX(MIN(DK333,$J$5),$I$5)*(EE333*DX333/($K$5*1000))+$H$5*(EE333*DX333/($K$5*1000))*(EE333*DX333/($K$5*1000)))</f>
        <v>0</v>
      </c>
      <c r="R333">
        <f>I333*(1000-(1000*0.61365*exp(17.502*V333/(240.97+V333))/(DX333+DY333)+DS333)/2)/(1000*0.61365*exp(17.502*V333/(240.97+V333))/(DX333+DY333)-DS333)</f>
        <v>0</v>
      </c>
      <c r="S333">
        <f>1/((DL333+1)/(P333/1.6)+1/(Q333/1.37)) + DL333/((DL333+1)/(P333/1.6) + DL333/(Q333/1.37))</f>
        <v>0</v>
      </c>
      <c r="T333">
        <f>(DG333*DJ333)</f>
        <v>0</v>
      </c>
      <c r="U333">
        <f>(DZ333+(T333+2*0.95*5.67E-8*(((DZ333+$B$9)+273)^4-(DZ333+273)^4)-44100*I333)/(1.84*29.3*Q333+8*0.95*5.67E-8*(DZ333+273)^3))</f>
        <v>0</v>
      </c>
      <c r="V333">
        <f>($C$9*EA333+$D$9*EB333+$E$9*U333)</f>
        <v>0</v>
      </c>
      <c r="W333">
        <f>0.61365*exp(17.502*V333/(240.97+V333))</f>
        <v>0</v>
      </c>
      <c r="X333">
        <f>(Y333/Z333*100)</f>
        <v>0</v>
      </c>
      <c r="Y333">
        <f>DS333*(DX333+DY333)/1000</f>
        <v>0</v>
      </c>
      <c r="Z333">
        <f>0.61365*exp(17.502*DZ333/(240.97+DZ333))</f>
        <v>0</v>
      </c>
      <c r="AA333">
        <f>(W333-DS333*(DX333+DY333)/1000)</f>
        <v>0</v>
      </c>
      <c r="AB333">
        <f>(-I333*44100)</f>
        <v>0</v>
      </c>
      <c r="AC333">
        <f>2*29.3*Q333*0.92*(DZ333-V333)</f>
        <v>0</v>
      </c>
      <c r="AD333">
        <f>2*0.95*5.67E-8*(((DZ333+$B$9)+273)^4-(V333+273)^4)</f>
        <v>0</v>
      </c>
      <c r="AE333">
        <f>T333+AD333+AB333+AC333</f>
        <v>0</v>
      </c>
      <c r="AF333">
        <f>DW333*AT333*(DR333-DQ333*(1000-AT333*DT333)/(1000-AT333*DS333))/(100*DK333)</f>
        <v>0</v>
      </c>
      <c r="AG333">
        <f>1000*DW333*AT333*(DS333-DT333)/(100*DK333*(1000-AT333*DS333))</f>
        <v>0</v>
      </c>
      <c r="AH333">
        <f>(AI333 - AJ333 - DX333*1E3/(8.314*(DZ333+273.15)) * AL333/DW333 * AK333) * DW333/(100*DK333) * (1000 - DT333)/1000</f>
        <v>0</v>
      </c>
      <c r="AI333">
        <v>435.2357636778772</v>
      </c>
      <c r="AJ333">
        <v>424.4287272727272</v>
      </c>
      <c r="AK333">
        <v>0.7358479266563069</v>
      </c>
      <c r="AL333">
        <v>65.05288152161035</v>
      </c>
      <c r="AM333">
        <f>(AO333 - AN333 + DX333*1E3/(8.314*(DZ333+273.15)) * AQ333/DW333 * AP333) * DW333/(100*DK333) * 1000/(1000 - AO333)</f>
        <v>0</v>
      </c>
      <c r="AN333">
        <v>20.20204331073074</v>
      </c>
      <c r="AO333">
        <v>21.98061636363637</v>
      </c>
      <c r="AP333">
        <v>0.0162776443777326</v>
      </c>
      <c r="AQ333">
        <v>105.0648976741151</v>
      </c>
      <c r="AR333">
        <v>0</v>
      </c>
      <c r="AS333">
        <v>0</v>
      </c>
      <c r="AT333">
        <f>IF(AR333*$H$15&gt;=AV333,1.0,(AV333/(AV333-AR333*$H$15)))</f>
        <v>0</v>
      </c>
      <c r="AU333">
        <f>(AT333-1)*100</f>
        <v>0</v>
      </c>
      <c r="AV333">
        <f>MAX(0,($B$15+$C$15*EE333)/(1+$D$15*EE333)*DX333/(DZ333+273)*$E$15)</f>
        <v>0</v>
      </c>
      <c r="AW333" t="s">
        <v>437</v>
      </c>
      <c r="AX333" t="s">
        <v>437</v>
      </c>
      <c r="AY333">
        <v>0</v>
      </c>
      <c r="AZ333">
        <v>0</v>
      </c>
      <c r="BA333">
        <f>1-AY333/AZ333</f>
        <v>0</v>
      </c>
      <c r="BB333">
        <v>0</v>
      </c>
      <c r="BC333" t="s">
        <v>437</v>
      </c>
      <c r="BD333" t="s">
        <v>437</v>
      </c>
      <c r="BE333">
        <v>0</v>
      </c>
      <c r="BF333">
        <v>0</v>
      </c>
      <c r="BG333">
        <f>1-BE333/BF333</f>
        <v>0</v>
      </c>
      <c r="BH333">
        <v>0.5</v>
      </c>
      <c r="BI333">
        <f>DH333</f>
        <v>0</v>
      </c>
      <c r="BJ333">
        <f>K333</f>
        <v>0</v>
      </c>
      <c r="BK333">
        <f>BG333*BH333*BI333</f>
        <v>0</v>
      </c>
      <c r="BL333">
        <f>(BJ333-BB333)/BI333</f>
        <v>0</v>
      </c>
      <c r="BM333">
        <f>(AZ333-BF333)/BF333</f>
        <v>0</v>
      </c>
      <c r="BN333">
        <f>AY333/(BA333+AY333/BF333)</f>
        <v>0</v>
      </c>
      <c r="BO333" t="s">
        <v>437</v>
      </c>
      <c r="BP333">
        <v>0</v>
      </c>
      <c r="BQ333">
        <f>IF(BP333&lt;&gt;0, BP333, BN333)</f>
        <v>0</v>
      </c>
      <c r="BR333">
        <f>1-BQ333/BF333</f>
        <v>0</v>
      </c>
      <c r="BS333">
        <f>(BF333-BE333)/(BF333-BQ333)</f>
        <v>0</v>
      </c>
      <c r="BT333">
        <f>(AZ333-BF333)/(AZ333-BQ333)</f>
        <v>0</v>
      </c>
      <c r="BU333">
        <f>(BF333-BE333)/(BF333-AY333)</f>
        <v>0</v>
      </c>
      <c r="BV333">
        <f>(AZ333-BF333)/(AZ333-AY333)</f>
        <v>0</v>
      </c>
      <c r="BW333">
        <f>(BS333*BQ333/BE333)</f>
        <v>0</v>
      </c>
      <c r="BX333">
        <f>(1-BW333)</f>
        <v>0</v>
      </c>
      <c r="DG333">
        <f>$B$13*EF333+$C$13*EG333+$F$13*ER333*(1-EU333)</f>
        <v>0</v>
      </c>
      <c r="DH333">
        <f>DG333*DI333</f>
        <v>0</v>
      </c>
      <c r="DI333">
        <f>($B$13*$D$11+$C$13*$D$11+$F$13*((FE333+EW333)/MAX(FE333+EW333+FF333, 0.1)*$I$11+FF333/MAX(FE333+EW333+FF333, 0.1)*$J$11))/($B$13+$C$13+$F$13)</f>
        <v>0</v>
      </c>
      <c r="DJ333">
        <f>($B$13*$K$11+$C$13*$K$11+$F$13*((FE333+EW333)/MAX(FE333+EW333+FF333, 0.1)*$P$11+FF333/MAX(FE333+EW333+FF333, 0.1)*$Q$11))/($B$13+$C$13+$F$13)</f>
        <v>0</v>
      </c>
      <c r="DK333">
        <v>2.7</v>
      </c>
      <c r="DL333">
        <v>0.5</v>
      </c>
      <c r="DM333" t="s">
        <v>438</v>
      </c>
      <c r="DN333">
        <v>2</v>
      </c>
      <c r="DO333" t="b">
        <v>1</v>
      </c>
      <c r="DP333">
        <v>1759171573.832142</v>
      </c>
      <c r="DQ333">
        <v>412.6090357142857</v>
      </c>
      <c r="DR333">
        <v>422.6572142857143</v>
      </c>
      <c r="DS333">
        <v>21.91506071428572</v>
      </c>
      <c r="DT333">
        <v>20.07466428571428</v>
      </c>
      <c r="DU333">
        <v>413.7171428571428</v>
      </c>
      <c r="DV333">
        <v>21.63154642857143</v>
      </c>
      <c r="DW333">
        <v>500.0071071428571</v>
      </c>
      <c r="DX333">
        <v>90.87856428571426</v>
      </c>
      <c r="DY333">
        <v>0.06675086428571428</v>
      </c>
      <c r="DZ333">
        <v>28.93558571428571</v>
      </c>
      <c r="EA333">
        <v>30.01576785714286</v>
      </c>
      <c r="EB333">
        <v>999.9000000000002</v>
      </c>
      <c r="EC333">
        <v>0</v>
      </c>
      <c r="ED333">
        <v>0</v>
      </c>
      <c r="EE333">
        <v>10014.11321428571</v>
      </c>
      <c r="EF333">
        <v>0</v>
      </c>
      <c r="EG333">
        <v>11.38383214285714</v>
      </c>
      <c r="EH333">
        <v>-10.04821107142857</v>
      </c>
      <c r="EI333">
        <v>421.8540714285714</v>
      </c>
      <c r="EJ333">
        <v>431.3160714285714</v>
      </c>
      <c r="EK333">
        <v>1.840406785714286</v>
      </c>
      <c r="EL333">
        <v>422.6572142857143</v>
      </c>
      <c r="EM333">
        <v>20.07466428571428</v>
      </c>
      <c r="EN333">
        <v>1.991608571428572</v>
      </c>
      <c r="EO333">
        <v>1.824356071428571</v>
      </c>
      <c r="EP333">
        <v>17.37778214285714</v>
      </c>
      <c r="EQ333">
        <v>15.99692857142857</v>
      </c>
      <c r="ER333">
        <v>1999.994642857143</v>
      </c>
      <c r="ES333">
        <v>0.9799940000000003</v>
      </c>
      <c r="ET333">
        <v>0.0200064</v>
      </c>
      <c r="EU333">
        <v>0</v>
      </c>
      <c r="EV333">
        <v>406.7005</v>
      </c>
      <c r="EW333">
        <v>5.00078</v>
      </c>
      <c r="EX333">
        <v>8015.863928571429</v>
      </c>
      <c r="EY333">
        <v>16379.55</v>
      </c>
      <c r="EZ333">
        <v>40.14035714285713</v>
      </c>
      <c r="FA333">
        <v>40.97960714285713</v>
      </c>
      <c r="FB333">
        <v>40.2697857142857</v>
      </c>
      <c r="FC333">
        <v>40.71853571428571</v>
      </c>
      <c r="FD333">
        <v>40.99089285714285</v>
      </c>
      <c r="FE333">
        <v>1955.084642857142</v>
      </c>
      <c r="FF333">
        <v>39.91</v>
      </c>
      <c r="FG333">
        <v>0</v>
      </c>
      <c r="FH333">
        <v>1759171574</v>
      </c>
      <c r="FI333">
        <v>0</v>
      </c>
      <c r="FJ333">
        <v>406.7472692307692</v>
      </c>
      <c r="FK333">
        <v>6.983897434589358</v>
      </c>
      <c r="FL333">
        <v>129.0143587916519</v>
      </c>
      <c r="FM333">
        <v>8016.70576923077</v>
      </c>
      <c r="FN333">
        <v>15</v>
      </c>
      <c r="FO333">
        <v>0</v>
      </c>
      <c r="FP333" t="s">
        <v>439</v>
      </c>
      <c r="FQ333">
        <v>1746989605.5</v>
      </c>
      <c r="FR333">
        <v>1746989593.5</v>
      </c>
      <c r="FS333">
        <v>0</v>
      </c>
      <c r="FT333">
        <v>-0.274</v>
      </c>
      <c r="FU333">
        <v>-0.002</v>
      </c>
      <c r="FV333">
        <v>2.549</v>
      </c>
      <c r="FW333">
        <v>0.129</v>
      </c>
      <c r="FX333">
        <v>420</v>
      </c>
      <c r="FY333">
        <v>17</v>
      </c>
      <c r="FZ333">
        <v>0.02</v>
      </c>
      <c r="GA333">
        <v>0.04</v>
      </c>
      <c r="GB333">
        <v>-9.352748500000001</v>
      </c>
      <c r="GC333">
        <v>-25.26395527204503</v>
      </c>
      <c r="GD333">
        <v>3.131784749075636</v>
      </c>
      <c r="GE333">
        <v>0</v>
      </c>
      <c r="GF333">
        <v>406.4040882352941</v>
      </c>
      <c r="GG333">
        <v>6.952223067270781</v>
      </c>
      <c r="GH333">
        <v>0.7097749588528257</v>
      </c>
      <c r="GI333">
        <v>0</v>
      </c>
      <c r="GJ333">
        <v>1.8550905</v>
      </c>
      <c r="GK333">
        <v>-0.5347357598499133</v>
      </c>
      <c r="GL333">
        <v>0.06038572446986124</v>
      </c>
      <c r="GM333">
        <v>0</v>
      </c>
      <c r="GN333">
        <v>0</v>
      </c>
      <c r="GO333">
        <v>3</v>
      </c>
      <c r="GP333" t="s">
        <v>484</v>
      </c>
      <c r="GQ333">
        <v>3.1023</v>
      </c>
      <c r="GR333">
        <v>2.7247</v>
      </c>
      <c r="GS333">
        <v>0.08764660000000001</v>
      </c>
      <c r="GT333">
        <v>0.090554</v>
      </c>
      <c r="GU333">
        <v>0.101565</v>
      </c>
      <c r="GV333">
        <v>0.096942</v>
      </c>
      <c r="GW333">
        <v>23798.3</v>
      </c>
      <c r="GX333">
        <v>21555.8</v>
      </c>
      <c r="GY333">
        <v>26650.5</v>
      </c>
      <c r="GZ333">
        <v>23927</v>
      </c>
      <c r="HA333">
        <v>38313</v>
      </c>
      <c r="HB333">
        <v>31946.6</v>
      </c>
      <c r="HC333">
        <v>46535.5</v>
      </c>
      <c r="HD333">
        <v>37858.3</v>
      </c>
      <c r="HE333">
        <v>1.86125</v>
      </c>
      <c r="HF333">
        <v>1.84825</v>
      </c>
      <c r="HG333">
        <v>0.109531</v>
      </c>
      <c r="HH333">
        <v>0</v>
      </c>
      <c r="HI333">
        <v>28.2119</v>
      </c>
      <c r="HJ333">
        <v>999.9</v>
      </c>
      <c r="HK333">
        <v>48.8</v>
      </c>
      <c r="HL333">
        <v>31.9</v>
      </c>
      <c r="HM333">
        <v>25.4962</v>
      </c>
      <c r="HN333">
        <v>61.0488</v>
      </c>
      <c r="HO333">
        <v>21.875</v>
      </c>
      <c r="HP333">
        <v>1</v>
      </c>
      <c r="HQ333">
        <v>0.19563</v>
      </c>
      <c r="HR333">
        <v>0.305286</v>
      </c>
      <c r="HS333">
        <v>20.2798</v>
      </c>
      <c r="HT333">
        <v>5.21175</v>
      </c>
      <c r="HU333">
        <v>11.98</v>
      </c>
      <c r="HV333">
        <v>4.9628</v>
      </c>
      <c r="HW333">
        <v>3.27465</v>
      </c>
      <c r="HX333">
        <v>9999</v>
      </c>
      <c r="HY333">
        <v>9999</v>
      </c>
      <c r="HZ333">
        <v>9999</v>
      </c>
      <c r="IA333">
        <v>43.2</v>
      </c>
      <c r="IB333">
        <v>1.86399</v>
      </c>
      <c r="IC333">
        <v>1.86019</v>
      </c>
      <c r="ID333">
        <v>1.85849</v>
      </c>
      <c r="IE333">
        <v>1.85985</v>
      </c>
      <c r="IF333">
        <v>1.85989</v>
      </c>
      <c r="IG333">
        <v>1.8584</v>
      </c>
      <c r="IH333">
        <v>1.85747</v>
      </c>
      <c r="II333">
        <v>1.85242</v>
      </c>
      <c r="IJ333">
        <v>0</v>
      </c>
      <c r="IK333">
        <v>0</v>
      </c>
      <c r="IL333">
        <v>0</v>
      </c>
      <c r="IM333">
        <v>0</v>
      </c>
      <c r="IN333" t="s">
        <v>441</v>
      </c>
      <c r="IO333" t="s">
        <v>442</v>
      </c>
      <c r="IP333" t="s">
        <v>443</v>
      </c>
      <c r="IQ333" t="s">
        <v>443</v>
      </c>
      <c r="IR333" t="s">
        <v>443</v>
      </c>
      <c r="IS333" t="s">
        <v>443</v>
      </c>
      <c r="IT333">
        <v>0</v>
      </c>
      <c r="IU333">
        <v>100</v>
      </c>
      <c r="IV333">
        <v>100</v>
      </c>
      <c r="IW333">
        <v>-1.108</v>
      </c>
      <c r="IX333">
        <v>0.285</v>
      </c>
      <c r="IY333">
        <v>-0.9039269621244732</v>
      </c>
      <c r="IZ333">
        <v>-0.001239420960351069</v>
      </c>
      <c r="JA333">
        <v>2.054680153414315E-06</v>
      </c>
      <c r="JB333">
        <v>-6.090169633737798E-10</v>
      </c>
      <c r="JC333">
        <v>0.01286883109493677</v>
      </c>
      <c r="JD333">
        <v>0.003674261220633967</v>
      </c>
      <c r="JE333">
        <v>0.0003746991724086452</v>
      </c>
      <c r="JF333">
        <v>1.563836292469968E-06</v>
      </c>
      <c r="JG333">
        <v>1</v>
      </c>
      <c r="JH333">
        <v>2003</v>
      </c>
      <c r="JI333">
        <v>1</v>
      </c>
      <c r="JJ333">
        <v>24</v>
      </c>
      <c r="JK333">
        <v>203032.9</v>
      </c>
      <c r="JL333">
        <v>203033.1</v>
      </c>
      <c r="JM333">
        <v>1.17188</v>
      </c>
      <c r="JN333">
        <v>2.65381</v>
      </c>
      <c r="JO333">
        <v>1.49658</v>
      </c>
      <c r="JP333">
        <v>2.34375</v>
      </c>
      <c r="JQ333">
        <v>1.54907</v>
      </c>
      <c r="JR333">
        <v>2.41211</v>
      </c>
      <c r="JS333">
        <v>36.8604</v>
      </c>
      <c r="JT333">
        <v>24.1751</v>
      </c>
      <c r="JU333">
        <v>18</v>
      </c>
      <c r="JV333">
        <v>484.3</v>
      </c>
      <c r="JW333">
        <v>490.69</v>
      </c>
      <c r="JX333">
        <v>27.424</v>
      </c>
      <c r="JY333">
        <v>29.7419</v>
      </c>
      <c r="JZ333">
        <v>29.9998</v>
      </c>
      <c r="KA333">
        <v>29.998</v>
      </c>
      <c r="KB333">
        <v>30.0008</v>
      </c>
      <c r="KC333">
        <v>23.551</v>
      </c>
      <c r="KD333">
        <v>23.6354</v>
      </c>
      <c r="KE333">
        <v>94.0406</v>
      </c>
      <c r="KF333">
        <v>27.428</v>
      </c>
      <c r="KG333">
        <v>453.237</v>
      </c>
      <c r="KH333">
        <v>20.067</v>
      </c>
      <c r="KI333">
        <v>101.748</v>
      </c>
      <c r="KJ333">
        <v>91.2971</v>
      </c>
    </row>
    <row r="334" spans="1:296">
      <c r="A334">
        <v>316</v>
      </c>
      <c r="B334">
        <v>1759171586.6</v>
      </c>
      <c r="C334">
        <v>10213.5</v>
      </c>
      <c r="D334" t="s">
        <v>1078</v>
      </c>
      <c r="E334" t="s">
        <v>1079</v>
      </c>
      <c r="F334">
        <v>5</v>
      </c>
      <c r="G334" t="s">
        <v>1025</v>
      </c>
      <c r="H334">
        <v>1759171579.1</v>
      </c>
      <c r="I334">
        <f>(J334)/1000</f>
        <v>0</v>
      </c>
      <c r="J334">
        <f>IF(DO334, AM334, AG334)</f>
        <v>0</v>
      </c>
      <c r="K334">
        <f>IF(DO334, AH334, AF334)</f>
        <v>0</v>
      </c>
      <c r="L334">
        <f>DQ334 - IF(AT334&gt;1, K334*DK334*100.0/(AV334), 0)</f>
        <v>0</v>
      </c>
      <c r="M334">
        <f>((S334-I334/2)*L334-K334)/(S334+I334/2)</f>
        <v>0</v>
      </c>
      <c r="N334">
        <f>M334*(DX334+DY334)/1000.0</f>
        <v>0</v>
      </c>
      <c r="O334">
        <f>(DQ334 - IF(AT334&gt;1, K334*DK334*100.0/(AV334), 0))*(DX334+DY334)/1000.0</f>
        <v>0</v>
      </c>
      <c r="P334">
        <f>2.0/((1/R334-1/Q334)+SIGN(R334)*SQRT((1/R334-1/Q334)*(1/R334-1/Q334) + 4*DL334/((DL334+1)*(DL334+1))*(2*1/R334*1/Q334-1/Q334*1/Q334)))</f>
        <v>0</v>
      </c>
      <c r="Q334">
        <f>IF(LEFT(DM334,1)&lt;&gt;"0",IF(LEFT(DM334,1)="1",3.0,DN334),$D$5+$E$5*(EE334*DX334/($K$5*1000))+$F$5*(EE334*DX334/($K$5*1000))*MAX(MIN(DK334,$J$5),$I$5)*MAX(MIN(DK334,$J$5),$I$5)+$G$5*MAX(MIN(DK334,$J$5),$I$5)*(EE334*DX334/($K$5*1000))+$H$5*(EE334*DX334/($K$5*1000))*(EE334*DX334/($K$5*1000)))</f>
        <v>0</v>
      </c>
      <c r="R334">
        <f>I334*(1000-(1000*0.61365*exp(17.502*V334/(240.97+V334))/(DX334+DY334)+DS334)/2)/(1000*0.61365*exp(17.502*V334/(240.97+V334))/(DX334+DY334)-DS334)</f>
        <v>0</v>
      </c>
      <c r="S334">
        <f>1/((DL334+1)/(P334/1.6)+1/(Q334/1.37)) + DL334/((DL334+1)/(P334/1.6) + DL334/(Q334/1.37))</f>
        <v>0</v>
      </c>
      <c r="T334">
        <f>(DG334*DJ334)</f>
        <v>0</v>
      </c>
      <c r="U334">
        <f>(DZ334+(T334+2*0.95*5.67E-8*(((DZ334+$B$9)+273)^4-(DZ334+273)^4)-44100*I334)/(1.84*29.3*Q334+8*0.95*5.67E-8*(DZ334+273)^3))</f>
        <v>0</v>
      </c>
      <c r="V334">
        <f>($C$9*EA334+$D$9*EB334+$E$9*U334)</f>
        <v>0</v>
      </c>
      <c r="W334">
        <f>0.61365*exp(17.502*V334/(240.97+V334))</f>
        <v>0</v>
      </c>
      <c r="X334">
        <f>(Y334/Z334*100)</f>
        <v>0</v>
      </c>
      <c r="Y334">
        <f>DS334*(DX334+DY334)/1000</f>
        <v>0</v>
      </c>
      <c r="Z334">
        <f>0.61365*exp(17.502*DZ334/(240.97+DZ334))</f>
        <v>0</v>
      </c>
      <c r="AA334">
        <f>(W334-DS334*(DX334+DY334)/1000)</f>
        <v>0</v>
      </c>
      <c r="AB334">
        <f>(-I334*44100)</f>
        <v>0</v>
      </c>
      <c r="AC334">
        <f>2*29.3*Q334*0.92*(DZ334-V334)</f>
        <v>0</v>
      </c>
      <c r="AD334">
        <f>2*0.95*5.67E-8*(((DZ334+$B$9)+273)^4-(V334+273)^4)</f>
        <v>0</v>
      </c>
      <c r="AE334">
        <f>T334+AD334+AB334+AC334</f>
        <v>0</v>
      </c>
      <c r="AF334">
        <f>DW334*AT334*(DR334-DQ334*(1000-AT334*DT334)/(1000-AT334*DS334))/(100*DK334)</f>
        <v>0</v>
      </c>
      <c r="AG334">
        <f>1000*DW334*AT334*(DS334-DT334)/(100*DK334*(1000-AT334*DS334))</f>
        <v>0</v>
      </c>
      <c r="AH334">
        <f>(AI334 - AJ334 - DX334*1E3/(8.314*(DZ334+273.15)) * AL334/DW334 * AK334) * DW334/(100*DK334) * (1000 - DT334)/1000</f>
        <v>0</v>
      </c>
      <c r="AI334">
        <v>449.947099464996</v>
      </c>
      <c r="AJ334">
        <v>433.4334848484847</v>
      </c>
      <c r="AK334">
        <v>1.918591510504217</v>
      </c>
      <c r="AL334">
        <v>65.05288152161035</v>
      </c>
      <c r="AM334">
        <f>(AO334 - AN334 + DX334*1E3/(8.314*(DZ334+273.15)) * AQ334/DW334 * AP334) * DW334/(100*DK334) * 1000/(1000 - AO334)</f>
        <v>0</v>
      </c>
      <c r="AN334">
        <v>20.07154088771782</v>
      </c>
      <c r="AO334">
        <v>22.00287999999999</v>
      </c>
      <c r="AP334">
        <v>-0.000632558626966262</v>
      </c>
      <c r="AQ334">
        <v>105.0648976741151</v>
      </c>
      <c r="AR334">
        <v>0</v>
      </c>
      <c r="AS334">
        <v>0</v>
      </c>
      <c r="AT334">
        <f>IF(AR334*$H$15&gt;=AV334,1.0,(AV334/(AV334-AR334*$H$15)))</f>
        <v>0</v>
      </c>
      <c r="AU334">
        <f>(AT334-1)*100</f>
        <v>0</v>
      </c>
      <c r="AV334">
        <f>MAX(0,($B$15+$C$15*EE334)/(1+$D$15*EE334)*DX334/(DZ334+273)*$E$15)</f>
        <v>0</v>
      </c>
      <c r="AW334" t="s">
        <v>437</v>
      </c>
      <c r="AX334" t="s">
        <v>437</v>
      </c>
      <c r="AY334">
        <v>0</v>
      </c>
      <c r="AZ334">
        <v>0</v>
      </c>
      <c r="BA334">
        <f>1-AY334/AZ334</f>
        <v>0</v>
      </c>
      <c r="BB334">
        <v>0</v>
      </c>
      <c r="BC334" t="s">
        <v>437</v>
      </c>
      <c r="BD334" t="s">
        <v>437</v>
      </c>
      <c r="BE334">
        <v>0</v>
      </c>
      <c r="BF334">
        <v>0</v>
      </c>
      <c r="BG334">
        <f>1-BE334/BF334</f>
        <v>0</v>
      </c>
      <c r="BH334">
        <v>0.5</v>
      </c>
      <c r="BI334">
        <f>DH334</f>
        <v>0</v>
      </c>
      <c r="BJ334">
        <f>K334</f>
        <v>0</v>
      </c>
      <c r="BK334">
        <f>BG334*BH334*BI334</f>
        <v>0</v>
      </c>
      <c r="BL334">
        <f>(BJ334-BB334)/BI334</f>
        <v>0</v>
      </c>
      <c r="BM334">
        <f>(AZ334-BF334)/BF334</f>
        <v>0</v>
      </c>
      <c r="BN334">
        <f>AY334/(BA334+AY334/BF334)</f>
        <v>0</v>
      </c>
      <c r="BO334" t="s">
        <v>437</v>
      </c>
      <c r="BP334">
        <v>0</v>
      </c>
      <c r="BQ334">
        <f>IF(BP334&lt;&gt;0, BP334, BN334)</f>
        <v>0</v>
      </c>
      <c r="BR334">
        <f>1-BQ334/BF334</f>
        <v>0</v>
      </c>
      <c r="BS334">
        <f>(BF334-BE334)/(BF334-BQ334)</f>
        <v>0</v>
      </c>
      <c r="BT334">
        <f>(AZ334-BF334)/(AZ334-BQ334)</f>
        <v>0</v>
      </c>
      <c r="BU334">
        <f>(BF334-BE334)/(BF334-AY334)</f>
        <v>0</v>
      </c>
      <c r="BV334">
        <f>(AZ334-BF334)/(AZ334-AY334)</f>
        <v>0</v>
      </c>
      <c r="BW334">
        <f>(BS334*BQ334/BE334)</f>
        <v>0</v>
      </c>
      <c r="BX334">
        <f>(1-BW334)</f>
        <v>0</v>
      </c>
      <c r="DG334">
        <f>$B$13*EF334+$C$13*EG334+$F$13*ER334*(1-EU334)</f>
        <v>0</v>
      </c>
      <c r="DH334">
        <f>DG334*DI334</f>
        <v>0</v>
      </c>
      <c r="DI334">
        <f>($B$13*$D$11+$C$13*$D$11+$F$13*((FE334+EW334)/MAX(FE334+EW334+FF334, 0.1)*$I$11+FF334/MAX(FE334+EW334+FF334, 0.1)*$J$11))/($B$13+$C$13+$F$13)</f>
        <v>0</v>
      </c>
      <c r="DJ334">
        <f>($B$13*$K$11+$C$13*$K$11+$F$13*((FE334+EW334)/MAX(FE334+EW334+FF334, 0.1)*$P$11+FF334/MAX(FE334+EW334+FF334, 0.1)*$Q$11))/($B$13+$C$13+$F$13)</f>
        <v>0</v>
      </c>
      <c r="DK334">
        <v>2.7</v>
      </c>
      <c r="DL334">
        <v>0.5</v>
      </c>
      <c r="DM334" t="s">
        <v>438</v>
      </c>
      <c r="DN334">
        <v>2</v>
      </c>
      <c r="DO334" t="b">
        <v>1</v>
      </c>
      <c r="DP334">
        <v>1759171579.1</v>
      </c>
      <c r="DQ334">
        <v>415.1928888888888</v>
      </c>
      <c r="DR334">
        <v>430.309074074074</v>
      </c>
      <c r="DS334">
        <v>21.9504037037037</v>
      </c>
      <c r="DT334">
        <v>20.11038888888889</v>
      </c>
      <c r="DU334">
        <v>416.3005925925926</v>
      </c>
      <c r="DV334">
        <v>21.66612592592593</v>
      </c>
      <c r="DW334">
        <v>500.015037037037</v>
      </c>
      <c r="DX334">
        <v>90.87815555555555</v>
      </c>
      <c r="DY334">
        <v>0.0665511</v>
      </c>
      <c r="DZ334">
        <v>28.93144444444444</v>
      </c>
      <c r="EA334">
        <v>30.00387037037037</v>
      </c>
      <c r="EB334">
        <v>999.9000000000001</v>
      </c>
      <c r="EC334">
        <v>0</v>
      </c>
      <c r="ED334">
        <v>0</v>
      </c>
      <c r="EE334">
        <v>10006.81111111111</v>
      </c>
      <c r="EF334">
        <v>0</v>
      </c>
      <c r="EG334">
        <v>11.04669259259259</v>
      </c>
      <c r="EH334">
        <v>-15.11629777777778</v>
      </c>
      <c r="EI334">
        <v>424.5112592592592</v>
      </c>
      <c r="EJ334">
        <v>439.1404444444444</v>
      </c>
      <c r="EK334">
        <v>1.840021111111111</v>
      </c>
      <c r="EL334">
        <v>430.309074074074</v>
      </c>
      <c r="EM334">
        <v>20.11038888888889</v>
      </c>
      <c r="EN334">
        <v>1.994811851851852</v>
      </c>
      <c r="EO334">
        <v>1.827594444444445</v>
      </c>
      <c r="EP334">
        <v>17.4032</v>
      </c>
      <c r="EQ334">
        <v>16.02473703703704</v>
      </c>
      <c r="ER334">
        <v>1999.995555555555</v>
      </c>
      <c r="ES334">
        <v>0.9799940000000001</v>
      </c>
      <c r="ET334">
        <v>0.0200064</v>
      </c>
      <c r="EU334">
        <v>0</v>
      </c>
      <c r="EV334">
        <v>407.2711111111111</v>
      </c>
      <c r="EW334">
        <v>5.00078</v>
      </c>
      <c r="EX334">
        <v>8026.693333333335</v>
      </c>
      <c r="EY334">
        <v>16379.55555555555</v>
      </c>
      <c r="EZ334">
        <v>40.15022222222222</v>
      </c>
      <c r="FA334">
        <v>40.97196296296296</v>
      </c>
      <c r="FB334">
        <v>40.26359259259259</v>
      </c>
      <c r="FC334">
        <v>40.72670370370371</v>
      </c>
      <c r="FD334">
        <v>40.97896296296295</v>
      </c>
      <c r="FE334">
        <v>1955.085555555556</v>
      </c>
      <c r="FF334">
        <v>39.91</v>
      </c>
      <c r="FG334">
        <v>0</v>
      </c>
      <c r="FH334">
        <v>1759171578.8</v>
      </c>
      <c r="FI334">
        <v>0</v>
      </c>
      <c r="FJ334">
        <v>407.2851153846153</v>
      </c>
      <c r="FK334">
        <v>5.889606845857262</v>
      </c>
      <c r="FL334">
        <v>116.5863248651541</v>
      </c>
      <c r="FM334">
        <v>8026.533461538462</v>
      </c>
      <c r="FN334">
        <v>15</v>
      </c>
      <c r="FO334">
        <v>0</v>
      </c>
      <c r="FP334" t="s">
        <v>439</v>
      </c>
      <c r="FQ334">
        <v>1746989605.5</v>
      </c>
      <c r="FR334">
        <v>1746989593.5</v>
      </c>
      <c r="FS334">
        <v>0</v>
      </c>
      <c r="FT334">
        <v>-0.274</v>
      </c>
      <c r="FU334">
        <v>-0.002</v>
      </c>
      <c r="FV334">
        <v>2.549</v>
      </c>
      <c r="FW334">
        <v>0.129</v>
      </c>
      <c r="FX334">
        <v>420</v>
      </c>
      <c r="FY334">
        <v>17</v>
      </c>
      <c r="FZ334">
        <v>0.02</v>
      </c>
      <c r="GA334">
        <v>0.04</v>
      </c>
      <c r="GB334">
        <v>-12.1879085</v>
      </c>
      <c r="GC334">
        <v>-53.29574724202624</v>
      </c>
      <c r="GD334">
        <v>5.641526165183296</v>
      </c>
      <c r="GE334">
        <v>0</v>
      </c>
      <c r="GF334">
        <v>406.8625294117647</v>
      </c>
      <c r="GG334">
        <v>6.738854093437789</v>
      </c>
      <c r="GH334">
        <v>0.6977920740068025</v>
      </c>
      <c r="GI334">
        <v>0</v>
      </c>
      <c r="GJ334">
        <v>1.8505925</v>
      </c>
      <c r="GK334">
        <v>-0.2536527579737369</v>
      </c>
      <c r="GL334">
        <v>0.06159372255960828</v>
      </c>
      <c r="GM334">
        <v>0</v>
      </c>
      <c r="GN334">
        <v>0</v>
      </c>
      <c r="GO334">
        <v>3</v>
      </c>
      <c r="GP334" t="s">
        <v>484</v>
      </c>
      <c r="GQ334">
        <v>3.10201</v>
      </c>
      <c r="GR334">
        <v>2.72475</v>
      </c>
      <c r="GS334">
        <v>0.0891103</v>
      </c>
      <c r="GT334">
        <v>0.09287579999999999</v>
      </c>
      <c r="GU334">
        <v>0.101612</v>
      </c>
      <c r="GV334">
        <v>0.096473</v>
      </c>
      <c r="GW334">
        <v>23760.4</v>
      </c>
      <c r="GX334">
        <v>21501</v>
      </c>
      <c r="GY334">
        <v>26650.8</v>
      </c>
      <c r="GZ334">
        <v>23927.3</v>
      </c>
      <c r="HA334">
        <v>38311.5</v>
      </c>
      <c r="HB334">
        <v>31963.8</v>
      </c>
      <c r="HC334">
        <v>46535.9</v>
      </c>
      <c r="HD334">
        <v>37858.7</v>
      </c>
      <c r="HE334">
        <v>1.86082</v>
      </c>
      <c r="HF334">
        <v>1.84845</v>
      </c>
      <c r="HG334">
        <v>0.109687</v>
      </c>
      <c r="HH334">
        <v>0</v>
      </c>
      <c r="HI334">
        <v>28.2089</v>
      </c>
      <c r="HJ334">
        <v>999.9</v>
      </c>
      <c r="HK334">
        <v>48.8</v>
      </c>
      <c r="HL334">
        <v>31.9</v>
      </c>
      <c r="HM334">
        <v>25.4961</v>
      </c>
      <c r="HN334">
        <v>60.7888</v>
      </c>
      <c r="HO334">
        <v>22.1034</v>
      </c>
      <c r="HP334">
        <v>1</v>
      </c>
      <c r="HQ334">
        <v>0.194733</v>
      </c>
      <c r="HR334">
        <v>0.0363862</v>
      </c>
      <c r="HS334">
        <v>20.2801</v>
      </c>
      <c r="HT334">
        <v>5.211</v>
      </c>
      <c r="HU334">
        <v>11.98</v>
      </c>
      <c r="HV334">
        <v>4.9629</v>
      </c>
      <c r="HW334">
        <v>3.27465</v>
      </c>
      <c r="HX334">
        <v>9999</v>
      </c>
      <c r="HY334">
        <v>9999</v>
      </c>
      <c r="HZ334">
        <v>9999</v>
      </c>
      <c r="IA334">
        <v>43.2</v>
      </c>
      <c r="IB334">
        <v>1.86399</v>
      </c>
      <c r="IC334">
        <v>1.86019</v>
      </c>
      <c r="ID334">
        <v>1.85847</v>
      </c>
      <c r="IE334">
        <v>1.85981</v>
      </c>
      <c r="IF334">
        <v>1.85989</v>
      </c>
      <c r="IG334">
        <v>1.85838</v>
      </c>
      <c r="IH334">
        <v>1.85745</v>
      </c>
      <c r="II334">
        <v>1.85242</v>
      </c>
      <c r="IJ334">
        <v>0</v>
      </c>
      <c r="IK334">
        <v>0</v>
      </c>
      <c r="IL334">
        <v>0</v>
      </c>
      <c r="IM334">
        <v>0</v>
      </c>
      <c r="IN334" t="s">
        <v>441</v>
      </c>
      <c r="IO334" t="s">
        <v>442</v>
      </c>
      <c r="IP334" t="s">
        <v>443</v>
      </c>
      <c r="IQ334" t="s">
        <v>443</v>
      </c>
      <c r="IR334" t="s">
        <v>443</v>
      </c>
      <c r="IS334" t="s">
        <v>443</v>
      </c>
      <c r="IT334">
        <v>0</v>
      </c>
      <c r="IU334">
        <v>100</v>
      </c>
      <c r="IV334">
        <v>100</v>
      </c>
      <c r="IW334">
        <v>-1.106</v>
      </c>
      <c r="IX334">
        <v>0.2853</v>
      </c>
      <c r="IY334">
        <v>-0.9039269621244732</v>
      </c>
      <c r="IZ334">
        <v>-0.001239420960351069</v>
      </c>
      <c r="JA334">
        <v>2.054680153414315E-06</v>
      </c>
      <c r="JB334">
        <v>-6.090169633737798E-10</v>
      </c>
      <c r="JC334">
        <v>0.01286883109493677</v>
      </c>
      <c r="JD334">
        <v>0.003674261220633967</v>
      </c>
      <c r="JE334">
        <v>0.0003746991724086452</v>
      </c>
      <c r="JF334">
        <v>1.563836292469968E-06</v>
      </c>
      <c r="JG334">
        <v>1</v>
      </c>
      <c r="JH334">
        <v>2003</v>
      </c>
      <c r="JI334">
        <v>1</v>
      </c>
      <c r="JJ334">
        <v>24</v>
      </c>
      <c r="JK334">
        <v>203033</v>
      </c>
      <c r="JL334">
        <v>203033.2</v>
      </c>
      <c r="JM334">
        <v>1.20728</v>
      </c>
      <c r="JN334">
        <v>2.64526</v>
      </c>
      <c r="JO334">
        <v>1.49658</v>
      </c>
      <c r="JP334">
        <v>2.34375</v>
      </c>
      <c r="JQ334">
        <v>1.54907</v>
      </c>
      <c r="JR334">
        <v>2.46704</v>
      </c>
      <c r="JS334">
        <v>36.8604</v>
      </c>
      <c r="JT334">
        <v>24.1751</v>
      </c>
      <c r="JU334">
        <v>18</v>
      </c>
      <c r="JV334">
        <v>484.033</v>
      </c>
      <c r="JW334">
        <v>490.796</v>
      </c>
      <c r="JX334">
        <v>27.4414</v>
      </c>
      <c r="JY334">
        <v>29.7387</v>
      </c>
      <c r="JZ334">
        <v>29.9994</v>
      </c>
      <c r="KA334">
        <v>29.9955</v>
      </c>
      <c r="KB334">
        <v>29.9975</v>
      </c>
      <c r="KC334">
        <v>24.2791</v>
      </c>
      <c r="KD334">
        <v>23.6354</v>
      </c>
      <c r="KE334">
        <v>94.0406</v>
      </c>
      <c r="KF334">
        <v>27.4912</v>
      </c>
      <c r="KG334">
        <v>473.279</v>
      </c>
      <c r="KH334">
        <v>20.0728</v>
      </c>
      <c r="KI334">
        <v>101.749</v>
      </c>
      <c r="KJ334">
        <v>91.298</v>
      </c>
    </row>
    <row r="335" spans="1:296">
      <c r="A335">
        <v>317</v>
      </c>
      <c r="B335">
        <v>1759171591.6</v>
      </c>
      <c r="C335">
        <v>10218.5</v>
      </c>
      <c r="D335" t="s">
        <v>1080</v>
      </c>
      <c r="E335" t="s">
        <v>1081</v>
      </c>
      <c r="F335">
        <v>5</v>
      </c>
      <c r="G335" t="s">
        <v>1025</v>
      </c>
      <c r="H335">
        <v>1759171583.814285</v>
      </c>
      <c r="I335">
        <f>(J335)/1000</f>
        <v>0</v>
      </c>
      <c r="J335">
        <f>IF(DO335, AM335, AG335)</f>
        <v>0</v>
      </c>
      <c r="K335">
        <f>IF(DO335, AH335, AF335)</f>
        <v>0</v>
      </c>
      <c r="L335">
        <f>DQ335 - IF(AT335&gt;1, K335*DK335*100.0/(AV335), 0)</f>
        <v>0</v>
      </c>
      <c r="M335">
        <f>((S335-I335/2)*L335-K335)/(S335+I335/2)</f>
        <v>0</v>
      </c>
      <c r="N335">
        <f>M335*(DX335+DY335)/1000.0</f>
        <v>0</v>
      </c>
      <c r="O335">
        <f>(DQ335 - IF(AT335&gt;1, K335*DK335*100.0/(AV335), 0))*(DX335+DY335)/1000.0</f>
        <v>0</v>
      </c>
      <c r="P335">
        <f>2.0/((1/R335-1/Q335)+SIGN(R335)*SQRT((1/R335-1/Q335)*(1/R335-1/Q335) + 4*DL335/((DL335+1)*(DL335+1))*(2*1/R335*1/Q335-1/Q335*1/Q335)))</f>
        <v>0</v>
      </c>
      <c r="Q335">
        <f>IF(LEFT(DM335,1)&lt;&gt;"0",IF(LEFT(DM335,1)="1",3.0,DN335),$D$5+$E$5*(EE335*DX335/($K$5*1000))+$F$5*(EE335*DX335/($K$5*1000))*MAX(MIN(DK335,$J$5),$I$5)*MAX(MIN(DK335,$J$5),$I$5)+$G$5*MAX(MIN(DK335,$J$5),$I$5)*(EE335*DX335/($K$5*1000))+$H$5*(EE335*DX335/($K$5*1000))*(EE335*DX335/($K$5*1000)))</f>
        <v>0</v>
      </c>
      <c r="R335">
        <f>I335*(1000-(1000*0.61365*exp(17.502*V335/(240.97+V335))/(DX335+DY335)+DS335)/2)/(1000*0.61365*exp(17.502*V335/(240.97+V335))/(DX335+DY335)-DS335)</f>
        <v>0</v>
      </c>
      <c r="S335">
        <f>1/((DL335+1)/(P335/1.6)+1/(Q335/1.37)) + DL335/((DL335+1)/(P335/1.6) + DL335/(Q335/1.37))</f>
        <v>0</v>
      </c>
      <c r="T335">
        <f>(DG335*DJ335)</f>
        <v>0</v>
      </c>
      <c r="U335">
        <f>(DZ335+(T335+2*0.95*5.67E-8*(((DZ335+$B$9)+273)^4-(DZ335+273)^4)-44100*I335)/(1.84*29.3*Q335+8*0.95*5.67E-8*(DZ335+273)^3))</f>
        <v>0</v>
      </c>
      <c r="V335">
        <f>($C$9*EA335+$D$9*EB335+$E$9*U335)</f>
        <v>0</v>
      </c>
      <c r="W335">
        <f>0.61365*exp(17.502*V335/(240.97+V335))</f>
        <v>0</v>
      </c>
      <c r="X335">
        <f>(Y335/Z335*100)</f>
        <v>0</v>
      </c>
      <c r="Y335">
        <f>DS335*(DX335+DY335)/1000</f>
        <v>0</v>
      </c>
      <c r="Z335">
        <f>0.61365*exp(17.502*DZ335/(240.97+DZ335))</f>
        <v>0</v>
      </c>
      <c r="AA335">
        <f>(W335-DS335*(DX335+DY335)/1000)</f>
        <v>0</v>
      </c>
      <c r="AB335">
        <f>(-I335*44100)</f>
        <v>0</v>
      </c>
      <c r="AC335">
        <f>2*29.3*Q335*0.92*(DZ335-V335)</f>
        <v>0</v>
      </c>
      <c r="AD335">
        <f>2*0.95*5.67E-8*(((DZ335+$B$9)+273)^4-(V335+273)^4)</f>
        <v>0</v>
      </c>
      <c r="AE335">
        <f>T335+AD335+AB335+AC335</f>
        <v>0</v>
      </c>
      <c r="AF335">
        <f>DW335*AT335*(DR335-DQ335*(1000-AT335*DT335)/(1000-AT335*DS335))/(100*DK335)</f>
        <v>0</v>
      </c>
      <c r="AG335">
        <f>1000*DW335*AT335*(DS335-DT335)/(100*DK335*(1000-AT335*DS335))</f>
        <v>0</v>
      </c>
      <c r="AH335">
        <f>(AI335 - AJ335 - DX335*1E3/(8.314*(DZ335+273.15)) * AL335/DW335 * AK335) * DW335/(100*DK335) * (1000 - DT335)/1000</f>
        <v>0</v>
      </c>
      <c r="AI335">
        <v>465.7219052603354</v>
      </c>
      <c r="AJ335">
        <v>446.0379515151515</v>
      </c>
      <c r="AK335">
        <v>2.597482247154612</v>
      </c>
      <c r="AL335">
        <v>65.05288152161035</v>
      </c>
      <c r="AM335">
        <f>(AO335 - AN335 + DX335*1E3/(8.314*(DZ335+273.15)) * AQ335/DW335 * AP335) * DW335/(100*DK335) * 1000/(1000 - AO335)</f>
        <v>0</v>
      </c>
      <c r="AN335">
        <v>20.04064986421226</v>
      </c>
      <c r="AO335">
        <v>21.97644242424242</v>
      </c>
      <c r="AP335">
        <v>-0.003825296488376324</v>
      </c>
      <c r="AQ335">
        <v>105.0648976741151</v>
      </c>
      <c r="AR335">
        <v>0</v>
      </c>
      <c r="AS335">
        <v>0</v>
      </c>
      <c r="AT335">
        <f>IF(AR335*$H$15&gt;=AV335,1.0,(AV335/(AV335-AR335*$H$15)))</f>
        <v>0</v>
      </c>
      <c r="AU335">
        <f>(AT335-1)*100</f>
        <v>0</v>
      </c>
      <c r="AV335">
        <f>MAX(0,($B$15+$C$15*EE335)/(1+$D$15*EE335)*DX335/(DZ335+273)*$E$15)</f>
        <v>0</v>
      </c>
      <c r="AW335" t="s">
        <v>437</v>
      </c>
      <c r="AX335" t="s">
        <v>437</v>
      </c>
      <c r="AY335">
        <v>0</v>
      </c>
      <c r="AZ335">
        <v>0</v>
      </c>
      <c r="BA335">
        <f>1-AY335/AZ335</f>
        <v>0</v>
      </c>
      <c r="BB335">
        <v>0</v>
      </c>
      <c r="BC335" t="s">
        <v>437</v>
      </c>
      <c r="BD335" t="s">
        <v>437</v>
      </c>
      <c r="BE335">
        <v>0</v>
      </c>
      <c r="BF335">
        <v>0</v>
      </c>
      <c r="BG335">
        <f>1-BE335/BF335</f>
        <v>0</v>
      </c>
      <c r="BH335">
        <v>0.5</v>
      </c>
      <c r="BI335">
        <f>DH335</f>
        <v>0</v>
      </c>
      <c r="BJ335">
        <f>K335</f>
        <v>0</v>
      </c>
      <c r="BK335">
        <f>BG335*BH335*BI335</f>
        <v>0</v>
      </c>
      <c r="BL335">
        <f>(BJ335-BB335)/BI335</f>
        <v>0</v>
      </c>
      <c r="BM335">
        <f>(AZ335-BF335)/BF335</f>
        <v>0</v>
      </c>
      <c r="BN335">
        <f>AY335/(BA335+AY335/BF335)</f>
        <v>0</v>
      </c>
      <c r="BO335" t="s">
        <v>437</v>
      </c>
      <c r="BP335">
        <v>0</v>
      </c>
      <c r="BQ335">
        <f>IF(BP335&lt;&gt;0, BP335, BN335)</f>
        <v>0</v>
      </c>
      <c r="BR335">
        <f>1-BQ335/BF335</f>
        <v>0</v>
      </c>
      <c r="BS335">
        <f>(BF335-BE335)/(BF335-BQ335)</f>
        <v>0</v>
      </c>
      <c r="BT335">
        <f>(AZ335-BF335)/(AZ335-BQ335)</f>
        <v>0</v>
      </c>
      <c r="BU335">
        <f>(BF335-BE335)/(BF335-AY335)</f>
        <v>0</v>
      </c>
      <c r="BV335">
        <f>(AZ335-BF335)/(AZ335-AY335)</f>
        <v>0</v>
      </c>
      <c r="BW335">
        <f>(BS335*BQ335/BE335)</f>
        <v>0</v>
      </c>
      <c r="BX335">
        <f>(1-BW335)</f>
        <v>0</v>
      </c>
      <c r="DG335">
        <f>$B$13*EF335+$C$13*EG335+$F$13*ER335*(1-EU335)</f>
        <v>0</v>
      </c>
      <c r="DH335">
        <f>DG335*DI335</f>
        <v>0</v>
      </c>
      <c r="DI335">
        <f>($B$13*$D$11+$C$13*$D$11+$F$13*((FE335+EW335)/MAX(FE335+EW335+FF335, 0.1)*$I$11+FF335/MAX(FE335+EW335+FF335, 0.1)*$J$11))/($B$13+$C$13+$F$13)</f>
        <v>0</v>
      </c>
      <c r="DJ335">
        <f>($B$13*$K$11+$C$13*$K$11+$F$13*((FE335+EW335)/MAX(FE335+EW335+FF335, 0.1)*$P$11+FF335/MAX(FE335+EW335+FF335, 0.1)*$Q$11))/($B$13+$C$13+$F$13)</f>
        <v>0</v>
      </c>
      <c r="DK335">
        <v>2.7</v>
      </c>
      <c r="DL335">
        <v>0.5</v>
      </c>
      <c r="DM335" t="s">
        <v>438</v>
      </c>
      <c r="DN335">
        <v>2</v>
      </c>
      <c r="DO335" t="b">
        <v>1</v>
      </c>
      <c r="DP335">
        <v>1759171583.814285</v>
      </c>
      <c r="DQ335">
        <v>421.1555</v>
      </c>
      <c r="DR335">
        <v>442.1173571428571</v>
      </c>
      <c r="DS335">
        <v>21.976425</v>
      </c>
      <c r="DT335">
        <v>20.11055714285714</v>
      </c>
      <c r="DU335">
        <v>422.2621428571429</v>
      </c>
      <c r="DV335">
        <v>21.69158214285715</v>
      </c>
      <c r="DW335">
        <v>500.0167500000001</v>
      </c>
      <c r="DX335">
        <v>90.87815000000001</v>
      </c>
      <c r="DY335">
        <v>0.06656666785714285</v>
      </c>
      <c r="DZ335">
        <v>28.92881428571428</v>
      </c>
      <c r="EA335">
        <v>30.00392857142857</v>
      </c>
      <c r="EB335">
        <v>999.9000000000002</v>
      </c>
      <c r="EC335">
        <v>0</v>
      </c>
      <c r="ED335">
        <v>0</v>
      </c>
      <c r="EE335">
        <v>9995.738214285713</v>
      </c>
      <c r="EF335">
        <v>0</v>
      </c>
      <c r="EG335">
        <v>10.87350357142857</v>
      </c>
      <c r="EH335">
        <v>-20.96190607142858</v>
      </c>
      <c r="EI335">
        <v>430.6191071428571</v>
      </c>
      <c r="EJ335">
        <v>451.19025</v>
      </c>
      <c r="EK335">
        <v>1.865865714285714</v>
      </c>
      <c r="EL335">
        <v>442.1173571428571</v>
      </c>
      <c r="EM335">
        <v>20.11055714285714</v>
      </c>
      <c r="EN335">
        <v>1.997176428571429</v>
      </c>
      <c r="EO335">
        <v>1.827609642857143</v>
      </c>
      <c r="EP335">
        <v>17.42196428571429</v>
      </c>
      <c r="EQ335">
        <v>16.02488214285714</v>
      </c>
      <c r="ER335">
        <v>1999.996785714286</v>
      </c>
      <c r="ES335">
        <v>0.9799940000000003</v>
      </c>
      <c r="ET335">
        <v>0.0200064</v>
      </c>
      <c r="EU335">
        <v>0</v>
      </c>
      <c r="EV335">
        <v>407.7188928571428</v>
      </c>
      <c r="EW335">
        <v>5.00078</v>
      </c>
      <c r="EX335">
        <v>8035.448214285715</v>
      </c>
      <c r="EY335">
        <v>16379.56785714285</v>
      </c>
      <c r="EZ335">
        <v>40.14492857142857</v>
      </c>
      <c r="FA335">
        <v>40.9662857142857</v>
      </c>
      <c r="FB335">
        <v>40.26310714285714</v>
      </c>
      <c r="FC335">
        <v>40.6872857142857</v>
      </c>
      <c r="FD335">
        <v>40.99971428571428</v>
      </c>
      <c r="FE335">
        <v>1955.086785714285</v>
      </c>
      <c r="FF335">
        <v>39.91</v>
      </c>
      <c r="FG335">
        <v>0</v>
      </c>
      <c r="FH335">
        <v>1759171583.6</v>
      </c>
      <c r="FI335">
        <v>0</v>
      </c>
      <c r="FJ335">
        <v>407.7436153846153</v>
      </c>
      <c r="FK335">
        <v>5.792752157108763</v>
      </c>
      <c r="FL335">
        <v>108.176410255901</v>
      </c>
      <c r="FM335">
        <v>8035.504615384615</v>
      </c>
      <c r="FN335">
        <v>15</v>
      </c>
      <c r="FO335">
        <v>0</v>
      </c>
      <c r="FP335" t="s">
        <v>439</v>
      </c>
      <c r="FQ335">
        <v>1746989605.5</v>
      </c>
      <c r="FR335">
        <v>1746989593.5</v>
      </c>
      <c r="FS335">
        <v>0</v>
      </c>
      <c r="FT335">
        <v>-0.274</v>
      </c>
      <c r="FU335">
        <v>-0.002</v>
      </c>
      <c r="FV335">
        <v>2.549</v>
      </c>
      <c r="FW335">
        <v>0.129</v>
      </c>
      <c r="FX335">
        <v>420</v>
      </c>
      <c r="FY335">
        <v>17</v>
      </c>
      <c r="FZ335">
        <v>0.02</v>
      </c>
      <c r="GA335">
        <v>0.04</v>
      </c>
      <c r="GB335">
        <v>-17.83145375</v>
      </c>
      <c r="GC335">
        <v>-75.96989684803</v>
      </c>
      <c r="GD335">
        <v>7.403269789868085</v>
      </c>
      <c r="GE335">
        <v>0</v>
      </c>
      <c r="GF335">
        <v>407.5170294117647</v>
      </c>
      <c r="GG335">
        <v>5.758395732026311</v>
      </c>
      <c r="GH335">
        <v>0.6085451061291781</v>
      </c>
      <c r="GI335">
        <v>0</v>
      </c>
      <c r="GJ335">
        <v>1.865243</v>
      </c>
      <c r="GK335">
        <v>0.4401534709193251</v>
      </c>
      <c r="GL335">
        <v>0.07548429145193056</v>
      </c>
      <c r="GM335">
        <v>0</v>
      </c>
      <c r="GN335">
        <v>0</v>
      </c>
      <c r="GO335">
        <v>3</v>
      </c>
      <c r="GP335" t="s">
        <v>484</v>
      </c>
      <c r="GQ335">
        <v>3.10203</v>
      </c>
      <c r="GR335">
        <v>2.7248</v>
      </c>
      <c r="GS335">
        <v>0.0910788</v>
      </c>
      <c r="GT335">
        <v>0.0952653</v>
      </c>
      <c r="GU335">
        <v>0.101528</v>
      </c>
      <c r="GV335">
        <v>0.0964487</v>
      </c>
      <c r="GW335">
        <v>23709.4</v>
      </c>
      <c r="GX335">
        <v>21444.6</v>
      </c>
      <c r="GY335">
        <v>26651.1</v>
      </c>
      <c r="GZ335">
        <v>23927.5</v>
      </c>
      <c r="HA335">
        <v>38315.8</v>
      </c>
      <c r="HB335">
        <v>31965.2</v>
      </c>
      <c r="HC335">
        <v>46536.5</v>
      </c>
      <c r="HD335">
        <v>37859</v>
      </c>
      <c r="HE335">
        <v>1.86133</v>
      </c>
      <c r="HF335">
        <v>1.84855</v>
      </c>
      <c r="HG335">
        <v>0.111446</v>
      </c>
      <c r="HH335">
        <v>0</v>
      </c>
      <c r="HI335">
        <v>28.2086</v>
      </c>
      <c r="HJ335">
        <v>999.9</v>
      </c>
      <c r="HK335">
        <v>48.8</v>
      </c>
      <c r="HL335">
        <v>31.9</v>
      </c>
      <c r="HM335">
        <v>25.4989</v>
      </c>
      <c r="HN335">
        <v>61.2188</v>
      </c>
      <c r="HO335">
        <v>22.1875</v>
      </c>
      <c r="HP335">
        <v>1</v>
      </c>
      <c r="HQ335">
        <v>0.194113</v>
      </c>
      <c r="HR335">
        <v>0.114131</v>
      </c>
      <c r="HS335">
        <v>20.28</v>
      </c>
      <c r="HT335">
        <v>5.21055</v>
      </c>
      <c r="HU335">
        <v>11.98</v>
      </c>
      <c r="HV335">
        <v>4.9627</v>
      </c>
      <c r="HW335">
        <v>3.27445</v>
      </c>
      <c r="HX335">
        <v>9999</v>
      </c>
      <c r="HY335">
        <v>9999</v>
      </c>
      <c r="HZ335">
        <v>9999</v>
      </c>
      <c r="IA335">
        <v>43.2</v>
      </c>
      <c r="IB335">
        <v>1.86399</v>
      </c>
      <c r="IC335">
        <v>1.86017</v>
      </c>
      <c r="ID335">
        <v>1.85851</v>
      </c>
      <c r="IE335">
        <v>1.85984</v>
      </c>
      <c r="IF335">
        <v>1.85989</v>
      </c>
      <c r="IG335">
        <v>1.85838</v>
      </c>
      <c r="IH335">
        <v>1.85747</v>
      </c>
      <c r="II335">
        <v>1.85242</v>
      </c>
      <c r="IJ335">
        <v>0</v>
      </c>
      <c r="IK335">
        <v>0</v>
      </c>
      <c r="IL335">
        <v>0</v>
      </c>
      <c r="IM335">
        <v>0</v>
      </c>
      <c r="IN335" t="s">
        <v>441</v>
      </c>
      <c r="IO335" t="s">
        <v>442</v>
      </c>
      <c r="IP335" t="s">
        <v>443</v>
      </c>
      <c r="IQ335" t="s">
        <v>443</v>
      </c>
      <c r="IR335" t="s">
        <v>443</v>
      </c>
      <c r="IS335" t="s">
        <v>443</v>
      </c>
      <c r="IT335">
        <v>0</v>
      </c>
      <c r="IU335">
        <v>100</v>
      </c>
      <c r="IV335">
        <v>100</v>
      </c>
      <c r="IW335">
        <v>-1.104</v>
      </c>
      <c r="IX335">
        <v>0.2848</v>
      </c>
      <c r="IY335">
        <v>-0.9039269621244732</v>
      </c>
      <c r="IZ335">
        <v>-0.001239420960351069</v>
      </c>
      <c r="JA335">
        <v>2.054680153414315E-06</v>
      </c>
      <c r="JB335">
        <v>-6.090169633737798E-10</v>
      </c>
      <c r="JC335">
        <v>0.01286883109493677</v>
      </c>
      <c r="JD335">
        <v>0.003674261220633967</v>
      </c>
      <c r="JE335">
        <v>0.0003746991724086452</v>
      </c>
      <c r="JF335">
        <v>1.563836292469968E-06</v>
      </c>
      <c r="JG335">
        <v>1</v>
      </c>
      <c r="JH335">
        <v>2003</v>
      </c>
      <c r="JI335">
        <v>1</v>
      </c>
      <c r="JJ335">
        <v>24</v>
      </c>
      <c r="JK335">
        <v>203033.1</v>
      </c>
      <c r="JL335">
        <v>203033.3</v>
      </c>
      <c r="JM335">
        <v>1.24023</v>
      </c>
      <c r="JN335">
        <v>2.63916</v>
      </c>
      <c r="JO335">
        <v>1.49658</v>
      </c>
      <c r="JP335">
        <v>2.34375</v>
      </c>
      <c r="JQ335">
        <v>1.54785</v>
      </c>
      <c r="JR335">
        <v>2.45117</v>
      </c>
      <c r="JS335">
        <v>36.8604</v>
      </c>
      <c r="JT335">
        <v>24.1751</v>
      </c>
      <c r="JU335">
        <v>18</v>
      </c>
      <c r="JV335">
        <v>484.307</v>
      </c>
      <c r="JW335">
        <v>490.846</v>
      </c>
      <c r="JX335">
        <v>27.4881</v>
      </c>
      <c r="JY335">
        <v>29.7361</v>
      </c>
      <c r="JZ335">
        <v>29.9995</v>
      </c>
      <c r="KA335">
        <v>29.993</v>
      </c>
      <c r="KB335">
        <v>29.9956</v>
      </c>
      <c r="KC335">
        <v>24.9399</v>
      </c>
      <c r="KD335">
        <v>23.6354</v>
      </c>
      <c r="KE335">
        <v>94.0406</v>
      </c>
      <c r="KF335">
        <v>27.4921</v>
      </c>
      <c r="KG335">
        <v>486.752</v>
      </c>
      <c r="KH335">
        <v>20.0728</v>
      </c>
      <c r="KI335">
        <v>101.75</v>
      </c>
      <c r="KJ335">
        <v>91.2989</v>
      </c>
    </row>
    <row r="336" spans="1:296">
      <c r="A336">
        <v>318</v>
      </c>
      <c r="B336">
        <v>1759171596.6</v>
      </c>
      <c r="C336">
        <v>10223.5</v>
      </c>
      <c r="D336" t="s">
        <v>1082</v>
      </c>
      <c r="E336" t="s">
        <v>1083</v>
      </c>
      <c r="F336">
        <v>5</v>
      </c>
      <c r="G336" t="s">
        <v>1025</v>
      </c>
      <c r="H336">
        <v>1759171589.1</v>
      </c>
      <c r="I336">
        <f>(J336)/1000</f>
        <v>0</v>
      </c>
      <c r="J336">
        <f>IF(DO336, AM336, AG336)</f>
        <v>0</v>
      </c>
      <c r="K336">
        <f>IF(DO336, AH336, AF336)</f>
        <v>0</v>
      </c>
      <c r="L336">
        <f>DQ336 - IF(AT336&gt;1, K336*DK336*100.0/(AV336), 0)</f>
        <v>0</v>
      </c>
      <c r="M336">
        <f>((S336-I336/2)*L336-K336)/(S336+I336/2)</f>
        <v>0</v>
      </c>
      <c r="N336">
        <f>M336*(DX336+DY336)/1000.0</f>
        <v>0</v>
      </c>
      <c r="O336">
        <f>(DQ336 - IF(AT336&gt;1, K336*DK336*100.0/(AV336), 0))*(DX336+DY336)/1000.0</f>
        <v>0</v>
      </c>
      <c r="P336">
        <f>2.0/((1/R336-1/Q336)+SIGN(R336)*SQRT((1/R336-1/Q336)*(1/R336-1/Q336) + 4*DL336/((DL336+1)*(DL336+1))*(2*1/R336*1/Q336-1/Q336*1/Q336)))</f>
        <v>0</v>
      </c>
      <c r="Q336">
        <f>IF(LEFT(DM336,1)&lt;&gt;"0",IF(LEFT(DM336,1)="1",3.0,DN336),$D$5+$E$5*(EE336*DX336/($K$5*1000))+$F$5*(EE336*DX336/($K$5*1000))*MAX(MIN(DK336,$J$5),$I$5)*MAX(MIN(DK336,$J$5),$I$5)+$G$5*MAX(MIN(DK336,$J$5),$I$5)*(EE336*DX336/($K$5*1000))+$H$5*(EE336*DX336/($K$5*1000))*(EE336*DX336/($K$5*1000)))</f>
        <v>0</v>
      </c>
      <c r="R336">
        <f>I336*(1000-(1000*0.61365*exp(17.502*V336/(240.97+V336))/(DX336+DY336)+DS336)/2)/(1000*0.61365*exp(17.502*V336/(240.97+V336))/(DX336+DY336)-DS336)</f>
        <v>0</v>
      </c>
      <c r="S336">
        <f>1/((DL336+1)/(P336/1.6)+1/(Q336/1.37)) + DL336/((DL336+1)/(P336/1.6) + DL336/(Q336/1.37))</f>
        <v>0</v>
      </c>
      <c r="T336">
        <f>(DG336*DJ336)</f>
        <v>0</v>
      </c>
      <c r="U336">
        <f>(DZ336+(T336+2*0.95*5.67E-8*(((DZ336+$B$9)+273)^4-(DZ336+273)^4)-44100*I336)/(1.84*29.3*Q336+8*0.95*5.67E-8*(DZ336+273)^3))</f>
        <v>0</v>
      </c>
      <c r="V336">
        <f>($C$9*EA336+$D$9*EB336+$E$9*U336)</f>
        <v>0</v>
      </c>
      <c r="W336">
        <f>0.61365*exp(17.502*V336/(240.97+V336))</f>
        <v>0</v>
      </c>
      <c r="X336">
        <f>(Y336/Z336*100)</f>
        <v>0</v>
      </c>
      <c r="Y336">
        <f>DS336*(DX336+DY336)/1000</f>
        <v>0</v>
      </c>
      <c r="Z336">
        <f>0.61365*exp(17.502*DZ336/(240.97+DZ336))</f>
        <v>0</v>
      </c>
      <c r="AA336">
        <f>(W336-DS336*(DX336+DY336)/1000)</f>
        <v>0</v>
      </c>
      <c r="AB336">
        <f>(-I336*44100)</f>
        <v>0</v>
      </c>
      <c r="AC336">
        <f>2*29.3*Q336*0.92*(DZ336-V336)</f>
        <v>0</v>
      </c>
      <c r="AD336">
        <f>2*0.95*5.67E-8*(((DZ336+$B$9)+273)^4-(V336+273)^4)</f>
        <v>0</v>
      </c>
      <c r="AE336">
        <f>T336+AD336+AB336+AC336</f>
        <v>0</v>
      </c>
      <c r="AF336">
        <f>DW336*AT336*(DR336-DQ336*(1000-AT336*DT336)/(1000-AT336*DS336))/(100*DK336)</f>
        <v>0</v>
      </c>
      <c r="AG336">
        <f>1000*DW336*AT336*(DS336-DT336)/(100*DK336*(1000-AT336*DS336))</f>
        <v>0</v>
      </c>
      <c r="AH336">
        <f>(AI336 - AJ336 - DX336*1E3/(8.314*(DZ336+273.15)) * AL336/DW336 * AK336) * DW336/(100*DK336) * (1000 - DT336)/1000</f>
        <v>0</v>
      </c>
      <c r="AI336">
        <v>481.5934529868583</v>
      </c>
      <c r="AJ336">
        <v>460.3841333333332</v>
      </c>
      <c r="AK336">
        <v>2.906718318916625</v>
      </c>
      <c r="AL336">
        <v>65.05288152161035</v>
      </c>
      <c r="AM336">
        <f>(AO336 - AN336 + DX336*1E3/(8.314*(DZ336+273.15)) * AQ336/DW336 * AP336) * DW336/(100*DK336) * 1000/(1000 - AO336)</f>
        <v>0</v>
      </c>
      <c r="AN336">
        <v>20.0391020570442</v>
      </c>
      <c r="AO336">
        <v>21.95938181818181</v>
      </c>
      <c r="AP336">
        <v>-0.0007457788270305253</v>
      </c>
      <c r="AQ336">
        <v>105.0648976741151</v>
      </c>
      <c r="AR336">
        <v>0</v>
      </c>
      <c r="AS336">
        <v>0</v>
      </c>
      <c r="AT336">
        <f>IF(AR336*$H$15&gt;=AV336,1.0,(AV336/(AV336-AR336*$H$15)))</f>
        <v>0</v>
      </c>
      <c r="AU336">
        <f>(AT336-1)*100</f>
        <v>0</v>
      </c>
      <c r="AV336">
        <f>MAX(0,($B$15+$C$15*EE336)/(1+$D$15*EE336)*DX336/(DZ336+273)*$E$15)</f>
        <v>0</v>
      </c>
      <c r="AW336" t="s">
        <v>437</v>
      </c>
      <c r="AX336" t="s">
        <v>437</v>
      </c>
      <c r="AY336">
        <v>0</v>
      </c>
      <c r="AZ336">
        <v>0</v>
      </c>
      <c r="BA336">
        <f>1-AY336/AZ336</f>
        <v>0</v>
      </c>
      <c r="BB336">
        <v>0</v>
      </c>
      <c r="BC336" t="s">
        <v>437</v>
      </c>
      <c r="BD336" t="s">
        <v>437</v>
      </c>
      <c r="BE336">
        <v>0</v>
      </c>
      <c r="BF336">
        <v>0</v>
      </c>
      <c r="BG336">
        <f>1-BE336/BF336</f>
        <v>0</v>
      </c>
      <c r="BH336">
        <v>0.5</v>
      </c>
      <c r="BI336">
        <f>DH336</f>
        <v>0</v>
      </c>
      <c r="BJ336">
        <f>K336</f>
        <v>0</v>
      </c>
      <c r="BK336">
        <f>BG336*BH336*BI336</f>
        <v>0</v>
      </c>
      <c r="BL336">
        <f>(BJ336-BB336)/BI336</f>
        <v>0</v>
      </c>
      <c r="BM336">
        <f>(AZ336-BF336)/BF336</f>
        <v>0</v>
      </c>
      <c r="BN336">
        <f>AY336/(BA336+AY336/BF336)</f>
        <v>0</v>
      </c>
      <c r="BO336" t="s">
        <v>437</v>
      </c>
      <c r="BP336">
        <v>0</v>
      </c>
      <c r="BQ336">
        <f>IF(BP336&lt;&gt;0, BP336, BN336)</f>
        <v>0</v>
      </c>
      <c r="BR336">
        <f>1-BQ336/BF336</f>
        <v>0</v>
      </c>
      <c r="BS336">
        <f>(BF336-BE336)/(BF336-BQ336)</f>
        <v>0</v>
      </c>
      <c r="BT336">
        <f>(AZ336-BF336)/(AZ336-BQ336)</f>
        <v>0</v>
      </c>
      <c r="BU336">
        <f>(BF336-BE336)/(BF336-AY336)</f>
        <v>0</v>
      </c>
      <c r="BV336">
        <f>(AZ336-BF336)/(AZ336-AY336)</f>
        <v>0</v>
      </c>
      <c r="BW336">
        <f>(BS336*BQ336/BE336)</f>
        <v>0</v>
      </c>
      <c r="BX336">
        <f>(1-BW336)</f>
        <v>0</v>
      </c>
      <c r="DG336">
        <f>$B$13*EF336+$C$13*EG336+$F$13*ER336*(1-EU336)</f>
        <v>0</v>
      </c>
      <c r="DH336">
        <f>DG336*DI336</f>
        <v>0</v>
      </c>
      <c r="DI336">
        <f>($B$13*$D$11+$C$13*$D$11+$F$13*((FE336+EW336)/MAX(FE336+EW336+FF336, 0.1)*$I$11+FF336/MAX(FE336+EW336+FF336, 0.1)*$J$11))/($B$13+$C$13+$F$13)</f>
        <v>0</v>
      </c>
      <c r="DJ336">
        <f>($B$13*$K$11+$C$13*$K$11+$F$13*((FE336+EW336)/MAX(FE336+EW336+FF336, 0.1)*$P$11+FF336/MAX(FE336+EW336+FF336, 0.1)*$Q$11))/($B$13+$C$13+$F$13)</f>
        <v>0</v>
      </c>
      <c r="DK336">
        <v>2.7</v>
      </c>
      <c r="DL336">
        <v>0.5</v>
      </c>
      <c r="DM336" t="s">
        <v>438</v>
      </c>
      <c r="DN336">
        <v>2</v>
      </c>
      <c r="DO336" t="b">
        <v>1</v>
      </c>
      <c r="DP336">
        <v>1759171589.1</v>
      </c>
      <c r="DQ336">
        <v>431.8584814814814</v>
      </c>
      <c r="DR336">
        <v>458.098962962963</v>
      </c>
      <c r="DS336">
        <v>21.98480740740741</v>
      </c>
      <c r="DT336">
        <v>20.06021851851852</v>
      </c>
      <c r="DU336">
        <v>432.9631481481481</v>
      </c>
      <c r="DV336">
        <v>21.69979259259259</v>
      </c>
      <c r="DW336">
        <v>499.965888888889</v>
      </c>
      <c r="DX336">
        <v>90.8782037037037</v>
      </c>
      <c r="DY336">
        <v>0.06678364074074074</v>
      </c>
      <c r="DZ336">
        <v>28.92766666666667</v>
      </c>
      <c r="EA336">
        <v>30.00788148148148</v>
      </c>
      <c r="EB336">
        <v>999.9000000000001</v>
      </c>
      <c r="EC336">
        <v>0</v>
      </c>
      <c r="ED336">
        <v>0</v>
      </c>
      <c r="EE336">
        <v>9984.307037037037</v>
      </c>
      <c r="EF336">
        <v>0</v>
      </c>
      <c r="EG336">
        <v>10.93414074074074</v>
      </c>
      <c r="EH336">
        <v>-26.24055185185185</v>
      </c>
      <c r="EI336">
        <v>441.566037037037</v>
      </c>
      <c r="EJ336">
        <v>467.4763333333333</v>
      </c>
      <c r="EK336">
        <v>1.924585925925926</v>
      </c>
      <c r="EL336">
        <v>458.098962962963</v>
      </c>
      <c r="EM336">
        <v>20.06021851851852</v>
      </c>
      <c r="EN336">
        <v>1.997939259259259</v>
      </c>
      <c r="EO336">
        <v>1.823036296296296</v>
      </c>
      <c r="EP336">
        <v>17.42801481481481</v>
      </c>
      <c r="EQ336">
        <v>15.9857</v>
      </c>
      <c r="ER336">
        <v>2000.004074074074</v>
      </c>
      <c r="ES336">
        <v>0.9799941111111115</v>
      </c>
      <c r="ET336">
        <v>0.02000628148148148</v>
      </c>
      <c r="EU336">
        <v>0</v>
      </c>
      <c r="EV336">
        <v>408.2158518518519</v>
      </c>
      <c r="EW336">
        <v>5.00078</v>
      </c>
      <c r="EX336">
        <v>8044.747777777777</v>
      </c>
      <c r="EY336">
        <v>16379.63333333334</v>
      </c>
      <c r="EZ336">
        <v>40.14566666666666</v>
      </c>
      <c r="FA336">
        <v>40.95577777777777</v>
      </c>
      <c r="FB336">
        <v>40.24514814814815</v>
      </c>
      <c r="FC336">
        <v>40.67796296296296</v>
      </c>
      <c r="FD336">
        <v>41.00199999999999</v>
      </c>
      <c r="FE336">
        <v>1955.094074074074</v>
      </c>
      <c r="FF336">
        <v>39.91</v>
      </c>
      <c r="FG336">
        <v>0</v>
      </c>
      <c r="FH336">
        <v>1759171589</v>
      </c>
      <c r="FI336">
        <v>0</v>
      </c>
      <c r="FJ336">
        <v>408.26428</v>
      </c>
      <c r="FK336">
        <v>4.6394615455959</v>
      </c>
      <c r="FL336">
        <v>102.5676921622609</v>
      </c>
      <c r="FM336">
        <v>8045.5236</v>
      </c>
      <c r="FN336">
        <v>15</v>
      </c>
      <c r="FO336">
        <v>0</v>
      </c>
      <c r="FP336" t="s">
        <v>439</v>
      </c>
      <c r="FQ336">
        <v>1746989605.5</v>
      </c>
      <c r="FR336">
        <v>1746989593.5</v>
      </c>
      <c r="FS336">
        <v>0</v>
      </c>
      <c r="FT336">
        <v>-0.274</v>
      </c>
      <c r="FU336">
        <v>-0.002</v>
      </c>
      <c r="FV336">
        <v>2.549</v>
      </c>
      <c r="FW336">
        <v>0.129</v>
      </c>
      <c r="FX336">
        <v>420</v>
      </c>
      <c r="FY336">
        <v>17</v>
      </c>
      <c r="FZ336">
        <v>0.02</v>
      </c>
      <c r="GA336">
        <v>0.04</v>
      </c>
      <c r="GB336">
        <v>-22.0346085</v>
      </c>
      <c r="GC336">
        <v>-64.86371347091929</v>
      </c>
      <c r="GD336">
        <v>6.463137529011954</v>
      </c>
      <c r="GE336">
        <v>0</v>
      </c>
      <c r="GF336">
        <v>407.8407058823529</v>
      </c>
      <c r="GG336">
        <v>5.449289544297245</v>
      </c>
      <c r="GH336">
        <v>0.584172895912111</v>
      </c>
      <c r="GI336">
        <v>0</v>
      </c>
      <c r="GJ336">
        <v>1.87539675</v>
      </c>
      <c r="GK336">
        <v>0.6866745590994349</v>
      </c>
      <c r="GL336">
        <v>0.07915306312416151</v>
      </c>
      <c r="GM336">
        <v>0</v>
      </c>
      <c r="GN336">
        <v>0</v>
      </c>
      <c r="GO336">
        <v>3</v>
      </c>
      <c r="GP336" t="s">
        <v>484</v>
      </c>
      <c r="GQ336">
        <v>3.10212</v>
      </c>
      <c r="GR336">
        <v>2.72529</v>
      </c>
      <c r="GS336">
        <v>0.09326710000000001</v>
      </c>
      <c r="GT336">
        <v>0.0976834</v>
      </c>
      <c r="GU336">
        <v>0.101475</v>
      </c>
      <c r="GV336">
        <v>0.0964527</v>
      </c>
      <c r="GW336">
        <v>23652.4</v>
      </c>
      <c r="GX336">
        <v>21387.3</v>
      </c>
      <c r="GY336">
        <v>26651.3</v>
      </c>
      <c r="GZ336">
        <v>23927.6</v>
      </c>
      <c r="HA336">
        <v>38318.5</v>
      </c>
      <c r="HB336">
        <v>31965.5</v>
      </c>
      <c r="HC336">
        <v>46536.7</v>
      </c>
      <c r="HD336">
        <v>37859.3</v>
      </c>
      <c r="HE336">
        <v>1.86133</v>
      </c>
      <c r="HF336">
        <v>1.84875</v>
      </c>
      <c r="HG336">
        <v>0.109777</v>
      </c>
      <c r="HH336">
        <v>0</v>
      </c>
      <c r="HI336">
        <v>28.2111</v>
      </c>
      <c r="HJ336">
        <v>999.9</v>
      </c>
      <c r="HK336">
        <v>48.8</v>
      </c>
      <c r="HL336">
        <v>31.9</v>
      </c>
      <c r="HM336">
        <v>25.4946</v>
      </c>
      <c r="HN336">
        <v>61.1388</v>
      </c>
      <c r="HO336">
        <v>22.1194</v>
      </c>
      <c r="HP336">
        <v>1</v>
      </c>
      <c r="HQ336">
        <v>0.193852</v>
      </c>
      <c r="HR336">
        <v>0.168813</v>
      </c>
      <c r="HS336">
        <v>20.2796</v>
      </c>
      <c r="HT336">
        <v>5.20875</v>
      </c>
      <c r="HU336">
        <v>11.98</v>
      </c>
      <c r="HV336">
        <v>4.9625</v>
      </c>
      <c r="HW336">
        <v>3.27428</v>
      </c>
      <c r="HX336">
        <v>9999</v>
      </c>
      <c r="HY336">
        <v>9999</v>
      </c>
      <c r="HZ336">
        <v>9999</v>
      </c>
      <c r="IA336">
        <v>43.2</v>
      </c>
      <c r="IB336">
        <v>1.864</v>
      </c>
      <c r="IC336">
        <v>1.86019</v>
      </c>
      <c r="ID336">
        <v>1.85849</v>
      </c>
      <c r="IE336">
        <v>1.8598</v>
      </c>
      <c r="IF336">
        <v>1.8599</v>
      </c>
      <c r="IG336">
        <v>1.8584</v>
      </c>
      <c r="IH336">
        <v>1.85746</v>
      </c>
      <c r="II336">
        <v>1.85242</v>
      </c>
      <c r="IJ336">
        <v>0</v>
      </c>
      <c r="IK336">
        <v>0</v>
      </c>
      <c r="IL336">
        <v>0</v>
      </c>
      <c r="IM336">
        <v>0</v>
      </c>
      <c r="IN336" t="s">
        <v>441</v>
      </c>
      <c r="IO336" t="s">
        <v>442</v>
      </c>
      <c r="IP336" t="s">
        <v>443</v>
      </c>
      <c r="IQ336" t="s">
        <v>443</v>
      </c>
      <c r="IR336" t="s">
        <v>443</v>
      </c>
      <c r="IS336" t="s">
        <v>443</v>
      </c>
      <c r="IT336">
        <v>0</v>
      </c>
      <c r="IU336">
        <v>100</v>
      </c>
      <c r="IV336">
        <v>100</v>
      </c>
      <c r="IW336">
        <v>-1.101</v>
      </c>
      <c r="IX336">
        <v>0.2844</v>
      </c>
      <c r="IY336">
        <v>-0.9039269621244732</v>
      </c>
      <c r="IZ336">
        <v>-0.001239420960351069</v>
      </c>
      <c r="JA336">
        <v>2.054680153414315E-06</v>
      </c>
      <c r="JB336">
        <v>-6.090169633737798E-10</v>
      </c>
      <c r="JC336">
        <v>0.01286883109493677</v>
      </c>
      <c r="JD336">
        <v>0.003674261220633967</v>
      </c>
      <c r="JE336">
        <v>0.0003746991724086452</v>
      </c>
      <c r="JF336">
        <v>1.563836292469968E-06</v>
      </c>
      <c r="JG336">
        <v>1</v>
      </c>
      <c r="JH336">
        <v>2003</v>
      </c>
      <c r="JI336">
        <v>1</v>
      </c>
      <c r="JJ336">
        <v>24</v>
      </c>
      <c r="JK336">
        <v>203033.2</v>
      </c>
      <c r="JL336">
        <v>203033.4</v>
      </c>
      <c r="JM336">
        <v>1.27808</v>
      </c>
      <c r="JN336">
        <v>2.64526</v>
      </c>
      <c r="JO336">
        <v>1.49658</v>
      </c>
      <c r="JP336">
        <v>2.34375</v>
      </c>
      <c r="JQ336">
        <v>1.54907</v>
      </c>
      <c r="JR336">
        <v>2.37549</v>
      </c>
      <c r="JS336">
        <v>36.8604</v>
      </c>
      <c r="JT336">
        <v>24.1751</v>
      </c>
      <c r="JU336">
        <v>18</v>
      </c>
      <c r="JV336">
        <v>484.288</v>
      </c>
      <c r="JW336">
        <v>490.962</v>
      </c>
      <c r="JX336">
        <v>27.4976</v>
      </c>
      <c r="JY336">
        <v>29.7335</v>
      </c>
      <c r="JZ336">
        <v>29.9998</v>
      </c>
      <c r="KA336">
        <v>29.9904</v>
      </c>
      <c r="KB336">
        <v>29.9937</v>
      </c>
      <c r="KC336">
        <v>25.6893</v>
      </c>
      <c r="KD336">
        <v>23.6354</v>
      </c>
      <c r="KE336">
        <v>94.0406</v>
      </c>
      <c r="KF336">
        <v>27.4919</v>
      </c>
      <c r="KG336">
        <v>506.817</v>
      </c>
      <c r="KH336">
        <v>20.0728</v>
      </c>
      <c r="KI336">
        <v>101.751</v>
      </c>
      <c r="KJ336">
        <v>91.2993</v>
      </c>
    </row>
    <row r="337" spans="1:296">
      <c r="A337">
        <v>319</v>
      </c>
      <c r="B337">
        <v>1759171601.6</v>
      </c>
      <c r="C337">
        <v>10228.5</v>
      </c>
      <c r="D337" t="s">
        <v>1084</v>
      </c>
      <c r="E337" t="s">
        <v>1085</v>
      </c>
      <c r="F337">
        <v>5</v>
      </c>
      <c r="G337" t="s">
        <v>1025</v>
      </c>
      <c r="H337">
        <v>1759171593.814285</v>
      </c>
      <c r="I337">
        <f>(J337)/1000</f>
        <v>0</v>
      </c>
      <c r="J337">
        <f>IF(DO337, AM337, AG337)</f>
        <v>0</v>
      </c>
      <c r="K337">
        <f>IF(DO337, AH337, AF337)</f>
        <v>0</v>
      </c>
      <c r="L337">
        <f>DQ337 - IF(AT337&gt;1, K337*DK337*100.0/(AV337), 0)</f>
        <v>0</v>
      </c>
      <c r="M337">
        <f>((S337-I337/2)*L337-K337)/(S337+I337/2)</f>
        <v>0</v>
      </c>
      <c r="N337">
        <f>M337*(DX337+DY337)/1000.0</f>
        <v>0</v>
      </c>
      <c r="O337">
        <f>(DQ337 - IF(AT337&gt;1, K337*DK337*100.0/(AV337), 0))*(DX337+DY337)/1000.0</f>
        <v>0</v>
      </c>
      <c r="P337">
        <f>2.0/((1/R337-1/Q337)+SIGN(R337)*SQRT((1/R337-1/Q337)*(1/R337-1/Q337) + 4*DL337/((DL337+1)*(DL337+1))*(2*1/R337*1/Q337-1/Q337*1/Q337)))</f>
        <v>0</v>
      </c>
      <c r="Q337">
        <f>IF(LEFT(DM337,1)&lt;&gt;"0",IF(LEFT(DM337,1)="1",3.0,DN337),$D$5+$E$5*(EE337*DX337/($K$5*1000))+$F$5*(EE337*DX337/($K$5*1000))*MAX(MIN(DK337,$J$5),$I$5)*MAX(MIN(DK337,$J$5),$I$5)+$G$5*MAX(MIN(DK337,$J$5),$I$5)*(EE337*DX337/($K$5*1000))+$H$5*(EE337*DX337/($K$5*1000))*(EE337*DX337/($K$5*1000)))</f>
        <v>0</v>
      </c>
      <c r="R337">
        <f>I337*(1000-(1000*0.61365*exp(17.502*V337/(240.97+V337))/(DX337+DY337)+DS337)/2)/(1000*0.61365*exp(17.502*V337/(240.97+V337))/(DX337+DY337)-DS337)</f>
        <v>0</v>
      </c>
      <c r="S337">
        <f>1/((DL337+1)/(P337/1.6)+1/(Q337/1.37)) + DL337/((DL337+1)/(P337/1.6) + DL337/(Q337/1.37))</f>
        <v>0</v>
      </c>
      <c r="T337">
        <f>(DG337*DJ337)</f>
        <v>0</v>
      </c>
      <c r="U337">
        <f>(DZ337+(T337+2*0.95*5.67E-8*(((DZ337+$B$9)+273)^4-(DZ337+273)^4)-44100*I337)/(1.84*29.3*Q337+8*0.95*5.67E-8*(DZ337+273)^3))</f>
        <v>0</v>
      </c>
      <c r="V337">
        <f>($C$9*EA337+$D$9*EB337+$E$9*U337)</f>
        <v>0</v>
      </c>
      <c r="W337">
        <f>0.61365*exp(17.502*V337/(240.97+V337))</f>
        <v>0</v>
      </c>
      <c r="X337">
        <f>(Y337/Z337*100)</f>
        <v>0</v>
      </c>
      <c r="Y337">
        <f>DS337*(DX337+DY337)/1000</f>
        <v>0</v>
      </c>
      <c r="Z337">
        <f>0.61365*exp(17.502*DZ337/(240.97+DZ337))</f>
        <v>0</v>
      </c>
      <c r="AA337">
        <f>(W337-DS337*(DX337+DY337)/1000)</f>
        <v>0</v>
      </c>
      <c r="AB337">
        <f>(-I337*44100)</f>
        <v>0</v>
      </c>
      <c r="AC337">
        <f>2*29.3*Q337*0.92*(DZ337-V337)</f>
        <v>0</v>
      </c>
      <c r="AD337">
        <f>2*0.95*5.67E-8*(((DZ337+$B$9)+273)^4-(V337+273)^4)</f>
        <v>0</v>
      </c>
      <c r="AE337">
        <f>T337+AD337+AB337+AC337</f>
        <v>0</v>
      </c>
      <c r="AF337">
        <f>DW337*AT337*(DR337-DQ337*(1000-AT337*DT337)/(1000-AT337*DS337))/(100*DK337)</f>
        <v>0</v>
      </c>
      <c r="AG337">
        <f>1000*DW337*AT337*(DS337-DT337)/(100*DK337*(1000-AT337*DS337))</f>
        <v>0</v>
      </c>
      <c r="AH337">
        <f>(AI337 - AJ337 - DX337*1E3/(8.314*(DZ337+273.15)) * AL337/DW337 * AK337) * DW337/(100*DK337) * (1000 - DT337)/1000</f>
        <v>0</v>
      </c>
      <c r="AI337">
        <v>498.3774026583656</v>
      </c>
      <c r="AJ337">
        <v>476.044096969697</v>
      </c>
      <c r="AK337">
        <v>3.156098499162088</v>
      </c>
      <c r="AL337">
        <v>65.05288152161035</v>
      </c>
      <c r="AM337">
        <f>(AO337 - AN337 + DX337*1E3/(8.314*(DZ337+273.15)) * AQ337/DW337 * AP337) * DW337/(100*DK337) * 1000/(1000 - AO337)</f>
        <v>0</v>
      </c>
      <c r="AN337">
        <v>20.0405267154211</v>
      </c>
      <c r="AO337">
        <v>21.95166242424242</v>
      </c>
      <c r="AP337">
        <v>-0.0002466278675397582</v>
      </c>
      <c r="AQ337">
        <v>105.0648976741151</v>
      </c>
      <c r="AR337">
        <v>0</v>
      </c>
      <c r="AS337">
        <v>0</v>
      </c>
      <c r="AT337">
        <f>IF(AR337*$H$15&gt;=AV337,1.0,(AV337/(AV337-AR337*$H$15)))</f>
        <v>0</v>
      </c>
      <c r="AU337">
        <f>(AT337-1)*100</f>
        <v>0</v>
      </c>
      <c r="AV337">
        <f>MAX(0,($B$15+$C$15*EE337)/(1+$D$15*EE337)*DX337/(DZ337+273)*$E$15)</f>
        <v>0</v>
      </c>
      <c r="AW337" t="s">
        <v>437</v>
      </c>
      <c r="AX337" t="s">
        <v>437</v>
      </c>
      <c r="AY337">
        <v>0</v>
      </c>
      <c r="AZ337">
        <v>0</v>
      </c>
      <c r="BA337">
        <f>1-AY337/AZ337</f>
        <v>0</v>
      </c>
      <c r="BB337">
        <v>0</v>
      </c>
      <c r="BC337" t="s">
        <v>437</v>
      </c>
      <c r="BD337" t="s">
        <v>437</v>
      </c>
      <c r="BE337">
        <v>0</v>
      </c>
      <c r="BF337">
        <v>0</v>
      </c>
      <c r="BG337">
        <f>1-BE337/BF337</f>
        <v>0</v>
      </c>
      <c r="BH337">
        <v>0.5</v>
      </c>
      <c r="BI337">
        <f>DH337</f>
        <v>0</v>
      </c>
      <c r="BJ337">
        <f>K337</f>
        <v>0</v>
      </c>
      <c r="BK337">
        <f>BG337*BH337*BI337</f>
        <v>0</v>
      </c>
      <c r="BL337">
        <f>(BJ337-BB337)/BI337</f>
        <v>0</v>
      </c>
      <c r="BM337">
        <f>(AZ337-BF337)/BF337</f>
        <v>0</v>
      </c>
      <c r="BN337">
        <f>AY337/(BA337+AY337/BF337)</f>
        <v>0</v>
      </c>
      <c r="BO337" t="s">
        <v>437</v>
      </c>
      <c r="BP337">
        <v>0</v>
      </c>
      <c r="BQ337">
        <f>IF(BP337&lt;&gt;0, BP337, BN337)</f>
        <v>0</v>
      </c>
      <c r="BR337">
        <f>1-BQ337/BF337</f>
        <v>0</v>
      </c>
      <c r="BS337">
        <f>(BF337-BE337)/(BF337-BQ337)</f>
        <v>0</v>
      </c>
      <c r="BT337">
        <f>(AZ337-BF337)/(AZ337-BQ337)</f>
        <v>0</v>
      </c>
      <c r="BU337">
        <f>(BF337-BE337)/(BF337-AY337)</f>
        <v>0</v>
      </c>
      <c r="BV337">
        <f>(AZ337-BF337)/(AZ337-AY337)</f>
        <v>0</v>
      </c>
      <c r="BW337">
        <f>(BS337*BQ337/BE337)</f>
        <v>0</v>
      </c>
      <c r="BX337">
        <f>(1-BW337)</f>
        <v>0</v>
      </c>
      <c r="DG337">
        <f>$B$13*EF337+$C$13*EG337+$F$13*ER337*(1-EU337)</f>
        <v>0</v>
      </c>
      <c r="DH337">
        <f>DG337*DI337</f>
        <v>0</v>
      </c>
      <c r="DI337">
        <f>($B$13*$D$11+$C$13*$D$11+$F$13*((FE337+EW337)/MAX(FE337+EW337+FF337, 0.1)*$I$11+FF337/MAX(FE337+EW337+FF337, 0.1)*$J$11))/($B$13+$C$13+$F$13)</f>
        <v>0</v>
      </c>
      <c r="DJ337">
        <f>($B$13*$K$11+$C$13*$K$11+$F$13*((FE337+EW337)/MAX(FE337+EW337+FF337, 0.1)*$P$11+FF337/MAX(FE337+EW337+FF337, 0.1)*$Q$11))/($B$13+$C$13+$F$13)</f>
        <v>0</v>
      </c>
      <c r="DK337">
        <v>2.7</v>
      </c>
      <c r="DL337">
        <v>0.5</v>
      </c>
      <c r="DM337" t="s">
        <v>438</v>
      </c>
      <c r="DN337">
        <v>2</v>
      </c>
      <c r="DO337" t="b">
        <v>1</v>
      </c>
      <c r="DP337">
        <v>1759171593.814285</v>
      </c>
      <c r="DQ337">
        <v>444.2287857142857</v>
      </c>
      <c r="DR337">
        <v>473.0915000000001</v>
      </c>
      <c r="DS337">
        <v>21.96999642857143</v>
      </c>
      <c r="DT337">
        <v>20.040825</v>
      </c>
      <c r="DU337">
        <v>445.3307142857144</v>
      </c>
      <c r="DV337">
        <v>21.68529642857143</v>
      </c>
      <c r="DW337">
        <v>499.9352142857143</v>
      </c>
      <c r="DX337">
        <v>90.87813571428572</v>
      </c>
      <c r="DY337">
        <v>0.06709483214285715</v>
      </c>
      <c r="DZ337">
        <v>28.92749642857143</v>
      </c>
      <c r="EA337">
        <v>30.00651428571429</v>
      </c>
      <c r="EB337">
        <v>999.9000000000002</v>
      </c>
      <c r="EC337">
        <v>0</v>
      </c>
      <c r="ED337">
        <v>0</v>
      </c>
      <c r="EE337">
        <v>9984.665357142858</v>
      </c>
      <c r="EF337">
        <v>0</v>
      </c>
      <c r="EG337">
        <v>11.19224642857143</v>
      </c>
      <c r="EH337">
        <v>-28.86278214285715</v>
      </c>
      <c r="EI337">
        <v>454.2075357142857</v>
      </c>
      <c r="EJ337">
        <v>482.7666071428571</v>
      </c>
      <c r="EK337">
        <v>1.929163928571429</v>
      </c>
      <c r="EL337">
        <v>473.0915000000001</v>
      </c>
      <c r="EM337">
        <v>20.040825</v>
      </c>
      <c r="EN337">
        <v>1.996590357142857</v>
      </c>
      <c r="EO337">
        <v>1.8212725</v>
      </c>
      <c r="EP337">
        <v>17.41733214285714</v>
      </c>
      <c r="EQ337">
        <v>15.970575</v>
      </c>
      <c r="ER337">
        <v>1999.996785714286</v>
      </c>
      <c r="ES337">
        <v>0.9799941071428575</v>
      </c>
      <c r="ET337">
        <v>0.02000628571428571</v>
      </c>
      <c r="EU337">
        <v>0</v>
      </c>
      <c r="EV337">
        <v>408.6520714285714</v>
      </c>
      <c r="EW337">
        <v>5.00078</v>
      </c>
      <c r="EX337">
        <v>8052.612857142856</v>
      </c>
      <c r="EY337">
        <v>16379.58214285715</v>
      </c>
      <c r="EZ337">
        <v>40.12925</v>
      </c>
      <c r="FA337">
        <v>40.95282142857142</v>
      </c>
      <c r="FB337">
        <v>40.25428571428571</v>
      </c>
      <c r="FC337">
        <v>40.66482142857142</v>
      </c>
      <c r="FD337">
        <v>40.99971428571428</v>
      </c>
      <c r="FE337">
        <v>1955.086785714285</v>
      </c>
      <c r="FF337">
        <v>39.91</v>
      </c>
      <c r="FG337">
        <v>0</v>
      </c>
      <c r="FH337">
        <v>1759171593.8</v>
      </c>
      <c r="FI337">
        <v>0</v>
      </c>
      <c r="FJ337">
        <v>408.6702</v>
      </c>
      <c r="FK337">
        <v>4.738307715619352</v>
      </c>
      <c r="FL337">
        <v>98.47384631388398</v>
      </c>
      <c r="FM337">
        <v>8053.520799999999</v>
      </c>
      <c r="FN337">
        <v>15</v>
      </c>
      <c r="FO337">
        <v>0</v>
      </c>
      <c r="FP337" t="s">
        <v>439</v>
      </c>
      <c r="FQ337">
        <v>1746989605.5</v>
      </c>
      <c r="FR337">
        <v>1746989593.5</v>
      </c>
      <c r="FS337">
        <v>0</v>
      </c>
      <c r="FT337">
        <v>-0.274</v>
      </c>
      <c r="FU337">
        <v>-0.002</v>
      </c>
      <c r="FV337">
        <v>2.549</v>
      </c>
      <c r="FW337">
        <v>0.129</v>
      </c>
      <c r="FX337">
        <v>420</v>
      </c>
      <c r="FY337">
        <v>17</v>
      </c>
      <c r="FZ337">
        <v>0.02</v>
      </c>
      <c r="GA337">
        <v>0.04</v>
      </c>
      <c r="GB337">
        <v>-27.2294925</v>
      </c>
      <c r="GC337">
        <v>-33.85852570356465</v>
      </c>
      <c r="GD337">
        <v>3.377780323776807</v>
      </c>
      <c r="GE337">
        <v>0</v>
      </c>
      <c r="GF337">
        <v>408.3929705882352</v>
      </c>
      <c r="GG337">
        <v>5.100427815021492</v>
      </c>
      <c r="GH337">
        <v>0.5567049849888351</v>
      </c>
      <c r="GI337">
        <v>0</v>
      </c>
      <c r="GJ337">
        <v>1.91997625</v>
      </c>
      <c r="GK337">
        <v>0.07626315196997738</v>
      </c>
      <c r="GL337">
        <v>0.03297465372733274</v>
      </c>
      <c r="GM337">
        <v>1</v>
      </c>
      <c r="GN337">
        <v>1</v>
      </c>
      <c r="GO337">
        <v>3</v>
      </c>
      <c r="GP337" t="s">
        <v>459</v>
      </c>
      <c r="GQ337">
        <v>3.10213</v>
      </c>
      <c r="GR337">
        <v>2.72547</v>
      </c>
      <c r="GS337">
        <v>0.0956166</v>
      </c>
      <c r="GT337">
        <v>0.100178</v>
      </c>
      <c r="GU337">
        <v>0.101449</v>
      </c>
      <c r="GV337">
        <v>0.0964552</v>
      </c>
      <c r="GW337">
        <v>23591.4</v>
      </c>
      <c r="GX337">
        <v>21328.4</v>
      </c>
      <c r="GY337">
        <v>26651.6</v>
      </c>
      <c r="GZ337">
        <v>23927.8</v>
      </c>
      <c r="HA337">
        <v>38320.1</v>
      </c>
      <c r="HB337">
        <v>31965.7</v>
      </c>
      <c r="HC337">
        <v>46537</v>
      </c>
      <c r="HD337">
        <v>37859.3</v>
      </c>
      <c r="HE337">
        <v>1.86122</v>
      </c>
      <c r="HF337">
        <v>1.8484</v>
      </c>
      <c r="HG337">
        <v>0.10974</v>
      </c>
      <c r="HH337">
        <v>0</v>
      </c>
      <c r="HI337">
        <v>28.2111</v>
      </c>
      <c r="HJ337">
        <v>999.9</v>
      </c>
      <c r="HK337">
        <v>48.8</v>
      </c>
      <c r="HL337">
        <v>31.9</v>
      </c>
      <c r="HM337">
        <v>25.4969</v>
      </c>
      <c r="HN337">
        <v>61.1788</v>
      </c>
      <c r="HO337">
        <v>21.9872</v>
      </c>
      <c r="HP337">
        <v>1</v>
      </c>
      <c r="HQ337">
        <v>0.193872</v>
      </c>
      <c r="HR337">
        <v>0.213385</v>
      </c>
      <c r="HS337">
        <v>20.2798</v>
      </c>
      <c r="HT337">
        <v>5.2116</v>
      </c>
      <c r="HU337">
        <v>11.98</v>
      </c>
      <c r="HV337">
        <v>4.96315</v>
      </c>
      <c r="HW337">
        <v>3.2746</v>
      </c>
      <c r="HX337">
        <v>9999</v>
      </c>
      <c r="HY337">
        <v>9999</v>
      </c>
      <c r="HZ337">
        <v>9999</v>
      </c>
      <c r="IA337">
        <v>43.2</v>
      </c>
      <c r="IB337">
        <v>1.86399</v>
      </c>
      <c r="IC337">
        <v>1.86016</v>
      </c>
      <c r="ID337">
        <v>1.85849</v>
      </c>
      <c r="IE337">
        <v>1.85982</v>
      </c>
      <c r="IF337">
        <v>1.8599</v>
      </c>
      <c r="IG337">
        <v>1.8584</v>
      </c>
      <c r="IH337">
        <v>1.85747</v>
      </c>
      <c r="II337">
        <v>1.85242</v>
      </c>
      <c r="IJ337">
        <v>0</v>
      </c>
      <c r="IK337">
        <v>0</v>
      </c>
      <c r="IL337">
        <v>0</v>
      </c>
      <c r="IM337">
        <v>0</v>
      </c>
      <c r="IN337" t="s">
        <v>441</v>
      </c>
      <c r="IO337" t="s">
        <v>442</v>
      </c>
      <c r="IP337" t="s">
        <v>443</v>
      </c>
      <c r="IQ337" t="s">
        <v>443</v>
      </c>
      <c r="IR337" t="s">
        <v>443</v>
      </c>
      <c r="IS337" t="s">
        <v>443</v>
      </c>
      <c r="IT337">
        <v>0</v>
      </c>
      <c r="IU337">
        <v>100</v>
      </c>
      <c r="IV337">
        <v>100</v>
      </c>
      <c r="IW337">
        <v>-1.097</v>
      </c>
      <c r="IX337">
        <v>0.2842</v>
      </c>
      <c r="IY337">
        <v>-0.9039269621244732</v>
      </c>
      <c r="IZ337">
        <v>-0.001239420960351069</v>
      </c>
      <c r="JA337">
        <v>2.054680153414315E-06</v>
      </c>
      <c r="JB337">
        <v>-6.090169633737798E-10</v>
      </c>
      <c r="JC337">
        <v>0.01286883109493677</v>
      </c>
      <c r="JD337">
        <v>0.003674261220633967</v>
      </c>
      <c r="JE337">
        <v>0.0003746991724086452</v>
      </c>
      <c r="JF337">
        <v>1.563836292469968E-06</v>
      </c>
      <c r="JG337">
        <v>1</v>
      </c>
      <c r="JH337">
        <v>2003</v>
      </c>
      <c r="JI337">
        <v>1</v>
      </c>
      <c r="JJ337">
        <v>24</v>
      </c>
      <c r="JK337">
        <v>203033.3</v>
      </c>
      <c r="JL337">
        <v>203033.5</v>
      </c>
      <c r="JM337">
        <v>1.31226</v>
      </c>
      <c r="JN337">
        <v>2.64648</v>
      </c>
      <c r="JO337">
        <v>1.49658</v>
      </c>
      <c r="JP337">
        <v>2.34375</v>
      </c>
      <c r="JQ337">
        <v>1.54907</v>
      </c>
      <c r="JR337">
        <v>2.37549</v>
      </c>
      <c r="JS337">
        <v>36.8604</v>
      </c>
      <c r="JT337">
        <v>24.1751</v>
      </c>
      <c r="JU337">
        <v>18</v>
      </c>
      <c r="JV337">
        <v>484.215</v>
      </c>
      <c r="JW337">
        <v>490.713</v>
      </c>
      <c r="JX337">
        <v>27.4958</v>
      </c>
      <c r="JY337">
        <v>29.731</v>
      </c>
      <c r="JZ337">
        <v>29.9999</v>
      </c>
      <c r="KA337">
        <v>29.9885</v>
      </c>
      <c r="KB337">
        <v>29.9915</v>
      </c>
      <c r="KC337">
        <v>26.3735</v>
      </c>
      <c r="KD337">
        <v>23.6354</v>
      </c>
      <c r="KE337">
        <v>94.0406</v>
      </c>
      <c r="KF337">
        <v>27.487</v>
      </c>
      <c r="KG337">
        <v>520.349</v>
      </c>
      <c r="KH337">
        <v>20.0728</v>
      </c>
      <c r="KI337">
        <v>101.751</v>
      </c>
      <c r="KJ337">
        <v>91.2998</v>
      </c>
    </row>
    <row r="338" spans="1:296">
      <c r="A338">
        <v>320</v>
      </c>
      <c r="B338">
        <v>1759171606.6</v>
      </c>
      <c r="C338">
        <v>10233.5</v>
      </c>
      <c r="D338" t="s">
        <v>1086</v>
      </c>
      <c r="E338" t="s">
        <v>1087</v>
      </c>
      <c r="F338">
        <v>5</v>
      </c>
      <c r="G338" t="s">
        <v>1025</v>
      </c>
      <c r="H338">
        <v>1759171599.1</v>
      </c>
      <c r="I338">
        <f>(J338)/1000</f>
        <v>0</v>
      </c>
      <c r="J338">
        <f>IF(DO338, AM338, AG338)</f>
        <v>0</v>
      </c>
      <c r="K338">
        <f>IF(DO338, AH338, AF338)</f>
        <v>0</v>
      </c>
      <c r="L338">
        <f>DQ338 - IF(AT338&gt;1, K338*DK338*100.0/(AV338), 0)</f>
        <v>0</v>
      </c>
      <c r="M338">
        <f>((S338-I338/2)*L338-K338)/(S338+I338/2)</f>
        <v>0</v>
      </c>
      <c r="N338">
        <f>M338*(DX338+DY338)/1000.0</f>
        <v>0</v>
      </c>
      <c r="O338">
        <f>(DQ338 - IF(AT338&gt;1, K338*DK338*100.0/(AV338), 0))*(DX338+DY338)/1000.0</f>
        <v>0</v>
      </c>
      <c r="P338">
        <f>2.0/((1/R338-1/Q338)+SIGN(R338)*SQRT((1/R338-1/Q338)*(1/R338-1/Q338) + 4*DL338/((DL338+1)*(DL338+1))*(2*1/R338*1/Q338-1/Q338*1/Q338)))</f>
        <v>0</v>
      </c>
      <c r="Q338">
        <f>IF(LEFT(DM338,1)&lt;&gt;"0",IF(LEFT(DM338,1)="1",3.0,DN338),$D$5+$E$5*(EE338*DX338/($K$5*1000))+$F$5*(EE338*DX338/($K$5*1000))*MAX(MIN(DK338,$J$5),$I$5)*MAX(MIN(DK338,$J$5),$I$5)+$G$5*MAX(MIN(DK338,$J$5),$I$5)*(EE338*DX338/($K$5*1000))+$H$5*(EE338*DX338/($K$5*1000))*(EE338*DX338/($K$5*1000)))</f>
        <v>0</v>
      </c>
      <c r="R338">
        <f>I338*(1000-(1000*0.61365*exp(17.502*V338/(240.97+V338))/(DX338+DY338)+DS338)/2)/(1000*0.61365*exp(17.502*V338/(240.97+V338))/(DX338+DY338)-DS338)</f>
        <v>0</v>
      </c>
      <c r="S338">
        <f>1/((DL338+1)/(P338/1.6)+1/(Q338/1.37)) + DL338/((DL338+1)/(P338/1.6) + DL338/(Q338/1.37))</f>
        <v>0</v>
      </c>
      <c r="T338">
        <f>(DG338*DJ338)</f>
        <v>0</v>
      </c>
      <c r="U338">
        <f>(DZ338+(T338+2*0.95*5.67E-8*(((DZ338+$B$9)+273)^4-(DZ338+273)^4)-44100*I338)/(1.84*29.3*Q338+8*0.95*5.67E-8*(DZ338+273)^3))</f>
        <v>0</v>
      </c>
      <c r="V338">
        <f>($C$9*EA338+$D$9*EB338+$E$9*U338)</f>
        <v>0</v>
      </c>
      <c r="W338">
        <f>0.61365*exp(17.502*V338/(240.97+V338))</f>
        <v>0</v>
      </c>
      <c r="X338">
        <f>(Y338/Z338*100)</f>
        <v>0</v>
      </c>
      <c r="Y338">
        <f>DS338*(DX338+DY338)/1000</f>
        <v>0</v>
      </c>
      <c r="Z338">
        <f>0.61365*exp(17.502*DZ338/(240.97+DZ338))</f>
        <v>0</v>
      </c>
      <c r="AA338">
        <f>(W338-DS338*(DX338+DY338)/1000)</f>
        <v>0</v>
      </c>
      <c r="AB338">
        <f>(-I338*44100)</f>
        <v>0</v>
      </c>
      <c r="AC338">
        <f>2*29.3*Q338*0.92*(DZ338-V338)</f>
        <v>0</v>
      </c>
      <c r="AD338">
        <f>2*0.95*5.67E-8*(((DZ338+$B$9)+273)^4-(V338+273)^4)</f>
        <v>0</v>
      </c>
      <c r="AE338">
        <f>T338+AD338+AB338+AC338</f>
        <v>0</v>
      </c>
      <c r="AF338">
        <f>DW338*AT338*(DR338-DQ338*(1000-AT338*DT338)/(1000-AT338*DS338))/(100*DK338)</f>
        <v>0</v>
      </c>
      <c r="AG338">
        <f>1000*DW338*AT338*(DS338-DT338)/(100*DK338*(1000-AT338*DS338))</f>
        <v>0</v>
      </c>
      <c r="AH338">
        <f>(AI338 - AJ338 - DX338*1E3/(8.314*(DZ338+273.15)) * AL338/DW338 * AK338) * DW338/(100*DK338) * (1000 - DT338)/1000</f>
        <v>0</v>
      </c>
      <c r="AI338">
        <v>515.6395225138573</v>
      </c>
      <c r="AJ338">
        <v>492.586606060606</v>
      </c>
      <c r="AK338">
        <v>3.314464259120113</v>
      </c>
      <c r="AL338">
        <v>65.05288152161035</v>
      </c>
      <c r="AM338">
        <f>(AO338 - AN338 + DX338*1E3/(8.314*(DZ338+273.15)) * AQ338/DW338 * AP338) * DW338/(100*DK338) * 1000/(1000 - AO338)</f>
        <v>0</v>
      </c>
      <c r="AN338">
        <v>20.04458592787722</v>
      </c>
      <c r="AO338">
        <v>21.94660181818182</v>
      </c>
      <c r="AP338">
        <v>1.881576990606011E-05</v>
      </c>
      <c r="AQ338">
        <v>105.0648976741151</v>
      </c>
      <c r="AR338">
        <v>0</v>
      </c>
      <c r="AS338">
        <v>0</v>
      </c>
      <c r="AT338">
        <f>IF(AR338*$H$15&gt;=AV338,1.0,(AV338/(AV338-AR338*$H$15)))</f>
        <v>0</v>
      </c>
      <c r="AU338">
        <f>(AT338-1)*100</f>
        <v>0</v>
      </c>
      <c r="AV338">
        <f>MAX(0,($B$15+$C$15*EE338)/(1+$D$15*EE338)*DX338/(DZ338+273)*$E$15)</f>
        <v>0</v>
      </c>
      <c r="AW338" t="s">
        <v>437</v>
      </c>
      <c r="AX338" t="s">
        <v>437</v>
      </c>
      <c r="AY338">
        <v>0</v>
      </c>
      <c r="AZ338">
        <v>0</v>
      </c>
      <c r="BA338">
        <f>1-AY338/AZ338</f>
        <v>0</v>
      </c>
      <c r="BB338">
        <v>0</v>
      </c>
      <c r="BC338" t="s">
        <v>437</v>
      </c>
      <c r="BD338" t="s">
        <v>437</v>
      </c>
      <c r="BE338">
        <v>0</v>
      </c>
      <c r="BF338">
        <v>0</v>
      </c>
      <c r="BG338">
        <f>1-BE338/BF338</f>
        <v>0</v>
      </c>
      <c r="BH338">
        <v>0.5</v>
      </c>
      <c r="BI338">
        <f>DH338</f>
        <v>0</v>
      </c>
      <c r="BJ338">
        <f>K338</f>
        <v>0</v>
      </c>
      <c r="BK338">
        <f>BG338*BH338*BI338</f>
        <v>0</v>
      </c>
      <c r="BL338">
        <f>(BJ338-BB338)/BI338</f>
        <v>0</v>
      </c>
      <c r="BM338">
        <f>(AZ338-BF338)/BF338</f>
        <v>0</v>
      </c>
      <c r="BN338">
        <f>AY338/(BA338+AY338/BF338)</f>
        <v>0</v>
      </c>
      <c r="BO338" t="s">
        <v>437</v>
      </c>
      <c r="BP338">
        <v>0</v>
      </c>
      <c r="BQ338">
        <f>IF(BP338&lt;&gt;0, BP338, BN338)</f>
        <v>0</v>
      </c>
      <c r="BR338">
        <f>1-BQ338/BF338</f>
        <v>0</v>
      </c>
      <c r="BS338">
        <f>(BF338-BE338)/(BF338-BQ338)</f>
        <v>0</v>
      </c>
      <c r="BT338">
        <f>(AZ338-BF338)/(AZ338-BQ338)</f>
        <v>0</v>
      </c>
      <c r="BU338">
        <f>(BF338-BE338)/(BF338-AY338)</f>
        <v>0</v>
      </c>
      <c r="BV338">
        <f>(AZ338-BF338)/(AZ338-AY338)</f>
        <v>0</v>
      </c>
      <c r="BW338">
        <f>(BS338*BQ338/BE338)</f>
        <v>0</v>
      </c>
      <c r="BX338">
        <f>(1-BW338)</f>
        <v>0</v>
      </c>
      <c r="DG338">
        <f>$B$13*EF338+$C$13*EG338+$F$13*ER338*(1-EU338)</f>
        <v>0</v>
      </c>
      <c r="DH338">
        <f>DG338*DI338</f>
        <v>0</v>
      </c>
      <c r="DI338">
        <f>($B$13*$D$11+$C$13*$D$11+$F$13*((FE338+EW338)/MAX(FE338+EW338+FF338, 0.1)*$I$11+FF338/MAX(FE338+EW338+FF338, 0.1)*$J$11))/($B$13+$C$13+$F$13)</f>
        <v>0</v>
      </c>
      <c r="DJ338">
        <f>($B$13*$K$11+$C$13*$K$11+$F$13*((FE338+EW338)/MAX(FE338+EW338+FF338, 0.1)*$P$11+FF338/MAX(FE338+EW338+FF338, 0.1)*$Q$11))/($B$13+$C$13+$F$13)</f>
        <v>0</v>
      </c>
      <c r="DK338">
        <v>2.7</v>
      </c>
      <c r="DL338">
        <v>0.5</v>
      </c>
      <c r="DM338" t="s">
        <v>438</v>
      </c>
      <c r="DN338">
        <v>2</v>
      </c>
      <c r="DO338" t="b">
        <v>1</v>
      </c>
      <c r="DP338">
        <v>1759171599.1</v>
      </c>
      <c r="DQ338">
        <v>459.7277777777778</v>
      </c>
      <c r="DR338">
        <v>490.3473703703704</v>
      </c>
      <c r="DS338">
        <v>21.95557777777778</v>
      </c>
      <c r="DT338">
        <v>20.04121111111111</v>
      </c>
      <c r="DU338">
        <v>460.8258888888889</v>
      </c>
      <c r="DV338">
        <v>21.67118518518518</v>
      </c>
      <c r="DW338">
        <v>499.9279259259259</v>
      </c>
      <c r="DX338">
        <v>90.87776666666666</v>
      </c>
      <c r="DY338">
        <v>0.0673468962962963</v>
      </c>
      <c r="DZ338">
        <v>28.92652962962963</v>
      </c>
      <c r="EA338">
        <v>30.00757037037038</v>
      </c>
      <c r="EB338">
        <v>999.9000000000001</v>
      </c>
      <c r="EC338">
        <v>0</v>
      </c>
      <c r="ED338">
        <v>0</v>
      </c>
      <c r="EE338">
        <v>9989.581851851852</v>
      </c>
      <c r="EF338">
        <v>0</v>
      </c>
      <c r="EG338">
        <v>11.44717037037037</v>
      </c>
      <c r="EH338">
        <v>-30.61967407407407</v>
      </c>
      <c r="EI338">
        <v>470.0479259259259</v>
      </c>
      <c r="EJ338">
        <v>500.3755925925926</v>
      </c>
      <c r="EK338">
        <v>1.914356296296296</v>
      </c>
      <c r="EL338">
        <v>490.3473703703704</v>
      </c>
      <c r="EM338">
        <v>20.04121111111111</v>
      </c>
      <c r="EN338">
        <v>1.995271851851852</v>
      </c>
      <c r="EO338">
        <v>1.8213</v>
      </c>
      <c r="EP338">
        <v>17.40687037037037</v>
      </c>
      <c r="EQ338">
        <v>15.97081111111111</v>
      </c>
      <c r="ER338">
        <v>1999.998888888889</v>
      </c>
      <c r="ES338">
        <v>0.9799942222222225</v>
      </c>
      <c r="ET338">
        <v>0.02000615925925926</v>
      </c>
      <c r="EU338">
        <v>0</v>
      </c>
      <c r="EV338">
        <v>409.1190370370371</v>
      </c>
      <c r="EW338">
        <v>5.00078</v>
      </c>
      <c r="EX338">
        <v>8061.048518518518</v>
      </c>
      <c r="EY338">
        <v>16379.59259259259</v>
      </c>
      <c r="EZ338">
        <v>40.11088888888889</v>
      </c>
      <c r="FA338">
        <v>40.94174074074073</v>
      </c>
      <c r="FB338">
        <v>40.24522222222222</v>
      </c>
      <c r="FC338">
        <v>40.66640740740741</v>
      </c>
      <c r="FD338">
        <v>41.00203703703702</v>
      </c>
      <c r="FE338">
        <v>1955.088888888889</v>
      </c>
      <c r="FF338">
        <v>39.91</v>
      </c>
      <c r="FG338">
        <v>0</v>
      </c>
      <c r="FH338">
        <v>1759171598.6</v>
      </c>
      <c r="FI338">
        <v>0</v>
      </c>
      <c r="FJ338">
        <v>409.08708</v>
      </c>
      <c r="FK338">
        <v>5.467615394395661</v>
      </c>
      <c r="FL338">
        <v>91.70076937340015</v>
      </c>
      <c r="FM338">
        <v>8061.136</v>
      </c>
      <c r="FN338">
        <v>15</v>
      </c>
      <c r="FO338">
        <v>0</v>
      </c>
      <c r="FP338" t="s">
        <v>439</v>
      </c>
      <c r="FQ338">
        <v>1746989605.5</v>
      </c>
      <c r="FR338">
        <v>1746989593.5</v>
      </c>
      <c r="FS338">
        <v>0</v>
      </c>
      <c r="FT338">
        <v>-0.274</v>
      </c>
      <c r="FU338">
        <v>-0.002</v>
      </c>
      <c r="FV338">
        <v>2.549</v>
      </c>
      <c r="FW338">
        <v>0.129</v>
      </c>
      <c r="FX338">
        <v>420</v>
      </c>
      <c r="FY338">
        <v>17</v>
      </c>
      <c r="FZ338">
        <v>0.02</v>
      </c>
      <c r="GA338">
        <v>0.04</v>
      </c>
      <c r="GB338">
        <v>-29.241905</v>
      </c>
      <c r="GC338">
        <v>-22.27595347091926</v>
      </c>
      <c r="GD338">
        <v>2.201108320136699</v>
      </c>
      <c r="GE338">
        <v>0</v>
      </c>
      <c r="GF338">
        <v>408.7590882352941</v>
      </c>
      <c r="GG338">
        <v>5.295996946806445</v>
      </c>
      <c r="GH338">
        <v>0.5694699479571305</v>
      </c>
      <c r="GI338">
        <v>0</v>
      </c>
      <c r="GJ338">
        <v>1.92529825</v>
      </c>
      <c r="GK338">
        <v>-0.1720368855534681</v>
      </c>
      <c r="GL338">
        <v>0.0167467599683491</v>
      </c>
      <c r="GM338">
        <v>0</v>
      </c>
      <c r="GN338">
        <v>0</v>
      </c>
      <c r="GO338">
        <v>3</v>
      </c>
      <c r="GP338" t="s">
        <v>484</v>
      </c>
      <c r="GQ338">
        <v>3.10202</v>
      </c>
      <c r="GR338">
        <v>2.7257</v>
      </c>
      <c r="GS338">
        <v>0.0980424</v>
      </c>
      <c r="GT338">
        <v>0.102601</v>
      </c>
      <c r="GU338">
        <v>0.101434</v>
      </c>
      <c r="GV338">
        <v>0.0964675</v>
      </c>
      <c r="GW338">
        <v>23528.3</v>
      </c>
      <c r="GX338">
        <v>21271.1</v>
      </c>
      <c r="GY338">
        <v>26651.7</v>
      </c>
      <c r="GZ338">
        <v>23927.8</v>
      </c>
      <c r="HA338">
        <v>38321.1</v>
      </c>
      <c r="HB338">
        <v>31965.7</v>
      </c>
      <c r="HC338">
        <v>46537.1</v>
      </c>
      <c r="HD338">
        <v>37859.5</v>
      </c>
      <c r="HE338">
        <v>1.8612</v>
      </c>
      <c r="HF338">
        <v>1.84888</v>
      </c>
      <c r="HG338">
        <v>0.111178</v>
      </c>
      <c r="HH338">
        <v>0</v>
      </c>
      <c r="HI338">
        <v>28.2107</v>
      </c>
      <c r="HJ338">
        <v>999.9</v>
      </c>
      <c r="HK338">
        <v>48.8</v>
      </c>
      <c r="HL338">
        <v>31.9</v>
      </c>
      <c r="HM338">
        <v>25.4957</v>
      </c>
      <c r="HN338">
        <v>61.4288</v>
      </c>
      <c r="HO338">
        <v>22.1034</v>
      </c>
      <c r="HP338">
        <v>1</v>
      </c>
      <c r="HQ338">
        <v>0.19362</v>
      </c>
      <c r="HR338">
        <v>0.196253</v>
      </c>
      <c r="HS338">
        <v>20.2799</v>
      </c>
      <c r="HT338">
        <v>5.2098</v>
      </c>
      <c r="HU338">
        <v>11.98</v>
      </c>
      <c r="HV338">
        <v>4.9628</v>
      </c>
      <c r="HW338">
        <v>3.27443</v>
      </c>
      <c r="HX338">
        <v>9999</v>
      </c>
      <c r="HY338">
        <v>9999</v>
      </c>
      <c r="HZ338">
        <v>9999</v>
      </c>
      <c r="IA338">
        <v>43.2</v>
      </c>
      <c r="IB338">
        <v>1.864</v>
      </c>
      <c r="IC338">
        <v>1.86019</v>
      </c>
      <c r="ID338">
        <v>1.85847</v>
      </c>
      <c r="IE338">
        <v>1.85983</v>
      </c>
      <c r="IF338">
        <v>1.85989</v>
      </c>
      <c r="IG338">
        <v>1.85839</v>
      </c>
      <c r="IH338">
        <v>1.85745</v>
      </c>
      <c r="II338">
        <v>1.85243</v>
      </c>
      <c r="IJ338">
        <v>0</v>
      </c>
      <c r="IK338">
        <v>0</v>
      </c>
      <c r="IL338">
        <v>0</v>
      </c>
      <c r="IM338">
        <v>0</v>
      </c>
      <c r="IN338" t="s">
        <v>441</v>
      </c>
      <c r="IO338" t="s">
        <v>442</v>
      </c>
      <c r="IP338" t="s">
        <v>443</v>
      </c>
      <c r="IQ338" t="s">
        <v>443</v>
      </c>
      <c r="IR338" t="s">
        <v>443</v>
      </c>
      <c r="IS338" t="s">
        <v>443</v>
      </c>
      <c r="IT338">
        <v>0</v>
      </c>
      <c r="IU338">
        <v>100</v>
      </c>
      <c r="IV338">
        <v>100</v>
      </c>
      <c r="IW338">
        <v>-1.091</v>
      </c>
      <c r="IX338">
        <v>0.2842</v>
      </c>
      <c r="IY338">
        <v>-0.9039269621244732</v>
      </c>
      <c r="IZ338">
        <v>-0.001239420960351069</v>
      </c>
      <c r="JA338">
        <v>2.054680153414315E-06</v>
      </c>
      <c r="JB338">
        <v>-6.090169633737798E-10</v>
      </c>
      <c r="JC338">
        <v>0.01286883109493677</v>
      </c>
      <c r="JD338">
        <v>0.003674261220633967</v>
      </c>
      <c r="JE338">
        <v>0.0003746991724086452</v>
      </c>
      <c r="JF338">
        <v>1.563836292469968E-06</v>
      </c>
      <c r="JG338">
        <v>1</v>
      </c>
      <c r="JH338">
        <v>2003</v>
      </c>
      <c r="JI338">
        <v>1</v>
      </c>
      <c r="JJ338">
        <v>24</v>
      </c>
      <c r="JK338">
        <v>203033.4</v>
      </c>
      <c r="JL338">
        <v>203033.6</v>
      </c>
      <c r="JM338">
        <v>1.3501</v>
      </c>
      <c r="JN338">
        <v>2.6416</v>
      </c>
      <c r="JO338">
        <v>1.49658</v>
      </c>
      <c r="JP338">
        <v>2.34375</v>
      </c>
      <c r="JQ338">
        <v>1.54907</v>
      </c>
      <c r="JR338">
        <v>2.44629</v>
      </c>
      <c r="JS338">
        <v>36.8604</v>
      </c>
      <c r="JT338">
        <v>24.1751</v>
      </c>
      <c r="JU338">
        <v>18</v>
      </c>
      <c r="JV338">
        <v>484.181</v>
      </c>
      <c r="JW338">
        <v>491.006</v>
      </c>
      <c r="JX338">
        <v>27.4922</v>
      </c>
      <c r="JY338">
        <v>29.7284</v>
      </c>
      <c r="JZ338">
        <v>29.9999</v>
      </c>
      <c r="KA338">
        <v>29.9859</v>
      </c>
      <c r="KB338">
        <v>29.9889</v>
      </c>
      <c r="KC338">
        <v>27.1239</v>
      </c>
      <c r="KD338">
        <v>23.6354</v>
      </c>
      <c r="KE338">
        <v>94.0406</v>
      </c>
      <c r="KF338">
        <v>27.4928</v>
      </c>
      <c r="KG338">
        <v>540.405</v>
      </c>
      <c r="KH338">
        <v>20.0728</v>
      </c>
      <c r="KI338">
        <v>101.752</v>
      </c>
      <c r="KJ338">
        <v>91.3002</v>
      </c>
    </row>
    <row r="339" spans="1:296">
      <c r="A339">
        <v>321</v>
      </c>
      <c r="B339">
        <v>1759171611.6</v>
      </c>
      <c r="C339">
        <v>10238.5</v>
      </c>
      <c r="D339" t="s">
        <v>1088</v>
      </c>
      <c r="E339" t="s">
        <v>1089</v>
      </c>
      <c r="F339">
        <v>5</v>
      </c>
      <c r="G339" t="s">
        <v>1025</v>
      </c>
      <c r="H339">
        <v>1759171603.814285</v>
      </c>
      <c r="I339">
        <f>(J339)/1000</f>
        <v>0</v>
      </c>
      <c r="J339">
        <f>IF(DO339, AM339, AG339)</f>
        <v>0</v>
      </c>
      <c r="K339">
        <f>IF(DO339, AH339, AF339)</f>
        <v>0</v>
      </c>
      <c r="L339">
        <f>DQ339 - IF(AT339&gt;1, K339*DK339*100.0/(AV339), 0)</f>
        <v>0</v>
      </c>
      <c r="M339">
        <f>((S339-I339/2)*L339-K339)/(S339+I339/2)</f>
        <v>0</v>
      </c>
      <c r="N339">
        <f>M339*(DX339+DY339)/1000.0</f>
        <v>0</v>
      </c>
      <c r="O339">
        <f>(DQ339 - IF(AT339&gt;1, K339*DK339*100.0/(AV339), 0))*(DX339+DY339)/1000.0</f>
        <v>0</v>
      </c>
      <c r="P339">
        <f>2.0/((1/R339-1/Q339)+SIGN(R339)*SQRT((1/R339-1/Q339)*(1/R339-1/Q339) + 4*DL339/((DL339+1)*(DL339+1))*(2*1/R339*1/Q339-1/Q339*1/Q339)))</f>
        <v>0</v>
      </c>
      <c r="Q339">
        <f>IF(LEFT(DM339,1)&lt;&gt;"0",IF(LEFT(DM339,1)="1",3.0,DN339),$D$5+$E$5*(EE339*DX339/($K$5*1000))+$F$5*(EE339*DX339/($K$5*1000))*MAX(MIN(DK339,$J$5),$I$5)*MAX(MIN(DK339,$J$5),$I$5)+$G$5*MAX(MIN(DK339,$J$5),$I$5)*(EE339*DX339/($K$5*1000))+$H$5*(EE339*DX339/($K$5*1000))*(EE339*DX339/($K$5*1000)))</f>
        <v>0</v>
      </c>
      <c r="R339">
        <f>I339*(1000-(1000*0.61365*exp(17.502*V339/(240.97+V339))/(DX339+DY339)+DS339)/2)/(1000*0.61365*exp(17.502*V339/(240.97+V339))/(DX339+DY339)-DS339)</f>
        <v>0</v>
      </c>
      <c r="S339">
        <f>1/((DL339+1)/(P339/1.6)+1/(Q339/1.37)) + DL339/((DL339+1)/(P339/1.6) + DL339/(Q339/1.37))</f>
        <v>0</v>
      </c>
      <c r="T339">
        <f>(DG339*DJ339)</f>
        <v>0</v>
      </c>
      <c r="U339">
        <f>(DZ339+(T339+2*0.95*5.67E-8*(((DZ339+$B$9)+273)^4-(DZ339+273)^4)-44100*I339)/(1.84*29.3*Q339+8*0.95*5.67E-8*(DZ339+273)^3))</f>
        <v>0</v>
      </c>
      <c r="V339">
        <f>($C$9*EA339+$D$9*EB339+$E$9*U339)</f>
        <v>0</v>
      </c>
      <c r="W339">
        <f>0.61365*exp(17.502*V339/(240.97+V339))</f>
        <v>0</v>
      </c>
      <c r="X339">
        <f>(Y339/Z339*100)</f>
        <v>0</v>
      </c>
      <c r="Y339">
        <f>DS339*(DX339+DY339)/1000</f>
        <v>0</v>
      </c>
      <c r="Z339">
        <f>0.61365*exp(17.502*DZ339/(240.97+DZ339))</f>
        <v>0</v>
      </c>
      <c r="AA339">
        <f>(W339-DS339*(DX339+DY339)/1000)</f>
        <v>0</v>
      </c>
      <c r="AB339">
        <f>(-I339*44100)</f>
        <v>0</v>
      </c>
      <c r="AC339">
        <f>2*29.3*Q339*0.92*(DZ339-V339)</f>
        <v>0</v>
      </c>
      <c r="AD339">
        <f>2*0.95*5.67E-8*(((DZ339+$B$9)+273)^4-(V339+273)^4)</f>
        <v>0</v>
      </c>
      <c r="AE339">
        <f>T339+AD339+AB339+AC339</f>
        <v>0</v>
      </c>
      <c r="AF339">
        <f>DW339*AT339*(DR339-DQ339*(1000-AT339*DT339)/(1000-AT339*DS339))/(100*DK339)</f>
        <v>0</v>
      </c>
      <c r="AG339">
        <f>1000*DW339*AT339*(DS339-DT339)/(100*DK339*(1000-AT339*DS339))</f>
        <v>0</v>
      </c>
      <c r="AH339">
        <f>(AI339 - AJ339 - DX339*1E3/(8.314*(DZ339+273.15)) * AL339/DW339 * AK339) * DW339/(100*DK339) * (1000 - DT339)/1000</f>
        <v>0</v>
      </c>
      <c r="AI339">
        <v>532.7404840021078</v>
      </c>
      <c r="AJ339">
        <v>509.4103757575757</v>
      </c>
      <c r="AK339">
        <v>3.371471792527677</v>
      </c>
      <c r="AL339">
        <v>65.05288152161035</v>
      </c>
      <c r="AM339">
        <f>(AO339 - AN339 + DX339*1E3/(8.314*(DZ339+273.15)) * AQ339/DW339 * AP339) * DW339/(100*DK339) * 1000/(1000 - AO339)</f>
        <v>0</v>
      </c>
      <c r="AN339">
        <v>20.04574693725771</v>
      </c>
      <c r="AO339">
        <v>21.94341878787879</v>
      </c>
      <c r="AP339">
        <v>-8.449884158120387E-05</v>
      </c>
      <c r="AQ339">
        <v>105.0648976741151</v>
      </c>
      <c r="AR339">
        <v>0</v>
      </c>
      <c r="AS339">
        <v>0</v>
      </c>
      <c r="AT339">
        <f>IF(AR339*$H$15&gt;=AV339,1.0,(AV339/(AV339-AR339*$H$15)))</f>
        <v>0</v>
      </c>
      <c r="AU339">
        <f>(AT339-1)*100</f>
        <v>0</v>
      </c>
      <c r="AV339">
        <f>MAX(0,($B$15+$C$15*EE339)/(1+$D$15*EE339)*DX339/(DZ339+273)*$E$15)</f>
        <v>0</v>
      </c>
      <c r="AW339" t="s">
        <v>437</v>
      </c>
      <c r="AX339" t="s">
        <v>437</v>
      </c>
      <c r="AY339">
        <v>0</v>
      </c>
      <c r="AZ339">
        <v>0</v>
      </c>
      <c r="BA339">
        <f>1-AY339/AZ339</f>
        <v>0</v>
      </c>
      <c r="BB339">
        <v>0</v>
      </c>
      <c r="BC339" t="s">
        <v>437</v>
      </c>
      <c r="BD339" t="s">
        <v>437</v>
      </c>
      <c r="BE339">
        <v>0</v>
      </c>
      <c r="BF339">
        <v>0</v>
      </c>
      <c r="BG339">
        <f>1-BE339/BF339</f>
        <v>0</v>
      </c>
      <c r="BH339">
        <v>0.5</v>
      </c>
      <c r="BI339">
        <f>DH339</f>
        <v>0</v>
      </c>
      <c r="BJ339">
        <f>K339</f>
        <v>0</v>
      </c>
      <c r="BK339">
        <f>BG339*BH339*BI339</f>
        <v>0</v>
      </c>
      <c r="BL339">
        <f>(BJ339-BB339)/BI339</f>
        <v>0</v>
      </c>
      <c r="BM339">
        <f>(AZ339-BF339)/BF339</f>
        <v>0</v>
      </c>
      <c r="BN339">
        <f>AY339/(BA339+AY339/BF339)</f>
        <v>0</v>
      </c>
      <c r="BO339" t="s">
        <v>437</v>
      </c>
      <c r="BP339">
        <v>0</v>
      </c>
      <c r="BQ339">
        <f>IF(BP339&lt;&gt;0, BP339, BN339)</f>
        <v>0</v>
      </c>
      <c r="BR339">
        <f>1-BQ339/BF339</f>
        <v>0</v>
      </c>
      <c r="BS339">
        <f>(BF339-BE339)/(BF339-BQ339)</f>
        <v>0</v>
      </c>
      <c r="BT339">
        <f>(AZ339-BF339)/(AZ339-BQ339)</f>
        <v>0</v>
      </c>
      <c r="BU339">
        <f>(BF339-BE339)/(BF339-AY339)</f>
        <v>0</v>
      </c>
      <c r="BV339">
        <f>(AZ339-BF339)/(AZ339-AY339)</f>
        <v>0</v>
      </c>
      <c r="BW339">
        <f>(BS339*BQ339/BE339)</f>
        <v>0</v>
      </c>
      <c r="BX339">
        <f>(1-BW339)</f>
        <v>0</v>
      </c>
      <c r="DG339">
        <f>$B$13*EF339+$C$13*EG339+$F$13*ER339*(1-EU339)</f>
        <v>0</v>
      </c>
      <c r="DH339">
        <f>DG339*DI339</f>
        <v>0</v>
      </c>
      <c r="DI339">
        <f>($B$13*$D$11+$C$13*$D$11+$F$13*((FE339+EW339)/MAX(FE339+EW339+FF339, 0.1)*$I$11+FF339/MAX(FE339+EW339+FF339, 0.1)*$J$11))/($B$13+$C$13+$F$13)</f>
        <v>0</v>
      </c>
      <c r="DJ339">
        <f>($B$13*$K$11+$C$13*$K$11+$F$13*((FE339+EW339)/MAX(FE339+EW339+FF339, 0.1)*$P$11+FF339/MAX(FE339+EW339+FF339, 0.1)*$Q$11))/($B$13+$C$13+$F$13)</f>
        <v>0</v>
      </c>
      <c r="DK339">
        <v>2.7</v>
      </c>
      <c r="DL339">
        <v>0.5</v>
      </c>
      <c r="DM339" t="s">
        <v>438</v>
      </c>
      <c r="DN339">
        <v>2</v>
      </c>
      <c r="DO339" t="b">
        <v>1</v>
      </c>
      <c r="DP339">
        <v>1759171603.814285</v>
      </c>
      <c r="DQ339">
        <v>474.5290714285715</v>
      </c>
      <c r="DR339">
        <v>506.1053928571429</v>
      </c>
      <c r="DS339">
        <v>21.94928571428571</v>
      </c>
      <c r="DT339">
        <v>20.04331071428571</v>
      </c>
      <c r="DU339">
        <v>475.6229285714286</v>
      </c>
      <c r="DV339">
        <v>21.665025</v>
      </c>
      <c r="DW339">
        <v>499.9588214285715</v>
      </c>
      <c r="DX339">
        <v>90.87809285714285</v>
      </c>
      <c r="DY339">
        <v>0.06750724285714285</v>
      </c>
      <c r="DZ339">
        <v>28.92581785714286</v>
      </c>
      <c r="EA339">
        <v>30.012</v>
      </c>
      <c r="EB339">
        <v>999.9000000000002</v>
      </c>
      <c r="EC339">
        <v>0</v>
      </c>
      <c r="ED339">
        <v>0</v>
      </c>
      <c r="EE339">
        <v>9997.407500000001</v>
      </c>
      <c r="EF339">
        <v>0</v>
      </c>
      <c r="EG339">
        <v>11.48731428571429</v>
      </c>
      <c r="EH339">
        <v>-31.57637857142857</v>
      </c>
      <c r="EI339">
        <v>485.1783571428572</v>
      </c>
      <c r="EJ339">
        <v>516.4569285714286</v>
      </c>
      <c r="EK339">
        <v>1.905967142857143</v>
      </c>
      <c r="EL339">
        <v>506.1053928571429</v>
      </c>
      <c r="EM339">
        <v>20.04331071428571</v>
      </c>
      <c r="EN339">
        <v>1.994707857142857</v>
      </c>
      <c r="EO339">
        <v>1.821497142857143</v>
      </c>
      <c r="EP339">
        <v>17.40239285714286</v>
      </c>
      <c r="EQ339">
        <v>15.97250714285714</v>
      </c>
      <c r="ER339">
        <v>1999.989285714286</v>
      </c>
      <c r="ES339">
        <v>0.9799941071428575</v>
      </c>
      <c r="ET339">
        <v>0.02000628214285714</v>
      </c>
      <c r="EU339">
        <v>0</v>
      </c>
      <c r="EV339">
        <v>409.4648571428572</v>
      </c>
      <c r="EW339">
        <v>5.00078</v>
      </c>
      <c r="EX339">
        <v>8068.178928571429</v>
      </c>
      <c r="EY339">
        <v>16379.51071428571</v>
      </c>
      <c r="EZ339">
        <v>40.11585714285713</v>
      </c>
      <c r="FA339">
        <v>40.94828571428572</v>
      </c>
      <c r="FB339">
        <v>40.25207142857142</v>
      </c>
      <c r="FC339">
        <v>40.66492857142856</v>
      </c>
      <c r="FD339">
        <v>40.99074999999999</v>
      </c>
      <c r="FE339">
        <v>1955.079285714286</v>
      </c>
      <c r="FF339">
        <v>39.91</v>
      </c>
      <c r="FG339">
        <v>0</v>
      </c>
      <c r="FH339">
        <v>1759171604</v>
      </c>
      <c r="FI339">
        <v>0</v>
      </c>
      <c r="FJ339">
        <v>409.4665000000001</v>
      </c>
      <c r="FK339">
        <v>4.213025633975867</v>
      </c>
      <c r="FL339">
        <v>88.01299132405391</v>
      </c>
      <c r="FM339">
        <v>8068.826923076924</v>
      </c>
      <c r="FN339">
        <v>15</v>
      </c>
      <c r="FO339">
        <v>0</v>
      </c>
      <c r="FP339" t="s">
        <v>439</v>
      </c>
      <c r="FQ339">
        <v>1746989605.5</v>
      </c>
      <c r="FR339">
        <v>1746989593.5</v>
      </c>
      <c r="FS339">
        <v>0</v>
      </c>
      <c r="FT339">
        <v>-0.274</v>
      </c>
      <c r="FU339">
        <v>-0.002</v>
      </c>
      <c r="FV339">
        <v>2.549</v>
      </c>
      <c r="FW339">
        <v>0.129</v>
      </c>
      <c r="FX339">
        <v>420</v>
      </c>
      <c r="FY339">
        <v>17</v>
      </c>
      <c r="FZ339">
        <v>0.02</v>
      </c>
      <c r="GA339">
        <v>0.04</v>
      </c>
      <c r="GB339">
        <v>-30.9688675</v>
      </c>
      <c r="GC339">
        <v>-12.45808142589121</v>
      </c>
      <c r="GD339">
        <v>1.255814533756378</v>
      </c>
      <c r="GE339">
        <v>0</v>
      </c>
      <c r="GF339">
        <v>409.2121764705882</v>
      </c>
      <c r="GG339">
        <v>4.768922838794159</v>
      </c>
      <c r="GH339">
        <v>0.5082987467198307</v>
      </c>
      <c r="GI339">
        <v>0</v>
      </c>
      <c r="GJ339">
        <v>1.91119675</v>
      </c>
      <c r="GK339">
        <v>-0.1114575984990656</v>
      </c>
      <c r="GL339">
        <v>0.01108576663733727</v>
      </c>
      <c r="GM339">
        <v>0</v>
      </c>
      <c r="GN339">
        <v>0</v>
      </c>
      <c r="GO339">
        <v>3</v>
      </c>
      <c r="GP339" t="s">
        <v>484</v>
      </c>
      <c r="GQ339">
        <v>3.10217</v>
      </c>
      <c r="GR339">
        <v>2.72572</v>
      </c>
      <c r="GS339">
        <v>0.100474</v>
      </c>
      <c r="GT339">
        <v>0.10502</v>
      </c>
      <c r="GU339">
        <v>0.101427</v>
      </c>
      <c r="GV339">
        <v>0.0964752</v>
      </c>
      <c r="GW339">
        <v>23465.1</v>
      </c>
      <c r="GX339">
        <v>21213.9</v>
      </c>
      <c r="GY339">
        <v>26651.9</v>
      </c>
      <c r="GZ339">
        <v>23928</v>
      </c>
      <c r="HA339">
        <v>38321.9</v>
      </c>
      <c r="HB339">
        <v>31965.9</v>
      </c>
      <c r="HC339">
        <v>46537.3</v>
      </c>
      <c r="HD339">
        <v>37859.9</v>
      </c>
      <c r="HE339">
        <v>1.8616</v>
      </c>
      <c r="HF339">
        <v>1.84862</v>
      </c>
      <c r="HG339">
        <v>0.111997</v>
      </c>
      <c r="HH339">
        <v>0</v>
      </c>
      <c r="HI339">
        <v>28.2086</v>
      </c>
      <c r="HJ339">
        <v>999.9</v>
      </c>
      <c r="HK339">
        <v>48.8</v>
      </c>
      <c r="HL339">
        <v>31.9</v>
      </c>
      <c r="HM339">
        <v>25.4973</v>
      </c>
      <c r="HN339">
        <v>61.3188</v>
      </c>
      <c r="HO339">
        <v>22.2396</v>
      </c>
      <c r="HP339">
        <v>1</v>
      </c>
      <c r="HQ339">
        <v>0.19341</v>
      </c>
      <c r="HR339">
        <v>0.203423</v>
      </c>
      <c r="HS339">
        <v>20.2799</v>
      </c>
      <c r="HT339">
        <v>5.211</v>
      </c>
      <c r="HU339">
        <v>11.98</v>
      </c>
      <c r="HV339">
        <v>4.9632</v>
      </c>
      <c r="HW339">
        <v>3.2745</v>
      </c>
      <c r="HX339">
        <v>9999</v>
      </c>
      <c r="HY339">
        <v>9999</v>
      </c>
      <c r="HZ339">
        <v>9999</v>
      </c>
      <c r="IA339">
        <v>43.2</v>
      </c>
      <c r="IB339">
        <v>1.86398</v>
      </c>
      <c r="IC339">
        <v>1.86016</v>
      </c>
      <c r="ID339">
        <v>1.85848</v>
      </c>
      <c r="IE339">
        <v>1.85984</v>
      </c>
      <c r="IF339">
        <v>1.85989</v>
      </c>
      <c r="IG339">
        <v>1.85838</v>
      </c>
      <c r="IH339">
        <v>1.85746</v>
      </c>
      <c r="II339">
        <v>1.85242</v>
      </c>
      <c r="IJ339">
        <v>0</v>
      </c>
      <c r="IK339">
        <v>0</v>
      </c>
      <c r="IL339">
        <v>0</v>
      </c>
      <c r="IM339">
        <v>0</v>
      </c>
      <c r="IN339" t="s">
        <v>441</v>
      </c>
      <c r="IO339" t="s">
        <v>442</v>
      </c>
      <c r="IP339" t="s">
        <v>443</v>
      </c>
      <c r="IQ339" t="s">
        <v>443</v>
      </c>
      <c r="IR339" t="s">
        <v>443</v>
      </c>
      <c r="IS339" t="s">
        <v>443</v>
      </c>
      <c r="IT339">
        <v>0</v>
      </c>
      <c r="IU339">
        <v>100</v>
      </c>
      <c r="IV339">
        <v>100</v>
      </c>
      <c r="IW339">
        <v>-1.085</v>
      </c>
      <c r="IX339">
        <v>0.2841</v>
      </c>
      <c r="IY339">
        <v>-0.9039269621244732</v>
      </c>
      <c r="IZ339">
        <v>-0.001239420960351069</v>
      </c>
      <c r="JA339">
        <v>2.054680153414315E-06</v>
      </c>
      <c r="JB339">
        <v>-6.090169633737798E-10</v>
      </c>
      <c r="JC339">
        <v>0.01286883109493677</v>
      </c>
      <c r="JD339">
        <v>0.003674261220633967</v>
      </c>
      <c r="JE339">
        <v>0.0003746991724086452</v>
      </c>
      <c r="JF339">
        <v>1.563836292469968E-06</v>
      </c>
      <c r="JG339">
        <v>1</v>
      </c>
      <c r="JH339">
        <v>2003</v>
      </c>
      <c r="JI339">
        <v>1</v>
      </c>
      <c r="JJ339">
        <v>24</v>
      </c>
      <c r="JK339">
        <v>203033.4</v>
      </c>
      <c r="JL339">
        <v>203033.6</v>
      </c>
      <c r="JM339">
        <v>1.38428</v>
      </c>
      <c r="JN339">
        <v>2.63306</v>
      </c>
      <c r="JO339">
        <v>1.49658</v>
      </c>
      <c r="JP339">
        <v>2.34375</v>
      </c>
      <c r="JQ339">
        <v>1.54907</v>
      </c>
      <c r="JR339">
        <v>2.47681</v>
      </c>
      <c r="JS339">
        <v>36.8604</v>
      </c>
      <c r="JT339">
        <v>24.1838</v>
      </c>
      <c r="JU339">
        <v>18</v>
      </c>
      <c r="JV339">
        <v>484.402</v>
      </c>
      <c r="JW339">
        <v>490.822</v>
      </c>
      <c r="JX339">
        <v>27.494</v>
      </c>
      <c r="JY339">
        <v>29.7265</v>
      </c>
      <c r="JZ339">
        <v>30</v>
      </c>
      <c r="KA339">
        <v>29.9839</v>
      </c>
      <c r="KB339">
        <v>29.9866</v>
      </c>
      <c r="KC339">
        <v>27.8076</v>
      </c>
      <c r="KD339">
        <v>23.6354</v>
      </c>
      <c r="KE339">
        <v>94.0406</v>
      </c>
      <c r="KF339">
        <v>27.493</v>
      </c>
      <c r="KG339">
        <v>553.78</v>
      </c>
      <c r="KH339">
        <v>20.0728</v>
      </c>
      <c r="KI339">
        <v>101.752</v>
      </c>
      <c r="KJ339">
        <v>91.3008</v>
      </c>
    </row>
    <row r="340" spans="1:296">
      <c r="A340">
        <v>322</v>
      </c>
      <c r="B340">
        <v>1759171616.6</v>
      </c>
      <c r="C340">
        <v>10243.5</v>
      </c>
      <c r="D340" t="s">
        <v>1090</v>
      </c>
      <c r="E340" t="s">
        <v>1091</v>
      </c>
      <c r="F340">
        <v>5</v>
      </c>
      <c r="G340" t="s">
        <v>1025</v>
      </c>
      <c r="H340">
        <v>1759171609.1</v>
      </c>
      <c r="I340">
        <f>(J340)/1000</f>
        <v>0</v>
      </c>
      <c r="J340">
        <f>IF(DO340, AM340, AG340)</f>
        <v>0</v>
      </c>
      <c r="K340">
        <f>IF(DO340, AH340, AF340)</f>
        <v>0</v>
      </c>
      <c r="L340">
        <f>DQ340 - IF(AT340&gt;1, K340*DK340*100.0/(AV340), 0)</f>
        <v>0</v>
      </c>
      <c r="M340">
        <f>((S340-I340/2)*L340-K340)/(S340+I340/2)</f>
        <v>0</v>
      </c>
      <c r="N340">
        <f>M340*(DX340+DY340)/1000.0</f>
        <v>0</v>
      </c>
      <c r="O340">
        <f>(DQ340 - IF(AT340&gt;1, K340*DK340*100.0/(AV340), 0))*(DX340+DY340)/1000.0</f>
        <v>0</v>
      </c>
      <c r="P340">
        <f>2.0/((1/R340-1/Q340)+SIGN(R340)*SQRT((1/R340-1/Q340)*(1/R340-1/Q340) + 4*DL340/((DL340+1)*(DL340+1))*(2*1/R340*1/Q340-1/Q340*1/Q340)))</f>
        <v>0</v>
      </c>
      <c r="Q340">
        <f>IF(LEFT(DM340,1)&lt;&gt;"0",IF(LEFT(DM340,1)="1",3.0,DN340),$D$5+$E$5*(EE340*DX340/($K$5*1000))+$F$5*(EE340*DX340/($K$5*1000))*MAX(MIN(DK340,$J$5),$I$5)*MAX(MIN(DK340,$J$5),$I$5)+$G$5*MAX(MIN(DK340,$J$5),$I$5)*(EE340*DX340/($K$5*1000))+$H$5*(EE340*DX340/($K$5*1000))*(EE340*DX340/($K$5*1000)))</f>
        <v>0</v>
      </c>
      <c r="R340">
        <f>I340*(1000-(1000*0.61365*exp(17.502*V340/(240.97+V340))/(DX340+DY340)+DS340)/2)/(1000*0.61365*exp(17.502*V340/(240.97+V340))/(DX340+DY340)-DS340)</f>
        <v>0</v>
      </c>
      <c r="S340">
        <f>1/((DL340+1)/(P340/1.6)+1/(Q340/1.37)) + DL340/((DL340+1)/(P340/1.6) + DL340/(Q340/1.37))</f>
        <v>0</v>
      </c>
      <c r="T340">
        <f>(DG340*DJ340)</f>
        <v>0</v>
      </c>
      <c r="U340">
        <f>(DZ340+(T340+2*0.95*5.67E-8*(((DZ340+$B$9)+273)^4-(DZ340+273)^4)-44100*I340)/(1.84*29.3*Q340+8*0.95*5.67E-8*(DZ340+273)^3))</f>
        <v>0</v>
      </c>
      <c r="V340">
        <f>($C$9*EA340+$D$9*EB340+$E$9*U340)</f>
        <v>0</v>
      </c>
      <c r="W340">
        <f>0.61365*exp(17.502*V340/(240.97+V340))</f>
        <v>0</v>
      </c>
      <c r="X340">
        <f>(Y340/Z340*100)</f>
        <v>0</v>
      </c>
      <c r="Y340">
        <f>DS340*(DX340+DY340)/1000</f>
        <v>0</v>
      </c>
      <c r="Z340">
        <f>0.61365*exp(17.502*DZ340/(240.97+DZ340))</f>
        <v>0</v>
      </c>
      <c r="AA340">
        <f>(W340-DS340*(DX340+DY340)/1000)</f>
        <v>0</v>
      </c>
      <c r="AB340">
        <f>(-I340*44100)</f>
        <v>0</v>
      </c>
      <c r="AC340">
        <f>2*29.3*Q340*0.92*(DZ340-V340)</f>
        <v>0</v>
      </c>
      <c r="AD340">
        <f>2*0.95*5.67E-8*(((DZ340+$B$9)+273)^4-(V340+273)^4)</f>
        <v>0</v>
      </c>
      <c r="AE340">
        <f>T340+AD340+AB340+AC340</f>
        <v>0</v>
      </c>
      <c r="AF340">
        <f>DW340*AT340*(DR340-DQ340*(1000-AT340*DT340)/(1000-AT340*DS340))/(100*DK340)</f>
        <v>0</v>
      </c>
      <c r="AG340">
        <f>1000*DW340*AT340*(DS340-DT340)/(100*DK340*(1000-AT340*DS340))</f>
        <v>0</v>
      </c>
      <c r="AH340">
        <f>(AI340 - AJ340 - DX340*1E3/(8.314*(DZ340+273.15)) * AL340/DW340 * AK340) * DW340/(100*DK340) * (1000 - DT340)/1000</f>
        <v>0</v>
      </c>
      <c r="AI340">
        <v>550.050520487479</v>
      </c>
      <c r="AJ340">
        <v>526.471090909091</v>
      </c>
      <c r="AK340">
        <v>3.413599197484518</v>
      </c>
      <c r="AL340">
        <v>65.05288152161035</v>
      </c>
      <c r="AM340">
        <f>(AO340 - AN340 + DX340*1E3/(8.314*(DZ340+273.15)) * AQ340/DW340 * AP340) * DW340/(100*DK340) * 1000/(1000 - AO340)</f>
        <v>0</v>
      </c>
      <c r="AN340">
        <v>20.05207740955564</v>
      </c>
      <c r="AO340">
        <v>21.93407333333333</v>
      </c>
      <c r="AP340">
        <v>-0.0001356733177856651</v>
      </c>
      <c r="AQ340">
        <v>105.0648976741151</v>
      </c>
      <c r="AR340">
        <v>0</v>
      </c>
      <c r="AS340">
        <v>0</v>
      </c>
      <c r="AT340">
        <f>IF(AR340*$H$15&gt;=AV340,1.0,(AV340/(AV340-AR340*$H$15)))</f>
        <v>0</v>
      </c>
      <c r="AU340">
        <f>(AT340-1)*100</f>
        <v>0</v>
      </c>
      <c r="AV340">
        <f>MAX(0,($B$15+$C$15*EE340)/(1+$D$15*EE340)*DX340/(DZ340+273)*$E$15)</f>
        <v>0</v>
      </c>
      <c r="AW340" t="s">
        <v>437</v>
      </c>
      <c r="AX340" t="s">
        <v>437</v>
      </c>
      <c r="AY340">
        <v>0</v>
      </c>
      <c r="AZ340">
        <v>0</v>
      </c>
      <c r="BA340">
        <f>1-AY340/AZ340</f>
        <v>0</v>
      </c>
      <c r="BB340">
        <v>0</v>
      </c>
      <c r="BC340" t="s">
        <v>437</v>
      </c>
      <c r="BD340" t="s">
        <v>437</v>
      </c>
      <c r="BE340">
        <v>0</v>
      </c>
      <c r="BF340">
        <v>0</v>
      </c>
      <c r="BG340">
        <f>1-BE340/BF340</f>
        <v>0</v>
      </c>
      <c r="BH340">
        <v>0.5</v>
      </c>
      <c r="BI340">
        <f>DH340</f>
        <v>0</v>
      </c>
      <c r="BJ340">
        <f>K340</f>
        <v>0</v>
      </c>
      <c r="BK340">
        <f>BG340*BH340*BI340</f>
        <v>0</v>
      </c>
      <c r="BL340">
        <f>(BJ340-BB340)/BI340</f>
        <v>0</v>
      </c>
      <c r="BM340">
        <f>(AZ340-BF340)/BF340</f>
        <v>0</v>
      </c>
      <c r="BN340">
        <f>AY340/(BA340+AY340/BF340)</f>
        <v>0</v>
      </c>
      <c r="BO340" t="s">
        <v>437</v>
      </c>
      <c r="BP340">
        <v>0</v>
      </c>
      <c r="BQ340">
        <f>IF(BP340&lt;&gt;0, BP340, BN340)</f>
        <v>0</v>
      </c>
      <c r="BR340">
        <f>1-BQ340/BF340</f>
        <v>0</v>
      </c>
      <c r="BS340">
        <f>(BF340-BE340)/(BF340-BQ340)</f>
        <v>0</v>
      </c>
      <c r="BT340">
        <f>(AZ340-BF340)/(AZ340-BQ340)</f>
        <v>0</v>
      </c>
      <c r="BU340">
        <f>(BF340-BE340)/(BF340-AY340)</f>
        <v>0</v>
      </c>
      <c r="BV340">
        <f>(AZ340-BF340)/(AZ340-AY340)</f>
        <v>0</v>
      </c>
      <c r="BW340">
        <f>(BS340*BQ340/BE340)</f>
        <v>0</v>
      </c>
      <c r="BX340">
        <f>(1-BW340)</f>
        <v>0</v>
      </c>
      <c r="DG340">
        <f>$B$13*EF340+$C$13*EG340+$F$13*ER340*(1-EU340)</f>
        <v>0</v>
      </c>
      <c r="DH340">
        <f>DG340*DI340</f>
        <v>0</v>
      </c>
      <c r="DI340">
        <f>($B$13*$D$11+$C$13*$D$11+$F$13*((FE340+EW340)/MAX(FE340+EW340+FF340, 0.1)*$I$11+FF340/MAX(FE340+EW340+FF340, 0.1)*$J$11))/($B$13+$C$13+$F$13)</f>
        <v>0</v>
      </c>
      <c r="DJ340">
        <f>($B$13*$K$11+$C$13*$K$11+$F$13*((FE340+EW340)/MAX(FE340+EW340+FF340, 0.1)*$P$11+FF340/MAX(FE340+EW340+FF340, 0.1)*$Q$11))/($B$13+$C$13+$F$13)</f>
        <v>0</v>
      </c>
      <c r="DK340">
        <v>2.7</v>
      </c>
      <c r="DL340">
        <v>0.5</v>
      </c>
      <c r="DM340" t="s">
        <v>438</v>
      </c>
      <c r="DN340">
        <v>2</v>
      </c>
      <c r="DO340" t="b">
        <v>1</v>
      </c>
      <c r="DP340">
        <v>1759171609.1</v>
      </c>
      <c r="DQ340">
        <v>491.7215555555555</v>
      </c>
      <c r="DR340">
        <v>523.9341851851851</v>
      </c>
      <c r="DS340">
        <v>21.9433</v>
      </c>
      <c r="DT340">
        <v>20.04665555555555</v>
      </c>
      <c r="DU340">
        <v>492.8099259259259</v>
      </c>
      <c r="DV340">
        <v>21.65918148148148</v>
      </c>
      <c r="DW340">
        <v>500.0382592592592</v>
      </c>
      <c r="DX340">
        <v>90.87816296296295</v>
      </c>
      <c r="DY340">
        <v>0.06741065555555556</v>
      </c>
      <c r="DZ340">
        <v>28.92582592592592</v>
      </c>
      <c r="EA340">
        <v>30.02454444444444</v>
      </c>
      <c r="EB340">
        <v>999.9000000000001</v>
      </c>
      <c r="EC340">
        <v>0</v>
      </c>
      <c r="ED340">
        <v>0</v>
      </c>
      <c r="EE340">
        <v>10011.14074074074</v>
      </c>
      <c r="EF340">
        <v>0</v>
      </c>
      <c r="EG340">
        <v>11.24132592592593</v>
      </c>
      <c r="EH340">
        <v>-32.21264074074074</v>
      </c>
      <c r="EI340">
        <v>502.7536296296296</v>
      </c>
      <c r="EJ340">
        <v>534.6521851851852</v>
      </c>
      <c r="EK340">
        <v>1.89664962962963</v>
      </c>
      <c r="EL340">
        <v>523.9341851851851</v>
      </c>
      <c r="EM340">
        <v>20.04665555555555</v>
      </c>
      <c r="EN340">
        <v>1.994167407407408</v>
      </c>
      <c r="EO340">
        <v>1.821801851851852</v>
      </c>
      <c r="EP340">
        <v>17.39809259259259</v>
      </c>
      <c r="EQ340">
        <v>15.97512592592592</v>
      </c>
      <c r="ER340">
        <v>2000</v>
      </c>
      <c r="ES340">
        <v>0.9799941111111115</v>
      </c>
      <c r="ET340">
        <v>0.02000627777777778</v>
      </c>
      <c r="EU340">
        <v>0</v>
      </c>
      <c r="EV340">
        <v>409.8723703703704</v>
      </c>
      <c r="EW340">
        <v>5.00078</v>
      </c>
      <c r="EX340">
        <v>8075.817777777777</v>
      </c>
      <c r="EY340">
        <v>16379.59629629629</v>
      </c>
      <c r="EZ340">
        <v>40.13403703703703</v>
      </c>
      <c r="FA340">
        <v>40.94644444444444</v>
      </c>
      <c r="FB340">
        <v>40.24751851851852</v>
      </c>
      <c r="FC340">
        <v>40.67111111111111</v>
      </c>
      <c r="FD340">
        <v>40.99037037037036</v>
      </c>
      <c r="FE340">
        <v>1955.089999999999</v>
      </c>
      <c r="FF340">
        <v>39.91</v>
      </c>
      <c r="FG340">
        <v>0</v>
      </c>
      <c r="FH340">
        <v>1759171608.8</v>
      </c>
      <c r="FI340">
        <v>0</v>
      </c>
      <c r="FJ340">
        <v>409.8672307692308</v>
      </c>
      <c r="FK340">
        <v>4.694905990660088</v>
      </c>
      <c r="FL340">
        <v>84.67247869066777</v>
      </c>
      <c r="FM340">
        <v>8075.723461538461</v>
      </c>
      <c r="FN340">
        <v>15</v>
      </c>
      <c r="FO340">
        <v>0</v>
      </c>
      <c r="FP340" t="s">
        <v>439</v>
      </c>
      <c r="FQ340">
        <v>1746989605.5</v>
      </c>
      <c r="FR340">
        <v>1746989593.5</v>
      </c>
      <c r="FS340">
        <v>0</v>
      </c>
      <c r="FT340">
        <v>-0.274</v>
      </c>
      <c r="FU340">
        <v>-0.002</v>
      </c>
      <c r="FV340">
        <v>2.549</v>
      </c>
      <c r="FW340">
        <v>0.129</v>
      </c>
      <c r="FX340">
        <v>420</v>
      </c>
      <c r="FY340">
        <v>17</v>
      </c>
      <c r="FZ340">
        <v>0.02</v>
      </c>
      <c r="GA340">
        <v>0.04</v>
      </c>
      <c r="GB340">
        <v>-31.7007625</v>
      </c>
      <c r="GC340">
        <v>-7.860568480300161</v>
      </c>
      <c r="GD340">
        <v>0.7959729052196123</v>
      </c>
      <c r="GE340">
        <v>0</v>
      </c>
      <c r="GF340">
        <v>409.5768823529411</v>
      </c>
      <c r="GG340">
        <v>4.625729569582049</v>
      </c>
      <c r="GH340">
        <v>0.4992696291882348</v>
      </c>
      <c r="GI340">
        <v>0</v>
      </c>
      <c r="GJ340">
        <v>1.9033585</v>
      </c>
      <c r="GK340">
        <v>-0.09686251407129606</v>
      </c>
      <c r="GL340">
        <v>0.009567892022279503</v>
      </c>
      <c r="GM340">
        <v>1</v>
      </c>
      <c r="GN340">
        <v>1</v>
      </c>
      <c r="GO340">
        <v>3</v>
      </c>
      <c r="GP340" t="s">
        <v>459</v>
      </c>
      <c r="GQ340">
        <v>3.1025</v>
      </c>
      <c r="GR340">
        <v>2.72508</v>
      </c>
      <c r="GS340">
        <v>0.102892</v>
      </c>
      <c r="GT340">
        <v>0.107421</v>
      </c>
      <c r="GU340">
        <v>0.101393</v>
      </c>
      <c r="GV340">
        <v>0.0964904</v>
      </c>
      <c r="GW340">
        <v>23402.1</v>
      </c>
      <c r="GX340">
        <v>21157.2</v>
      </c>
      <c r="GY340">
        <v>26652</v>
      </c>
      <c r="GZ340">
        <v>23928.2</v>
      </c>
      <c r="HA340">
        <v>38323.6</v>
      </c>
      <c r="HB340">
        <v>31965.9</v>
      </c>
      <c r="HC340">
        <v>46537.2</v>
      </c>
      <c r="HD340">
        <v>37860.1</v>
      </c>
      <c r="HE340">
        <v>1.8619</v>
      </c>
      <c r="HF340">
        <v>1.8484</v>
      </c>
      <c r="HG340">
        <v>0.111394</v>
      </c>
      <c r="HH340">
        <v>0</v>
      </c>
      <c r="HI340">
        <v>28.2086</v>
      </c>
      <c r="HJ340">
        <v>999.9</v>
      </c>
      <c r="HK340">
        <v>48.8</v>
      </c>
      <c r="HL340">
        <v>31.9</v>
      </c>
      <c r="HM340">
        <v>25.4983</v>
      </c>
      <c r="HN340">
        <v>60.9688</v>
      </c>
      <c r="HO340">
        <v>22.0833</v>
      </c>
      <c r="HP340">
        <v>1</v>
      </c>
      <c r="HQ340">
        <v>0.19346</v>
      </c>
      <c r="HR340">
        <v>0.320735</v>
      </c>
      <c r="HS340">
        <v>20.2795</v>
      </c>
      <c r="HT340">
        <v>5.20965</v>
      </c>
      <c r="HU340">
        <v>11.98</v>
      </c>
      <c r="HV340">
        <v>4.96275</v>
      </c>
      <c r="HW340">
        <v>3.27435</v>
      </c>
      <c r="HX340">
        <v>9999</v>
      </c>
      <c r="HY340">
        <v>9999</v>
      </c>
      <c r="HZ340">
        <v>9999</v>
      </c>
      <c r="IA340">
        <v>43.2</v>
      </c>
      <c r="IB340">
        <v>1.86399</v>
      </c>
      <c r="IC340">
        <v>1.86019</v>
      </c>
      <c r="ID340">
        <v>1.85845</v>
      </c>
      <c r="IE340">
        <v>1.85979</v>
      </c>
      <c r="IF340">
        <v>1.85989</v>
      </c>
      <c r="IG340">
        <v>1.85839</v>
      </c>
      <c r="IH340">
        <v>1.85747</v>
      </c>
      <c r="II340">
        <v>1.85242</v>
      </c>
      <c r="IJ340">
        <v>0</v>
      </c>
      <c r="IK340">
        <v>0</v>
      </c>
      <c r="IL340">
        <v>0</v>
      </c>
      <c r="IM340">
        <v>0</v>
      </c>
      <c r="IN340" t="s">
        <v>441</v>
      </c>
      <c r="IO340" t="s">
        <v>442</v>
      </c>
      <c r="IP340" t="s">
        <v>443</v>
      </c>
      <c r="IQ340" t="s">
        <v>443</v>
      </c>
      <c r="IR340" t="s">
        <v>443</v>
      </c>
      <c r="IS340" t="s">
        <v>443</v>
      </c>
      <c r="IT340">
        <v>0</v>
      </c>
      <c r="IU340">
        <v>100</v>
      </c>
      <c r="IV340">
        <v>100</v>
      </c>
      <c r="IW340">
        <v>-1.08</v>
      </c>
      <c r="IX340">
        <v>0.2839</v>
      </c>
      <c r="IY340">
        <v>-0.9039269621244732</v>
      </c>
      <c r="IZ340">
        <v>-0.001239420960351069</v>
      </c>
      <c r="JA340">
        <v>2.054680153414315E-06</v>
      </c>
      <c r="JB340">
        <v>-6.090169633737798E-10</v>
      </c>
      <c r="JC340">
        <v>0.01286883109493677</v>
      </c>
      <c r="JD340">
        <v>0.003674261220633967</v>
      </c>
      <c r="JE340">
        <v>0.0003746991724086452</v>
      </c>
      <c r="JF340">
        <v>1.563836292469968E-06</v>
      </c>
      <c r="JG340">
        <v>1</v>
      </c>
      <c r="JH340">
        <v>2003</v>
      </c>
      <c r="JI340">
        <v>1</v>
      </c>
      <c r="JJ340">
        <v>24</v>
      </c>
      <c r="JK340">
        <v>203033.5</v>
      </c>
      <c r="JL340">
        <v>203033.7</v>
      </c>
      <c r="JM340">
        <v>1.41968</v>
      </c>
      <c r="JN340">
        <v>2.63428</v>
      </c>
      <c r="JO340">
        <v>1.49658</v>
      </c>
      <c r="JP340">
        <v>2.34375</v>
      </c>
      <c r="JQ340">
        <v>1.54907</v>
      </c>
      <c r="JR340">
        <v>2.41333</v>
      </c>
      <c r="JS340">
        <v>36.8842</v>
      </c>
      <c r="JT340">
        <v>24.1751</v>
      </c>
      <c r="JU340">
        <v>18</v>
      </c>
      <c r="JV340">
        <v>484.564</v>
      </c>
      <c r="JW340">
        <v>490.658</v>
      </c>
      <c r="JX340">
        <v>27.4834</v>
      </c>
      <c r="JY340">
        <v>29.7239</v>
      </c>
      <c r="JZ340">
        <v>30</v>
      </c>
      <c r="KA340">
        <v>29.982</v>
      </c>
      <c r="KB340">
        <v>29.9847</v>
      </c>
      <c r="KC340">
        <v>28.5347</v>
      </c>
      <c r="KD340">
        <v>23.6354</v>
      </c>
      <c r="KE340">
        <v>94.0406</v>
      </c>
      <c r="KF340">
        <v>27.4615</v>
      </c>
      <c r="KG340">
        <v>573.853</v>
      </c>
      <c r="KH340">
        <v>20.0753</v>
      </c>
      <c r="KI340">
        <v>101.752</v>
      </c>
      <c r="KJ340">
        <v>91.3015</v>
      </c>
    </row>
    <row r="341" spans="1:296">
      <c r="A341">
        <v>323</v>
      </c>
      <c r="B341">
        <v>1759171621.6</v>
      </c>
      <c r="C341">
        <v>10248.5</v>
      </c>
      <c r="D341" t="s">
        <v>1092</v>
      </c>
      <c r="E341" t="s">
        <v>1093</v>
      </c>
      <c r="F341">
        <v>5</v>
      </c>
      <c r="G341" t="s">
        <v>1025</v>
      </c>
      <c r="H341">
        <v>1759171613.814285</v>
      </c>
      <c r="I341">
        <f>(J341)/1000</f>
        <v>0</v>
      </c>
      <c r="J341">
        <f>IF(DO341, AM341, AG341)</f>
        <v>0</v>
      </c>
      <c r="K341">
        <f>IF(DO341, AH341, AF341)</f>
        <v>0</v>
      </c>
      <c r="L341">
        <f>DQ341 - IF(AT341&gt;1, K341*DK341*100.0/(AV341), 0)</f>
        <v>0</v>
      </c>
      <c r="M341">
        <f>((S341-I341/2)*L341-K341)/(S341+I341/2)</f>
        <v>0</v>
      </c>
      <c r="N341">
        <f>M341*(DX341+DY341)/1000.0</f>
        <v>0</v>
      </c>
      <c r="O341">
        <f>(DQ341 - IF(AT341&gt;1, K341*DK341*100.0/(AV341), 0))*(DX341+DY341)/1000.0</f>
        <v>0</v>
      </c>
      <c r="P341">
        <f>2.0/((1/R341-1/Q341)+SIGN(R341)*SQRT((1/R341-1/Q341)*(1/R341-1/Q341) + 4*DL341/((DL341+1)*(DL341+1))*(2*1/R341*1/Q341-1/Q341*1/Q341)))</f>
        <v>0</v>
      </c>
      <c r="Q341">
        <f>IF(LEFT(DM341,1)&lt;&gt;"0",IF(LEFT(DM341,1)="1",3.0,DN341),$D$5+$E$5*(EE341*DX341/($K$5*1000))+$F$5*(EE341*DX341/($K$5*1000))*MAX(MIN(DK341,$J$5),$I$5)*MAX(MIN(DK341,$J$5),$I$5)+$G$5*MAX(MIN(DK341,$J$5),$I$5)*(EE341*DX341/($K$5*1000))+$H$5*(EE341*DX341/($K$5*1000))*(EE341*DX341/($K$5*1000)))</f>
        <v>0</v>
      </c>
      <c r="R341">
        <f>I341*(1000-(1000*0.61365*exp(17.502*V341/(240.97+V341))/(DX341+DY341)+DS341)/2)/(1000*0.61365*exp(17.502*V341/(240.97+V341))/(DX341+DY341)-DS341)</f>
        <v>0</v>
      </c>
      <c r="S341">
        <f>1/((DL341+1)/(P341/1.6)+1/(Q341/1.37)) + DL341/((DL341+1)/(P341/1.6) + DL341/(Q341/1.37))</f>
        <v>0</v>
      </c>
      <c r="T341">
        <f>(DG341*DJ341)</f>
        <v>0</v>
      </c>
      <c r="U341">
        <f>(DZ341+(T341+2*0.95*5.67E-8*(((DZ341+$B$9)+273)^4-(DZ341+273)^4)-44100*I341)/(1.84*29.3*Q341+8*0.95*5.67E-8*(DZ341+273)^3))</f>
        <v>0</v>
      </c>
      <c r="V341">
        <f>($C$9*EA341+$D$9*EB341+$E$9*U341)</f>
        <v>0</v>
      </c>
      <c r="W341">
        <f>0.61365*exp(17.502*V341/(240.97+V341))</f>
        <v>0</v>
      </c>
      <c r="X341">
        <f>(Y341/Z341*100)</f>
        <v>0</v>
      </c>
      <c r="Y341">
        <f>DS341*(DX341+DY341)/1000</f>
        <v>0</v>
      </c>
      <c r="Z341">
        <f>0.61365*exp(17.502*DZ341/(240.97+DZ341))</f>
        <v>0</v>
      </c>
      <c r="AA341">
        <f>(W341-DS341*(DX341+DY341)/1000)</f>
        <v>0</v>
      </c>
      <c r="AB341">
        <f>(-I341*44100)</f>
        <v>0</v>
      </c>
      <c r="AC341">
        <f>2*29.3*Q341*0.92*(DZ341-V341)</f>
        <v>0</v>
      </c>
      <c r="AD341">
        <f>2*0.95*5.67E-8*(((DZ341+$B$9)+273)^4-(V341+273)^4)</f>
        <v>0</v>
      </c>
      <c r="AE341">
        <f>T341+AD341+AB341+AC341</f>
        <v>0</v>
      </c>
      <c r="AF341">
        <f>DW341*AT341*(DR341-DQ341*(1000-AT341*DT341)/(1000-AT341*DS341))/(100*DK341)</f>
        <v>0</v>
      </c>
      <c r="AG341">
        <f>1000*DW341*AT341*(DS341-DT341)/(100*DK341*(1000-AT341*DS341))</f>
        <v>0</v>
      </c>
      <c r="AH341">
        <f>(AI341 - AJ341 - DX341*1E3/(8.314*(DZ341+273.15)) * AL341/DW341 * AK341) * DW341/(100*DK341) * (1000 - DT341)/1000</f>
        <v>0</v>
      </c>
      <c r="AI341">
        <v>567.2761461188899</v>
      </c>
      <c r="AJ341">
        <v>543.5818666666665</v>
      </c>
      <c r="AK341">
        <v>3.429625893156099</v>
      </c>
      <c r="AL341">
        <v>65.05288152161035</v>
      </c>
      <c r="AM341">
        <f>(AO341 - AN341 + DX341*1E3/(8.314*(DZ341+273.15)) * AQ341/DW341 * AP341) * DW341/(100*DK341) * 1000/(1000 - AO341)</f>
        <v>0</v>
      </c>
      <c r="AN341">
        <v>20.05139032592209</v>
      </c>
      <c r="AO341">
        <v>21.92451757575757</v>
      </c>
      <c r="AP341">
        <v>-0.0001347737305453449</v>
      </c>
      <c r="AQ341">
        <v>105.0648976741151</v>
      </c>
      <c r="AR341">
        <v>0</v>
      </c>
      <c r="AS341">
        <v>0</v>
      </c>
      <c r="AT341">
        <f>IF(AR341*$H$15&gt;=AV341,1.0,(AV341/(AV341-AR341*$H$15)))</f>
        <v>0</v>
      </c>
      <c r="AU341">
        <f>(AT341-1)*100</f>
        <v>0</v>
      </c>
      <c r="AV341">
        <f>MAX(0,($B$15+$C$15*EE341)/(1+$D$15*EE341)*DX341/(DZ341+273)*$E$15)</f>
        <v>0</v>
      </c>
      <c r="AW341" t="s">
        <v>437</v>
      </c>
      <c r="AX341" t="s">
        <v>437</v>
      </c>
      <c r="AY341">
        <v>0</v>
      </c>
      <c r="AZ341">
        <v>0</v>
      </c>
      <c r="BA341">
        <f>1-AY341/AZ341</f>
        <v>0</v>
      </c>
      <c r="BB341">
        <v>0</v>
      </c>
      <c r="BC341" t="s">
        <v>437</v>
      </c>
      <c r="BD341" t="s">
        <v>437</v>
      </c>
      <c r="BE341">
        <v>0</v>
      </c>
      <c r="BF341">
        <v>0</v>
      </c>
      <c r="BG341">
        <f>1-BE341/BF341</f>
        <v>0</v>
      </c>
      <c r="BH341">
        <v>0.5</v>
      </c>
      <c r="BI341">
        <f>DH341</f>
        <v>0</v>
      </c>
      <c r="BJ341">
        <f>K341</f>
        <v>0</v>
      </c>
      <c r="BK341">
        <f>BG341*BH341*BI341</f>
        <v>0</v>
      </c>
      <c r="BL341">
        <f>(BJ341-BB341)/BI341</f>
        <v>0</v>
      </c>
      <c r="BM341">
        <f>(AZ341-BF341)/BF341</f>
        <v>0</v>
      </c>
      <c r="BN341">
        <f>AY341/(BA341+AY341/BF341)</f>
        <v>0</v>
      </c>
      <c r="BO341" t="s">
        <v>437</v>
      </c>
      <c r="BP341">
        <v>0</v>
      </c>
      <c r="BQ341">
        <f>IF(BP341&lt;&gt;0, BP341, BN341)</f>
        <v>0</v>
      </c>
      <c r="BR341">
        <f>1-BQ341/BF341</f>
        <v>0</v>
      </c>
      <c r="BS341">
        <f>(BF341-BE341)/(BF341-BQ341)</f>
        <v>0</v>
      </c>
      <c r="BT341">
        <f>(AZ341-BF341)/(AZ341-BQ341)</f>
        <v>0</v>
      </c>
      <c r="BU341">
        <f>(BF341-BE341)/(BF341-AY341)</f>
        <v>0</v>
      </c>
      <c r="BV341">
        <f>(AZ341-BF341)/(AZ341-AY341)</f>
        <v>0</v>
      </c>
      <c r="BW341">
        <f>(BS341*BQ341/BE341)</f>
        <v>0</v>
      </c>
      <c r="BX341">
        <f>(1-BW341)</f>
        <v>0</v>
      </c>
      <c r="DG341">
        <f>$B$13*EF341+$C$13*EG341+$F$13*ER341*(1-EU341)</f>
        <v>0</v>
      </c>
      <c r="DH341">
        <f>DG341*DI341</f>
        <v>0</v>
      </c>
      <c r="DI341">
        <f>($B$13*$D$11+$C$13*$D$11+$F$13*((FE341+EW341)/MAX(FE341+EW341+FF341, 0.1)*$I$11+FF341/MAX(FE341+EW341+FF341, 0.1)*$J$11))/($B$13+$C$13+$F$13)</f>
        <v>0</v>
      </c>
      <c r="DJ341">
        <f>($B$13*$K$11+$C$13*$K$11+$F$13*((FE341+EW341)/MAX(FE341+EW341+FF341, 0.1)*$P$11+FF341/MAX(FE341+EW341+FF341, 0.1)*$Q$11))/($B$13+$C$13+$F$13)</f>
        <v>0</v>
      </c>
      <c r="DK341">
        <v>2.7</v>
      </c>
      <c r="DL341">
        <v>0.5</v>
      </c>
      <c r="DM341" t="s">
        <v>438</v>
      </c>
      <c r="DN341">
        <v>2</v>
      </c>
      <c r="DO341" t="b">
        <v>1</v>
      </c>
      <c r="DP341">
        <v>1759171613.814285</v>
      </c>
      <c r="DQ341">
        <v>507.3293571428571</v>
      </c>
      <c r="DR341">
        <v>539.8364642857142</v>
      </c>
      <c r="DS341">
        <v>21.93765714285714</v>
      </c>
      <c r="DT341">
        <v>20.04911071428571</v>
      </c>
      <c r="DU341">
        <v>508.4120714285714</v>
      </c>
      <c r="DV341">
        <v>21.65366785714286</v>
      </c>
      <c r="DW341">
        <v>500.0890357142857</v>
      </c>
      <c r="DX341">
        <v>90.87801071428569</v>
      </c>
      <c r="DY341">
        <v>0.06715093214285714</v>
      </c>
      <c r="DZ341">
        <v>28.92763928571429</v>
      </c>
      <c r="EA341">
        <v>30.02756428571428</v>
      </c>
      <c r="EB341">
        <v>999.9000000000002</v>
      </c>
      <c r="EC341">
        <v>0</v>
      </c>
      <c r="ED341">
        <v>0</v>
      </c>
      <c r="EE341">
        <v>10017.01571428572</v>
      </c>
      <c r="EF341">
        <v>0</v>
      </c>
      <c r="EG341">
        <v>10.96426428571429</v>
      </c>
      <c r="EH341">
        <v>-32.50711785714285</v>
      </c>
      <c r="EI341">
        <v>518.7085357142857</v>
      </c>
      <c r="EJ341">
        <v>550.8812142857142</v>
      </c>
      <c r="EK341">
        <v>1.888563214285714</v>
      </c>
      <c r="EL341">
        <v>539.8364642857142</v>
      </c>
      <c r="EM341">
        <v>20.04911071428571</v>
      </c>
      <c r="EN341">
        <v>1.993652142857143</v>
      </c>
      <c r="EO341">
        <v>1.822022142857143</v>
      </c>
      <c r="EP341">
        <v>17.39400357142857</v>
      </c>
      <c r="EQ341">
        <v>15.97701428571429</v>
      </c>
      <c r="ER341">
        <v>1999.996428571429</v>
      </c>
      <c r="ES341">
        <v>0.9799940000000003</v>
      </c>
      <c r="ET341">
        <v>0.0200064</v>
      </c>
      <c r="EU341">
        <v>0</v>
      </c>
      <c r="EV341">
        <v>410.1772142857143</v>
      </c>
      <c r="EW341">
        <v>5.00078</v>
      </c>
      <c r="EX341">
        <v>8082.359285714287</v>
      </c>
      <c r="EY341">
        <v>16379.57142857143</v>
      </c>
      <c r="EZ341">
        <v>40.12035714285714</v>
      </c>
      <c r="FA341">
        <v>40.93953571428572</v>
      </c>
      <c r="FB341">
        <v>40.24085714285713</v>
      </c>
      <c r="FC341">
        <v>40.66946428571428</v>
      </c>
      <c r="FD341">
        <v>40.97728571428571</v>
      </c>
      <c r="FE341">
        <v>1955.086428571428</v>
      </c>
      <c r="FF341">
        <v>39.91</v>
      </c>
      <c r="FG341">
        <v>0</v>
      </c>
      <c r="FH341">
        <v>1759171613.6</v>
      </c>
      <c r="FI341">
        <v>0</v>
      </c>
      <c r="FJ341">
        <v>410.1948076923076</v>
      </c>
      <c r="FK341">
        <v>4.633811974075655</v>
      </c>
      <c r="FL341">
        <v>81.50769230774394</v>
      </c>
      <c r="FM341">
        <v>8082.373846153847</v>
      </c>
      <c r="FN341">
        <v>15</v>
      </c>
      <c r="FO341">
        <v>0</v>
      </c>
      <c r="FP341" t="s">
        <v>439</v>
      </c>
      <c r="FQ341">
        <v>1746989605.5</v>
      </c>
      <c r="FR341">
        <v>1746989593.5</v>
      </c>
      <c r="FS341">
        <v>0</v>
      </c>
      <c r="FT341">
        <v>-0.274</v>
      </c>
      <c r="FU341">
        <v>-0.002</v>
      </c>
      <c r="FV341">
        <v>2.549</v>
      </c>
      <c r="FW341">
        <v>0.129</v>
      </c>
      <c r="FX341">
        <v>420</v>
      </c>
      <c r="FY341">
        <v>17</v>
      </c>
      <c r="FZ341">
        <v>0.02</v>
      </c>
      <c r="GA341">
        <v>0.04</v>
      </c>
      <c r="GB341">
        <v>-32.3293525</v>
      </c>
      <c r="GC341">
        <v>-3.91015046904303</v>
      </c>
      <c r="GD341">
        <v>0.3880368584216582</v>
      </c>
      <c r="GE341">
        <v>0</v>
      </c>
      <c r="GF341">
        <v>410.0312058823529</v>
      </c>
      <c r="GG341">
        <v>4.335508026831151</v>
      </c>
      <c r="GH341">
        <v>0.466005350853642</v>
      </c>
      <c r="GI341">
        <v>0</v>
      </c>
      <c r="GJ341">
        <v>1.892406</v>
      </c>
      <c r="GK341">
        <v>-0.1081058161350865</v>
      </c>
      <c r="GL341">
        <v>0.01069529307686329</v>
      </c>
      <c r="GM341">
        <v>0</v>
      </c>
      <c r="GN341">
        <v>0</v>
      </c>
      <c r="GO341">
        <v>3</v>
      </c>
      <c r="GP341" t="s">
        <v>484</v>
      </c>
      <c r="GQ341">
        <v>3.10218</v>
      </c>
      <c r="GR341">
        <v>2.72462</v>
      </c>
      <c r="GS341">
        <v>0.105287</v>
      </c>
      <c r="GT341">
        <v>0.10974</v>
      </c>
      <c r="GU341">
        <v>0.101363</v>
      </c>
      <c r="GV341">
        <v>0.0964986</v>
      </c>
      <c r="GW341">
        <v>23339.6</v>
      </c>
      <c r="GX341">
        <v>21102.2</v>
      </c>
      <c r="GY341">
        <v>26651.9</v>
      </c>
      <c r="GZ341">
        <v>23928.2</v>
      </c>
      <c r="HA341">
        <v>38325.1</v>
      </c>
      <c r="HB341">
        <v>31965.7</v>
      </c>
      <c r="HC341">
        <v>46537.1</v>
      </c>
      <c r="HD341">
        <v>37860</v>
      </c>
      <c r="HE341">
        <v>1.86138</v>
      </c>
      <c r="HF341">
        <v>1.84888</v>
      </c>
      <c r="HG341">
        <v>0.112236</v>
      </c>
      <c r="HH341">
        <v>0</v>
      </c>
      <c r="HI341">
        <v>28.2086</v>
      </c>
      <c r="HJ341">
        <v>999.9</v>
      </c>
      <c r="HK341">
        <v>48.8</v>
      </c>
      <c r="HL341">
        <v>31.9</v>
      </c>
      <c r="HM341">
        <v>25.4957</v>
      </c>
      <c r="HN341">
        <v>60.9488</v>
      </c>
      <c r="HO341">
        <v>21.9671</v>
      </c>
      <c r="HP341">
        <v>1</v>
      </c>
      <c r="HQ341">
        <v>0.193605</v>
      </c>
      <c r="HR341">
        <v>0.370711</v>
      </c>
      <c r="HS341">
        <v>20.2794</v>
      </c>
      <c r="HT341">
        <v>5.21145</v>
      </c>
      <c r="HU341">
        <v>11.98</v>
      </c>
      <c r="HV341">
        <v>4.96315</v>
      </c>
      <c r="HW341">
        <v>3.2745</v>
      </c>
      <c r="HX341">
        <v>9999</v>
      </c>
      <c r="HY341">
        <v>9999</v>
      </c>
      <c r="HZ341">
        <v>9999</v>
      </c>
      <c r="IA341">
        <v>43.2</v>
      </c>
      <c r="IB341">
        <v>1.86399</v>
      </c>
      <c r="IC341">
        <v>1.86017</v>
      </c>
      <c r="ID341">
        <v>1.85848</v>
      </c>
      <c r="IE341">
        <v>1.8598</v>
      </c>
      <c r="IF341">
        <v>1.8599</v>
      </c>
      <c r="IG341">
        <v>1.8584</v>
      </c>
      <c r="IH341">
        <v>1.85746</v>
      </c>
      <c r="II341">
        <v>1.85242</v>
      </c>
      <c r="IJ341">
        <v>0</v>
      </c>
      <c r="IK341">
        <v>0</v>
      </c>
      <c r="IL341">
        <v>0</v>
      </c>
      <c r="IM341">
        <v>0</v>
      </c>
      <c r="IN341" t="s">
        <v>441</v>
      </c>
      <c r="IO341" t="s">
        <v>442</v>
      </c>
      <c r="IP341" t="s">
        <v>443</v>
      </c>
      <c r="IQ341" t="s">
        <v>443</v>
      </c>
      <c r="IR341" t="s">
        <v>443</v>
      </c>
      <c r="IS341" t="s">
        <v>443</v>
      </c>
      <c r="IT341">
        <v>0</v>
      </c>
      <c r="IU341">
        <v>100</v>
      </c>
      <c r="IV341">
        <v>100</v>
      </c>
      <c r="IW341">
        <v>-1.073</v>
      </c>
      <c r="IX341">
        <v>0.2836</v>
      </c>
      <c r="IY341">
        <v>-0.9039269621244732</v>
      </c>
      <c r="IZ341">
        <v>-0.001239420960351069</v>
      </c>
      <c r="JA341">
        <v>2.054680153414315E-06</v>
      </c>
      <c r="JB341">
        <v>-6.090169633737798E-10</v>
      </c>
      <c r="JC341">
        <v>0.01286883109493677</v>
      </c>
      <c r="JD341">
        <v>0.003674261220633967</v>
      </c>
      <c r="JE341">
        <v>0.0003746991724086452</v>
      </c>
      <c r="JF341">
        <v>1.563836292469968E-06</v>
      </c>
      <c r="JG341">
        <v>1</v>
      </c>
      <c r="JH341">
        <v>2003</v>
      </c>
      <c r="JI341">
        <v>1</v>
      </c>
      <c r="JJ341">
        <v>24</v>
      </c>
      <c r="JK341">
        <v>203033.6</v>
      </c>
      <c r="JL341">
        <v>203033.8</v>
      </c>
      <c r="JM341">
        <v>1.45386</v>
      </c>
      <c r="JN341">
        <v>2.6416</v>
      </c>
      <c r="JO341">
        <v>1.49658</v>
      </c>
      <c r="JP341">
        <v>2.34375</v>
      </c>
      <c r="JQ341">
        <v>1.54907</v>
      </c>
      <c r="JR341">
        <v>2.33276</v>
      </c>
      <c r="JS341">
        <v>36.8604</v>
      </c>
      <c r="JT341">
        <v>24.1751</v>
      </c>
      <c r="JU341">
        <v>18</v>
      </c>
      <c r="JV341">
        <v>484.236</v>
      </c>
      <c r="JW341">
        <v>490.956</v>
      </c>
      <c r="JX341">
        <v>27.4533</v>
      </c>
      <c r="JY341">
        <v>29.7213</v>
      </c>
      <c r="JZ341">
        <v>30.0002</v>
      </c>
      <c r="KA341">
        <v>29.9795</v>
      </c>
      <c r="KB341">
        <v>29.9828</v>
      </c>
      <c r="KC341">
        <v>29.2045</v>
      </c>
      <c r="KD341">
        <v>23.6354</v>
      </c>
      <c r="KE341">
        <v>93.6703</v>
      </c>
      <c r="KF341">
        <v>27.4353</v>
      </c>
      <c r="KG341">
        <v>587.211</v>
      </c>
      <c r="KH341">
        <v>20.0852</v>
      </c>
      <c r="KI341">
        <v>101.752</v>
      </c>
      <c r="KJ341">
        <v>91.3013</v>
      </c>
    </row>
    <row r="342" spans="1:296">
      <c r="A342">
        <v>324</v>
      </c>
      <c r="B342">
        <v>1759171626.6</v>
      </c>
      <c r="C342">
        <v>10253.5</v>
      </c>
      <c r="D342" t="s">
        <v>1094</v>
      </c>
      <c r="E342" t="s">
        <v>1095</v>
      </c>
      <c r="F342">
        <v>5</v>
      </c>
      <c r="G342" t="s">
        <v>1025</v>
      </c>
      <c r="H342">
        <v>1759171619.1</v>
      </c>
      <c r="I342">
        <f>(J342)/1000</f>
        <v>0</v>
      </c>
      <c r="J342">
        <f>IF(DO342, AM342, AG342)</f>
        <v>0</v>
      </c>
      <c r="K342">
        <f>IF(DO342, AH342, AF342)</f>
        <v>0</v>
      </c>
      <c r="L342">
        <f>DQ342 - IF(AT342&gt;1, K342*DK342*100.0/(AV342), 0)</f>
        <v>0</v>
      </c>
      <c r="M342">
        <f>((S342-I342/2)*L342-K342)/(S342+I342/2)</f>
        <v>0</v>
      </c>
      <c r="N342">
        <f>M342*(DX342+DY342)/1000.0</f>
        <v>0</v>
      </c>
      <c r="O342">
        <f>(DQ342 - IF(AT342&gt;1, K342*DK342*100.0/(AV342), 0))*(DX342+DY342)/1000.0</f>
        <v>0</v>
      </c>
      <c r="P342">
        <f>2.0/((1/R342-1/Q342)+SIGN(R342)*SQRT((1/R342-1/Q342)*(1/R342-1/Q342) + 4*DL342/((DL342+1)*(DL342+1))*(2*1/R342*1/Q342-1/Q342*1/Q342)))</f>
        <v>0</v>
      </c>
      <c r="Q342">
        <f>IF(LEFT(DM342,1)&lt;&gt;"0",IF(LEFT(DM342,1)="1",3.0,DN342),$D$5+$E$5*(EE342*DX342/($K$5*1000))+$F$5*(EE342*DX342/($K$5*1000))*MAX(MIN(DK342,$J$5),$I$5)*MAX(MIN(DK342,$J$5),$I$5)+$G$5*MAX(MIN(DK342,$J$5),$I$5)*(EE342*DX342/($K$5*1000))+$H$5*(EE342*DX342/($K$5*1000))*(EE342*DX342/($K$5*1000)))</f>
        <v>0</v>
      </c>
      <c r="R342">
        <f>I342*(1000-(1000*0.61365*exp(17.502*V342/(240.97+V342))/(DX342+DY342)+DS342)/2)/(1000*0.61365*exp(17.502*V342/(240.97+V342))/(DX342+DY342)-DS342)</f>
        <v>0</v>
      </c>
      <c r="S342">
        <f>1/((DL342+1)/(P342/1.6)+1/(Q342/1.37)) + DL342/((DL342+1)/(P342/1.6) + DL342/(Q342/1.37))</f>
        <v>0</v>
      </c>
      <c r="T342">
        <f>(DG342*DJ342)</f>
        <v>0</v>
      </c>
      <c r="U342">
        <f>(DZ342+(T342+2*0.95*5.67E-8*(((DZ342+$B$9)+273)^4-(DZ342+273)^4)-44100*I342)/(1.84*29.3*Q342+8*0.95*5.67E-8*(DZ342+273)^3))</f>
        <v>0</v>
      </c>
      <c r="V342">
        <f>($C$9*EA342+$D$9*EB342+$E$9*U342)</f>
        <v>0</v>
      </c>
      <c r="W342">
        <f>0.61365*exp(17.502*V342/(240.97+V342))</f>
        <v>0</v>
      </c>
      <c r="X342">
        <f>(Y342/Z342*100)</f>
        <v>0</v>
      </c>
      <c r="Y342">
        <f>DS342*(DX342+DY342)/1000</f>
        <v>0</v>
      </c>
      <c r="Z342">
        <f>0.61365*exp(17.502*DZ342/(240.97+DZ342))</f>
        <v>0</v>
      </c>
      <c r="AA342">
        <f>(W342-DS342*(DX342+DY342)/1000)</f>
        <v>0</v>
      </c>
      <c r="AB342">
        <f>(-I342*44100)</f>
        <v>0</v>
      </c>
      <c r="AC342">
        <f>2*29.3*Q342*0.92*(DZ342-V342)</f>
        <v>0</v>
      </c>
      <c r="AD342">
        <f>2*0.95*5.67E-8*(((DZ342+$B$9)+273)^4-(V342+273)^4)</f>
        <v>0</v>
      </c>
      <c r="AE342">
        <f>T342+AD342+AB342+AC342</f>
        <v>0</v>
      </c>
      <c r="AF342">
        <f>DW342*AT342*(DR342-DQ342*(1000-AT342*DT342)/(1000-AT342*DS342))/(100*DK342)</f>
        <v>0</v>
      </c>
      <c r="AG342">
        <f>1000*DW342*AT342*(DS342-DT342)/(100*DK342*(1000-AT342*DS342))</f>
        <v>0</v>
      </c>
      <c r="AH342">
        <f>(AI342 - AJ342 - DX342*1E3/(8.314*(DZ342+273.15)) * AL342/DW342 * AK342) * DW342/(100*DK342) * (1000 - DT342)/1000</f>
        <v>0</v>
      </c>
      <c r="AI342">
        <v>584.3428925486045</v>
      </c>
      <c r="AJ342">
        <v>560.6726545454542</v>
      </c>
      <c r="AK342">
        <v>3.420126726748456</v>
      </c>
      <c r="AL342">
        <v>65.05288152161035</v>
      </c>
      <c r="AM342">
        <f>(AO342 - AN342 + DX342*1E3/(8.314*(DZ342+273.15)) * AQ342/DW342 * AP342) * DW342/(100*DK342) * 1000/(1000 - AO342)</f>
        <v>0</v>
      </c>
      <c r="AN342">
        <v>20.05294755570203</v>
      </c>
      <c r="AO342">
        <v>21.91386242424242</v>
      </c>
      <c r="AP342">
        <v>-0.0001078895572541482</v>
      </c>
      <c r="AQ342">
        <v>105.0648976741151</v>
      </c>
      <c r="AR342">
        <v>0</v>
      </c>
      <c r="AS342">
        <v>0</v>
      </c>
      <c r="AT342">
        <f>IF(AR342*$H$15&gt;=AV342,1.0,(AV342/(AV342-AR342*$H$15)))</f>
        <v>0</v>
      </c>
      <c r="AU342">
        <f>(AT342-1)*100</f>
        <v>0</v>
      </c>
      <c r="AV342">
        <f>MAX(0,($B$15+$C$15*EE342)/(1+$D$15*EE342)*DX342/(DZ342+273)*$E$15)</f>
        <v>0</v>
      </c>
      <c r="AW342" t="s">
        <v>437</v>
      </c>
      <c r="AX342" t="s">
        <v>437</v>
      </c>
      <c r="AY342">
        <v>0</v>
      </c>
      <c r="AZ342">
        <v>0</v>
      </c>
      <c r="BA342">
        <f>1-AY342/AZ342</f>
        <v>0</v>
      </c>
      <c r="BB342">
        <v>0</v>
      </c>
      <c r="BC342" t="s">
        <v>437</v>
      </c>
      <c r="BD342" t="s">
        <v>437</v>
      </c>
      <c r="BE342">
        <v>0</v>
      </c>
      <c r="BF342">
        <v>0</v>
      </c>
      <c r="BG342">
        <f>1-BE342/BF342</f>
        <v>0</v>
      </c>
      <c r="BH342">
        <v>0.5</v>
      </c>
      <c r="BI342">
        <f>DH342</f>
        <v>0</v>
      </c>
      <c r="BJ342">
        <f>K342</f>
        <v>0</v>
      </c>
      <c r="BK342">
        <f>BG342*BH342*BI342</f>
        <v>0</v>
      </c>
      <c r="BL342">
        <f>(BJ342-BB342)/BI342</f>
        <v>0</v>
      </c>
      <c r="BM342">
        <f>(AZ342-BF342)/BF342</f>
        <v>0</v>
      </c>
      <c r="BN342">
        <f>AY342/(BA342+AY342/BF342)</f>
        <v>0</v>
      </c>
      <c r="BO342" t="s">
        <v>437</v>
      </c>
      <c r="BP342">
        <v>0</v>
      </c>
      <c r="BQ342">
        <f>IF(BP342&lt;&gt;0, BP342, BN342)</f>
        <v>0</v>
      </c>
      <c r="BR342">
        <f>1-BQ342/BF342</f>
        <v>0</v>
      </c>
      <c r="BS342">
        <f>(BF342-BE342)/(BF342-BQ342)</f>
        <v>0</v>
      </c>
      <c r="BT342">
        <f>(AZ342-BF342)/(AZ342-BQ342)</f>
        <v>0</v>
      </c>
      <c r="BU342">
        <f>(BF342-BE342)/(BF342-AY342)</f>
        <v>0</v>
      </c>
      <c r="BV342">
        <f>(AZ342-BF342)/(AZ342-AY342)</f>
        <v>0</v>
      </c>
      <c r="BW342">
        <f>(BS342*BQ342/BE342)</f>
        <v>0</v>
      </c>
      <c r="BX342">
        <f>(1-BW342)</f>
        <v>0</v>
      </c>
      <c r="DG342">
        <f>$B$13*EF342+$C$13*EG342+$F$13*ER342*(1-EU342)</f>
        <v>0</v>
      </c>
      <c r="DH342">
        <f>DG342*DI342</f>
        <v>0</v>
      </c>
      <c r="DI342">
        <f>($B$13*$D$11+$C$13*$D$11+$F$13*((FE342+EW342)/MAX(FE342+EW342+FF342, 0.1)*$I$11+FF342/MAX(FE342+EW342+FF342, 0.1)*$J$11))/($B$13+$C$13+$F$13)</f>
        <v>0</v>
      </c>
      <c r="DJ342">
        <f>($B$13*$K$11+$C$13*$K$11+$F$13*((FE342+EW342)/MAX(FE342+EW342+FF342, 0.1)*$P$11+FF342/MAX(FE342+EW342+FF342, 0.1)*$Q$11))/($B$13+$C$13+$F$13)</f>
        <v>0</v>
      </c>
      <c r="DK342">
        <v>2.7</v>
      </c>
      <c r="DL342">
        <v>0.5</v>
      </c>
      <c r="DM342" t="s">
        <v>438</v>
      </c>
      <c r="DN342">
        <v>2</v>
      </c>
      <c r="DO342" t="b">
        <v>1</v>
      </c>
      <c r="DP342">
        <v>1759171619.1</v>
      </c>
      <c r="DQ342">
        <v>524.9617777777778</v>
      </c>
      <c r="DR342">
        <v>557.6558518518518</v>
      </c>
      <c r="DS342">
        <v>21.92824444444445</v>
      </c>
      <c r="DT342">
        <v>20.05170740740741</v>
      </c>
      <c r="DU342">
        <v>526.0374814814814</v>
      </c>
      <c r="DV342">
        <v>21.64445185185185</v>
      </c>
      <c r="DW342">
        <v>500.1055925925926</v>
      </c>
      <c r="DX342">
        <v>90.87753333333333</v>
      </c>
      <c r="DY342">
        <v>0.06683289259259258</v>
      </c>
      <c r="DZ342">
        <v>28.92931481481481</v>
      </c>
      <c r="EA342">
        <v>30.03392222222223</v>
      </c>
      <c r="EB342">
        <v>999.9000000000001</v>
      </c>
      <c r="EC342">
        <v>0</v>
      </c>
      <c r="ED342">
        <v>0</v>
      </c>
      <c r="EE342">
        <v>10007.55259259259</v>
      </c>
      <c r="EF342">
        <v>0</v>
      </c>
      <c r="EG342">
        <v>10.7749</v>
      </c>
      <c r="EH342">
        <v>-32.6941037037037</v>
      </c>
      <c r="EI342">
        <v>536.7313333333333</v>
      </c>
      <c r="EJ342">
        <v>569.0667037037036</v>
      </c>
      <c r="EK342">
        <v>1.876552222222222</v>
      </c>
      <c r="EL342">
        <v>557.6558518518518</v>
      </c>
      <c r="EM342">
        <v>20.05170740740741</v>
      </c>
      <c r="EN342">
        <v>1.992786296296296</v>
      </c>
      <c r="EO342">
        <v>1.822248518518518</v>
      </c>
      <c r="EP342">
        <v>17.38712222222222</v>
      </c>
      <c r="EQ342">
        <v>15.97895185185185</v>
      </c>
      <c r="ER342">
        <v>1999.998518518519</v>
      </c>
      <c r="ES342">
        <v>0.9799940000000001</v>
      </c>
      <c r="ET342">
        <v>0.0200064</v>
      </c>
      <c r="EU342">
        <v>0</v>
      </c>
      <c r="EV342">
        <v>410.5046666666667</v>
      </c>
      <c r="EW342">
        <v>5.00078</v>
      </c>
      <c r="EX342">
        <v>8089.462592592593</v>
      </c>
      <c r="EY342">
        <v>16379.6</v>
      </c>
      <c r="EZ342">
        <v>40.10633333333334</v>
      </c>
      <c r="FA342">
        <v>40.92807407407407</v>
      </c>
      <c r="FB342">
        <v>40.22888888888888</v>
      </c>
      <c r="FC342">
        <v>40.67340740740741</v>
      </c>
      <c r="FD342">
        <v>40.96037037037036</v>
      </c>
      <c r="FE342">
        <v>1955.088518518518</v>
      </c>
      <c r="FF342">
        <v>39.91</v>
      </c>
      <c r="FG342">
        <v>0</v>
      </c>
      <c r="FH342">
        <v>1759171619</v>
      </c>
      <c r="FI342">
        <v>0</v>
      </c>
      <c r="FJ342">
        <v>410.5670400000001</v>
      </c>
      <c r="FK342">
        <v>2.463461553878925</v>
      </c>
      <c r="FL342">
        <v>79.11384601686655</v>
      </c>
      <c r="FM342">
        <v>8090.019200000001</v>
      </c>
      <c r="FN342">
        <v>15</v>
      </c>
      <c r="FO342">
        <v>0</v>
      </c>
      <c r="FP342" t="s">
        <v>439</v>
      </c>
      <c r="FQ342">
        <v>1746989605.5</v>
      </c>
      <c r="FR342">
        <v>1746989593.5</v>
      </c>
      <c r="FS342">
        <v>0</v>
      </c>
      <c r="FT342">
        <v>-0.274</v>
      </c>
      <c r="FU342">
        <v>-0.002</v>
      </c>
      <c r="FV342">
        <v>2.549</v>
      </c>
      <c r="FW342">
        <v>0.129</v>
      </c>
      <c r="FX342">
        <v>420</v>
      </c>
      <c r="FY342">
        <v>17</v>
      </c>
      <c r="FZ342">
        <v>0.02</v>
      </c>
      <c r="GA342">
        <v>0.04</v>
      </c>
      <c r="GB342">
        <v>-32.568415</v>
      </c>
      <c r="GC342">
        <v>-2.086376735459638</v>
      </c>
      <c r="GD342">
        <v>0.231088823345051</v>
      </c>
      <c r="GE342">
        <v>0</v>
      </c>
      <c r="GF342">
        <v>410.3210588235294</v>
      </c>
      <c r="GG342">
        <v>3.761925136504246</v>
      </c>
      <c r="GH342">
        <v>0.4276468403591998</v>
      </c>
      <c r="GI342">
        <v>0</v>
      </c>
      <c r="GJ342">
        <v>1.882816</v>
      </c>
      <c r="GK342">
        <v>-0.1352141088180084</v>
      </c>
      <c r="GL342">
        <v>0.01310430078256753</v>
      </c>
      <c r="GM342">
        <v>0</v>
      </c>
      <c r="GN342">
        <v>0</v>
      </c>
      <c r="GO342">
        <v>3</v>
      </c>
      <c r="GP342" t="s">
        <v>484</v>
      </c>
      <c r="GQ342">
        <v>3.10211</v>
      </c>
      <c r="GR342">
        <v>2.7248</v>
      </c>
      <c r="GS342">
        <v>0.10764</v>
      </c>
      <c r="GT342">
        <v>0.112044</v>
      </c>
      <c r="GU342">
        <v>0.101329</v>
      </c>
      <c r="GV342">
        <v>0.0964993</v>
      </c>
      <c r="GW342">
        <v>23278.1</v>
      </c>
      <c r="GX342">
        <v>21047.4</v>
      </c>
      <c r="GY342">
        <v>26651.8</v>
      </c>
      <c r="GZ342">
        <v>23928</v>
      </c>
      <c r="HA342">
        <v>38327</v>
      </c>
      <c r="HB342">
        <v>31965.7</v>
      </c>
      <c r="HC342">
        <v>46537.3</v>
      </c>
      <c r="HD342">
        <v>37859.8</v>
      </c>
      <c r="HE342">
        <v>1.86122</v>
      </c>
      <c r="HF342">
        <v>1.84915</v>
      </c>
      <c r="HG342">
        <v>0.112757</v>
      </c>
      <c r="HH342">
        <v>0</v>
      </c>
      <c r="HI342">
        <v>28.2102</v>
      </c>
      <c r="HJ342">
        <v>999.9</v>
      </c>
      <c r="HK342">
        <v>48.8</v>
      </c>
      <c r="HL342">
        <v>31.9</v>
      </c>
      <c r="HM342">
        <v>25.4937</v>
      </c>
      <c r="HN342">
        <v>60.7788</v>
      </c>
      <c r="HO342">
        <v>21.9111</v>
      </c>
      <c r="HP342">
        <v>1</v>
      </c>
      <c r="HQ342">
        <v>0.193575</v>
      </c>
      <c r="HR342">
        <v>0.419564</v>
      </c>
      <c r="HS342">
        <v>20.2792</v>
      </c>
      <c r="HT342">
        <v>5.21055</v>
      </c>
      <c r="HU342">
        <v>11.98</v>
      </c>
      <c r="HV342">
        <v>4.96335</v>
      </c>
      <c r="HW342">
        <v>3.2744</v>
      </c>
      <c r="HX342">
        <v>9999</v>
      </c>
      <c r="HY342">
        <v>9999</v>
      </c>
      <c r="HZ342">
        <v>9999</v>
      </c>
      <c r="IA342">
        <v>43.2</v>
      </c>
      <c r="IB342">
        <v>1.86401</v>
      </c>
      <c r="IC342">
        <v>1.86018</v>
      </c>
      <c r="ID342">
        <v>1.85849</v>
      </c>
      <c r="IE342">
        <v>1.85982</v>
      </c>
      <c r="IF342">
        <v>1.85989</v>
      </c>
      <c r="IG342">
        <v>1.8584</v>
      </c>
      <c r="IH342">
        <v>1.85746</v>
      </c>
      <c r="II342">
        <v>1.85242</v>
      </c>
      <c r="IJ342">
        <v>0</v>
      </c>
      <c r="IK342">
        <v>0</v>
      </c>
      <c r="IL342">
        <v>0</v>
      </c>
      <c r="IM342">
        <v>0</v>
      </c>
      <c r="IN342" t="s">
        <v>441</v>
      </c>
      <c r="IO342" t="s">
        <v>442</v>
      </c>
      <c r="IP342" t="s">
        <v>443</v>
      </c>
      <c r="IQ342" t="s">
        <v>443</v>
      </c>
      <c r="IR342" t="s">
        <v>443</v>
      </c>
      <c r="IS342" t="s">
        <v>443</v>
      </c>
      <c r="IT342">
        <v>0</v>
      </c>
      <c r="IU342">
        <v>100</v>
      </c>
      <c r="IV342">
        <v>100</v>
      </c>
      <c r="IW342">
        <v>-1.065</v>
      </c>
      <c r="IX342">
        <v>0.2835</v>
      </c>
      <c r="IY342">
        <v>-0.9039269621244732</v>
      </c>
      <c r="IZ342">
        <v>-0.001239420960351069</v>
      </c>
      <c r="JA342">
        <v>2.054680153414315E-06</v>
      </c>
      <c r="JB342">
        <v>-6.090169633737798E-10</v>
      </c>
      <c r="JC342">
        <v>0.01286883109493677</v>
      </c>
      <c r="JD342">
        <v>0.003674261220633967</v>
      </c>
      <c r="JE342">
        <v>0.0003746991724086452</v>
      </c>
      <c r="JF342">
        <v>1.563836292469968E-06</v>
      </c>
      <c r="JG342">
        <v>1</v>
      </c>
      <c r="JH342">
        <v>2003</v>
      </c>
      <c r="JI342">
        <v>1</v>
      </c>
      <c r="JJ342">
        <v>24</v>
      </c>
      <c r="JK342">
        <v>203033.7</v>
      </c>
      <c r="JL342">
        <v>203033.9</v>
      </c>
      <c r="JM342">
        <v>1.49048</v>
      </c>
      <c r="JN342">
        <v>2.6416</v>
      </c>
      <c r="JO342">
        <v>1.49658</v>
      </c>
      <c r="JP342">
        <v>2.34375</v>
      </c>
      <c r="JQ342">
        <v>1.54907</v>
      </c>
      <c r="JR342">
        <v>2.40601</v>
      </c>
      <c r="JS342">
        <v>36.8604</v>
      </c>
      <c r="JT342">
        <v>24.1751</v>
      </c>
      <c r="JU342">
        <v>18</v>
      </c>
      <c r="JV342">
        <v>484.132</v>
      </c>
      <c r="JW342">
        <v>491.123</v>
      </c>
      <c r="JX342">
        <v>27.4209</v>
      </c>
      <c r="JY342">
        <v>29.7194</v>
      </c>
      <c r="JZ342">
        <v>30.0001</v>
      </c>
      <c r="KA342">
        <v>29.9774</v>
      </c>
      <c r="KB342">
        <v>29.9808</v>
      </c>
      <c r="KC342">
        <v>29.9302</v>
      </c>
      <c r="KD342">
        <v>23.6354</v>
      </c>
      <c r="KE342">
        <v>93.6703</v>
      </c>
      <c r="KF342">
        <v>27.403</v>
      </c>
      <c r="KG342">
        <v>607.248</v>
      </c>
      <c r="KH342">
        <v>20.0982</v>
      </c>
      <c r="KI342">
        <v>101.752</v>
      </c>
      <c r="KJ342">
        <v>91.30070000000001</v>
      </c>
    </row>
    <row r="343" spans="1:296">
      <c r="A343">
        <v>325</v>
      </c>
      <c r="B343">
        <v>1759171631.6</v>
      </c>
      <c r="C343">
        <v>10258.5</v>
      </c>
      <c r="D343" t="s">
        <v>1096</v>
      </c>
      <c r="E343" t="s">
        <v>1097</v>
      </c>
      <c r="F343">
        <v>5</v>
      </c>
      <c r="G343" t="s">
        <v>1025</v>
      </c>
      <c r="H343">
        <v>1759171623.814285</v>
      </c>
      <c r="I343">
        <f>(J343)/1000</f>
        <v>0</v>
      </c>
      <c r="J343">
        <f>IF(DO343, AM343, AG343)</f>
        <v>0</v>
      </c>
      <c r="K343">
        <f>IF(DO343, AH343, AF343)</f>
        <v>0</v>
      </c>
      <c r="L343">
        <f>DQ343 - IF(AT343&gt;1, K343*DK343*100.0/(AV343), 0)</f>
        <v>0</v>
      </c>
      <c r="M343">
        <f>((S343-I343/2)*L343-K343)/(S343+I343/2)</f>
        <v>0</v>
      </c>
      <c r="N343">
        <f>M343*(DX343+DY343)/1000.0</f>
        <v>0</v>
      </c>
      <c r="O343">
        <f>(DQ343 - IF(AT343&gt;1, K343*DK343*100.0/(AV343), 0))*(DX343+DY343)/1000.0</f>
        <v>0</v>
      </c>
      <c r="P343">
        <f>2.0/((1/R343-1/Q343)+SIGN(R343)*SQRT((1/R343-1/Q343)*(1/R343-1/Q343) + 4*DL343/((DL343+1)*(DL343+1))*(2*1/R343*1/Q343-1/Q343*1/Q343)))</f>
        <v>0</v>
      </c>
      <c r="Q343">
        <f>IF(LEFT(DM343,1)&lt;&gt;"0",IF(LEFT(DM343,1)="1",3.0,DN343),$D$5+$E$5*(EE343*DX343/($K$5*1000))+$F$5*(EE343*DX343/($K$5*1000))*MAX(MIN(DK343,$J$5),$I$5)*MAX(MIN(DK343,$J$5),$I$5)+$G$5*MAX(MIN(DK343,$J$5),$I$5)*(EE343*DX343/($K$5*1000))+$H$5*(EE343*DX343/($K$5*1000))*(EE343*DX343/($K$5*1000)))</f>
        <v>0</v>
      </c>
      <c r="R343">
        <f>I343*(1000-(1000*0.61365*exp(17.502*V343/(240.97+V343))/(DX343+DY343)+DS343)/2)/(1000*0.61365*exp(17.502*V343/(240.97+V343))/(DX343+DY343)-DS343)</f>
        <v>0</v>
      </c>
      <c r="S343">
        <f>1/((DL343+1)/(P343/1.6)+1/(Q343/1.37)) + DL343/((DL343+1)/(P343/1.6) + DL343/(Q343/1.37))</f>
        <v>0</v>
      </c>
      <c r="T343">
        <f>(DG343*DJ343)</f>
        <v>0</v>
      </c>
      <c r="U343">
        <f>(DZ343+(T343+2*0.95*5.67E-8*(((DZ343+$B$9)+273)^4-(DZ343+273)^4)-44100*I343)/(1.84*29.3*Q343+8*0.95*5.67E-8*(DZ343+273)^3))</f>
        <v>0</v>
      </c>
      <c r="V343">
        <f>($C$9*EA343+$D$9*EB343+$E$9*U343)</f>
        <v>0</v>
      </c>
      <c r="W343">
        <f>0.61365*exp(17.502*V343/(240.97+V343))</f>
        <v>0</v>
      </c>
      <c r="X343">
        <f>(Y343/Z343*100)</f>
        <v>0</v>
      </c>
      <c r="Y343">
        <f>DS343*(DX343+DY343)/1000</f>
        <v>0</v>
      </c>
      <c r="Z343">
        <f>0.61365*exp(17.502*DZ343/(240.97+DZ343))</f>
        <v>0</v>
      </c>
      <c r="AA343">
        <f>(W343-DS343*(DX343+DY343)/1000)</f>
        <v>0</v>
      </c>
      <c r="AB343">
        <f>(-I343*44100)</f>
        <v>0</v>
      </c>
      <c r="AC343">
        <f>2*29.3*Q343*0.92*(DZ343-V343)</f>
        <v>0</v>
      </c>
      <c r="AD343">
        <f>2*0.95*5.67E-8*(((DZ343+$B$9)+273)^4-(V343+273)^4)</f>
        <v>0</v>
      </c>
      <c r="AE343">
        <f>T343+AD343+AB343+AC343</f>
        <v>0</v>
      </c>
      <c r="AF343">
        <f>DW343*AT343*(DR343-DQ343*(1000-AT343*DT343)/(1000-AT343*DS343))/(100*DK343)</f>
        <v>0</v>
      </c>
      <c r="AG343">
        <f>1000*DW343*AT343*(DS343-DT343)/(100*DK343*(1000-AT343*DS343))</f>
        <v>0</v>
      </c>
      <c r="AH343">
        <f>(AI343 - AJ343 - DX343*1E3/(8.314*(DZ343+273.15)) * AL343/DW343 * AK343) * DW343/(100*DK343) * (1000 - DT343)/1000</f>
        <v>0</v>
      </c>
      <c r="AI343">
        <v>601.606928453411</v>
      </c>
      <c r="AJ343">
        <v>577.8713636363636</v>
      </c>
      <c r="AK343">
        <v>3.44694263751487</v>
      </c>
      <c r="AL343">
        <v>65.05288152161035</v>
      </c>
      <c r="AM343">
        <f>(AO343 - AN343 + DX343*1E3/(8.314*(DZ343+273.15)) * AQ343/DW343 * AP343) * DW343/(100*DK343) * 1000/(1000 - AO343)</f>
        <v>0</v>
      </c>
      <c r="AN343">
        <v>20.05439445220809</v>
      </c>
      <c r="AO343">
        <v>21.89917818181818</v>
      </c>
      <c r="AP343">
        <v>-0.0001494907387188781</v>
      </c>
      <c r="AQ343">
        <v>105.0648976741151</v>
      </c>
      <c r="AR343">
        <v>0</v>
      </c>
      <c r="AS343">
        <v>0</v>
      </c>
      <c r="AT343">
        <f>IF(AR343*$H$15&gt;=AV343,1.0,(AV343/(AV343-AR343*$H$15)))</f>
        <v>0</v>
      </c>
      <c r="AU343">
        <f>(AT343-1)*100</f>
        <v>0</v>
      </c>
      <c r="AV343">
        <f>MAX(0,($B$15+$C$15*EE343)/(1+$D$15*EE343)*DX343/(DZ343+273)*$E$15)</f>
        <v>0</v>
      </c>
      <c r="AW343" t="s">
        <v>437</v>
      </c>
      <c r="AX343" t="s">
        <v>437</v>
      </c>
      <c r="AY343">
        <v>0</v>
      </c>
      <c r="AZ343">
        <v>0</v>
      </c>
      <c r="BA343">
        <f>1-AY343/AZ343</f>
        <v>0</v>
      </c>
      <c r="BB343">
        <v>0</v>
      </c>
      <c r="BC343" t="s">
        <v>437</v>
      </c>
      <c r="BD343" t="s">
        <v>437</v>
      </c>
      <c r="BE343">
        <v>0</v>
      </c>
      <c r="BF343">
        <v>0</v>
      </c>
      <c r="BG343">
        <f>1-BE343/BF343</f>
        <v>0</v>
      </c>
      <c r="BH343">
        <v>0.5</v>
      </c>
      <c r="BI343">
        <f>DH343</f>
        <v>0</v>
      </c>
      <c r="BJ343">
        <f>K343</f>
        <v>0</v>
      </c>
      <c r="BK343">
        <f>BG343*BH343*BI343</f>
        <v>0</v>
      </c>
      <c r="BL343">
        <f>(BJ343-BB343)/BI343</f>
        <v>0</v>
      </c>
      <c r="BM343">
        <f>(AZ343-BF343)/BF343</f>
        <v>0</v>
      </c>
      <c r="BN343">
        <f>AY343/(BA343+AY343/BF343)</f>
        <v>0</v>
      </c>
      <c r="BO343" t="s">
        <v>437</v>
      </c>
      <c r="BP343">
        <v>0</v>
      </c>
      <c r="BQ343">
        <f>IF(BP343&lt;&gt;0, BP343, BN343)</f>
        <v>0</v>
      </c>
      <c r="BR343">
        <f>1-BQ343/BF343</f>
        <v>0</v>
      </c>
      <c r="BS343">
        <f>(BF343-BE343)/(BF343-BQ343)</f>
        <v>0</v>
      </c>
      <c r="BT343">
        <f>(AZ343-BF343)/(AZ343-BQ343)</f>
        <v>0</v>
      </c>
      <c r="BU343">
        <f>(BF343-BE343)/(BF343-AY343)</f>
        <v>0</v>
      </c>
      <c r="BV343">
        <f>(AZ343-BF343)/(AZ343-AY343)</f>
        <v>0</v>
      </c>
      <c r="BW343">
        <f>(BS343*BQ343/BE343)</f>
        <v>0</v>
      </c>
      <c r="BX343">
        <f>(1-BW343)</f>
        <v>0</v>
      </c>
      <c r="DG343">
        <f>$B$13*EF343+$C$13*EG343+$F$13*ER343*(1-EU343)</f>
        <v>0</v>
      </c>
      <c r="DH343">
        <f>DG343*DI343</f>
        <v>0</v>
      </c>
      <c r="DI343">
        <f>($B$13*$D$11+$C$13*$D$11+$F$13*((FE343+EW343)/MAX(FE343+EW343+FF343, 0.1)*$I$11+FF343/MAX(FE343+EW343+FF343, 0.1)*$J$11))/($B$13+$C$13+$F$13)</f>
        <v>0</v>
      </c>
      <c r="DJ343">
        <f>($B$13*$K$11+$C$13*$K$11+$F$13*((FE343+EW343)/MAX(FE343+EW343+FF343, 0.1)*$P$11+FF343/MAX(FE343+EW343+FF343, 0.1)*$Q$11))/($B$13+$C$13+$F$13)</f>
        <v>0</v>
      </c>
      <c r="DK343">
        <v>2.7</v>
      </c>
      <c r="DL343">
        <v>0.5</v>
      </c>
      <c r="DM343" t="s">
        <v>438</v>
      </c>
      <c r="DN343">
        <v>2</v>
      </c>
      <c r="DO343" t="b">
        <v>1</v>
      </c>
      <c r="DP343">
        <v>1759171623.814285</v>
      </c>
      <c r="DQ343">
        <v>540.7461071428571</v>
      </c>
      <c r="DR343">
        <v>573.5293571428572</v>
      </c>
      <c r="DS343">
        <v>21.91803214285715</v>
      </c>
      <c r="DT343">
        <v>20.05281428571429</v>
      </c>
      <c r="DU343">
        <v>541.8150000000002</v>
      </c>
      <c r="DV343">
        <v>21.63446071428571</v>
      </c>
      <c r="DW343">
        <v>500.0606785714285</v>
      </c>
      <c r="DX343">
        <v>90.8780357142857</v>
      </c>
      <c r="DY343">
        <v>0.06670915000000001</v>
      </c>
      <c r="DZ343">
        <v>28.92843928571429</v>
      </c>
      <c r="EA343">
        <v>30.03836785714285</v>
      </c>
      <c r="EB343">
        <v>999.9000000000002</v>
      </c>
      <c r="EC343">
        <v>0</v>
      </c>
      <c r="ED343">
        <v>0</v>
      </c>
      <c r="EE343">
        <v>9998.370357142858</v>
      </c>
      <c r="EF343">
        <v>0</v>
      </c>
      <c r="EG343">
        <v>10.88815714285714</v>
      </c>
      <c r="EH343">
        <v>-32.78326785714286</v>
      </c>
      <c r="EI343">
        <v>552.8637499999999</v>
      </c>
      <c r="EJ343">
        <v>585.2656785714286</v>
      </c>
      <c r="EK343">
        <v>1.865231428571429</v>
      </c>
      <c r="EL343">
        <v>573.5293571428572</v>
      </c>
      <c r="EM343">
        <v>20.05281428571429</v>
      </c>
      <c r="EN343">
        <v>1.991868928571429</v>
      </c>
      <c r="EO343">
        <v>1.82236</v>
      </c>
      <c r="EP343">
        <v>17.37983928571429</v>
      </c>
      <c r="EQ343">
        <v>15.97990357142857</v>
      </c>
      <c r="ER343">
        <v>2000.005</v>
      </c>
      <c r="ES343">
        <v>0.9799941071428575</v>
      </c>
      <c r="ET343">
        <v>0.02000628571428572</v>
      </c>
      <c r="EU343">
        <v>0</v>
      </c>
      <c r="EV343">
        <v>410.7716428571428</v>
      </c>
      <c r="EW343">
        <v>5.00078</v>
      </c>
      <c r="EX343">
        <v>8095.684285714286</v>
      </c>
      <c r="EY343">
        <v>16379.65</v>
      </c>
      <c r="EZ343">
        <v>40.08014285714285</v>
      </c>
      <c r="FA343">
        <v>40.92396428571429</v>
      </c>
      <c r="FB343">
        <v>40.22517857142856</v>
      </c>
      <c r="FC343">
        <v>40.65157142857142</v>
      </c>
      <c r="FD343">
        <v>40.95510714285713</v>
      </c>
      <c r="FE343">
        <v>1955.095</v>
      </c>
      <c r="FF343">
        <v>39.91</v>
      </c>
      <c r="FG343">
        <v>0</v>
      </c>
      <c r="FH343">
        <v>1759171623.8</v>
      </c>
      <c r="FI343">
        <v>0</v>
      </c>
      <c r="FJ343">
        <v>410.8116400000001</v>
      </c>
      <c r="FK343">
        <v>3.018615398940255</v>
      </c>
      <c r="FL343">
        <v>79.31461550109435</v>
      </c>
      <c r="FM343">
        <v>8096.3724</v>
      </c>
      <c r="FN343">
        <v>15</v>
      </c>
      <c r="FO343">
        <v>0</v>
      </c>
      <c r="FP343" t="s">
        <v>439</v>
      </c>
      <c r="FQ343">
        <v>1746989605.5</v>
      </c>
      <c r="FR343">
        <v>1746989593.5</v>
      </c>
      <c r="FS343">
        <v>0</v>
      </c>
      <c r="FT343">
        <v>-0.274</v>
      </c>
      <c r="FU343">
        <v>-0.002</v>
      </c>
      <c r="FV343">
        <v>2.549</v>
      </c>
      <c r="FW343">
        <v>0.129</v>
      </c>
      <c r="FX343">
        <v>420</v>
      </c>
      <c r="FY343">
        <v>17</v>
      </c>
      <c r="FZ343">
        <v>0.02</v>
      </c>
      <c r="GA343">
        <v>0.04</v>
      </c>
      <c r="GB343">
        <v>-32.71030243902439</v>
      </c>
      <c r="GC343">
        <v>-1.194955400696872</v>
      </c>
      <c r="GD343">
        <v>0.1397432794104699</v>
      </c>
      <c r="GE343">
        <v>0</v>
      </c>
      <c r="GF343">
        <v>410.6031764705882</v>
      </c>
      <c r="GG343">
        <v>3.308601993755039</v>
      </c>
      <c r="GH343">
        <v>0.3880290673305619</v>
      </c>
      <c r="GI343">
        <v>0</v>
      </c>
      <c r="GJ343">
        <v>1.87293756097561</v>
      </c>
      <c r="GK343">
        <v>-0.1457715679442498</v>
      </c>
      <c r="GL343">
        <v>0.01444132042143566</v>
      </c>
      <c r="GM343">
        <v>0</v>
      </c>
      <c r="GN343">
        <v>0</v>
      </c>
      <c r="GO343">
        <v>3</v>
      </c>
      <c r="GP343" t="s">
        <v>484</v>
      </c>
      <c r="GQ343">
        <v>3.1019</v>
      </c>
      <c r="GR343">
        <v>2.72496</v>
      </c>
      <c r="GS343">
        <v>0.109976</v>
      </c>
      <c r="GT343">
        <v>0.114324</v>
      </c>
      <c r="GU343">
        <v>0.101285</v>
      </c>
      <c r="GV343">
        <v>0.0965096</v>
      </c>
      <c r="GW343">
        <v>23217.4</v>
      </c>
      <c r="GX343">
        <v>20993.6</v>
      </c>
      <c r="GY343">
        <v>26652</v>
      </c>
      <c r="GZ343">
        <v>23928.2</v>
      </c>
      <c r="HA343">
        <v>38329.3</v>
      </c>
      <c r="HB343">
        <v>31965.8</v>
      </c>
      <c r="HC343">
        <v>46537.4</v>
      </c>
      <c r="HD343">
        <v>37860</v>
      </c>
      <c r="HE343">
        <v>1.86135</v>
      </c>
      <c r="HF343">
        <v>1.84932</v>
      </c>
      <c r="HG343">
        <v>0.112489</v>
      </c>
      <c r="HH343">
        <v>0</v>
      </c>
      <c r="HI343">
        <v>28.2111</v>
      </c>
      <c r="HJ343">
        <v>999.9</v>
      </c>
      <c r="HK343">
        <v>48.8</v>
      </c>
      <c r="HL343">
        <v>31.9</v>
      </c>
      <c r="HM343">
        <v>25.4985</v>
      </c>
      <c r="HN343">
        <v>61.1488</v>
      </c>
      <c r="HO343">
        <v>22.0393</v>
      </c>
      <c r="HP343">
        <v>1</v>
      </c>
      <c r="HQ343">
        <v>0.193453</v>
      </c>
      <c r="HR343">
        <v>0.509564</v>
      </c>
      <c r="HS343">
        <v>20.2789</v>
      </c>
      <c r="HT343">
        <v>5.21235</v>
      </c>
      <c r="HU343">
        <v>11.98</v>
      </c>
      <c r="HV343">
        <v>4.9635</v>
      </c>
      <c r="HW343">
        <v>3.27465</v>
      </c>
      <c r="HX343">
        <v>9999</v>
      </c>
      <c r="HY343">
        <v>9999</v>
      </c>
      <c r="HZ343">
        <v>9999</v>
      </c>
      <c r="IA343">
        <v>43.2</v>
      </c>
      <c r="IB343">
        <v>1.864</v>
      </c>
      <c r="IC343">
        <v>1.8602</v>
      </c>
      <c r="ID343">
        <v>1.8585</v>
      </c>
      <c r="IE343">
        <v>1.85986</v>
      </c>
      <c r="IF343">
        <v>1.85989</v>
      </c>
      <c r="IG343">
        <v>1.85841</v>
      </c>
      <c r="IH343">
        <v>1.85747</v>
      </c>
      <c r="II343">
        <v>1.85242</v>
      </c>
      <c r="IJ343">
        <v>0</v>
      </c>
      <c r="IK343">
        <v>0</v>
      </c>
      <c r="IL343">
        <v>0</v>
      </c>
      <c r="IM343">
        <v>0</v>
      </c>
      <c r="IN343" t="s">
        <v>441</v>
      </c>
      <c r="IO343" t="s">
        <v>442</v>
      </c>
      <c r="IP343" t="s">
        <v>443</v>
      </c>
      <c r="IQ343" t="s">
        <v>443</v>
      </c>
      <c r="IR343" t="s">
        <v>443</v>
      </c>
      <c r="IS343" t="s">
        <v>443</v>
      </c>
      <c r="IT343">
        <v>0</v>
      </c>
      <c r="IU343">
        <v>100</v>
      </c>
      <c r="IV343">
        <v>100</v>
      </c>
      <c r="IW343">
        <v>-1.056</v>
      </c>
      <c r="IX343">
        <v>0.2832</v>
      </c>
      <c r="IY343">
        <v>-0.9039269621244732</v>
      </c>
      <c r="IZ343">
        <v>-0.001239420960351069</v>
      </c>
      <c r="JA343">
        <v>2.054680153414315E-06</v>
      </c>
      <c r="JB343">
        <v>-6.090169633737798E-10</v>
      </c>
      <c r="JC343">
        <v>0.01286883109493677</v>
      </c>
      <c r="JD343">
        <v>0.003674261220633967</v>
      </c>
      <c r="JE343">
        <v>0.0003746991724086452</v>
      </c>
      <c r="JF343">
        <v>1.563836292469968E-06</v>
      </c>
      <c r="JG343">
        <v>1</v>
      </c>
      <c r="JH343">
        <v>2003</v>
      </c>
      <c r="JI343">
        <v>1</v>
      </c>
      <c r="JJ343">
        <v>24</v>
      </c>
      <c r="JK343">
        <v>203033.8</v>
      </c>
      <c r="JL343">
        <v>203034</v>
      </c>
      <c r="JM343">
        <v>1.52222</v>
      </c>
      <c r="JN343">
        <v>2.63916</v>
      </c>
      <c r="JO343">
        <v>1.49658</v>
      </c>
      <c r="JP343">
        <v>2.34375</v>
      </c>
      <c r="JQ343">
        <v>1.54907</v>
      </c>
      <c r="JR343">
        <v>2.44629</v>
      </c>
      <c r="JS343">
        <v>36.8604</v>
      </c>
      <c r="JT343">
        <v>24.1751</v>
      </c>
      <c r="JU343">
        <v>18</v>
      </c>
      <c r="JV343">
        <v>484.187</v>
      </c>
      <c r="JW343">
        <v>491.22</v>
      </c>
      <c r="JX343">
        <v>27.3808</v>
      </c>
      <c r="JY343">
        <v>29.7175</v>
      </c>
      <c r="JZ343">
        <v>30</v>
      </c>
      <c r="KA343">
        <v>29.9748</v>
      </c>
      <c r="KB343">
        <v>29.9786</v>
      </c>
      <c r="KC343">
        <v>30.5862</v>
      </c>
      <c r="KD343">
        <v>23.6354</v>
      </c>
      <c r="KE343">
        <v>93.6703</v>
      </c>
      <c r="KF343">
        <v>27.3549</v>
      </c>
      <c r="KG343">
        <v>620.6130000000001</v>
      </c>
      <c r="KH343">
        <v>20.1211</v>
      </c>
      <c r="KI343">
        <v>101.753</v>
      </c>
      <c r="KJ343">
        <v>91.3013</v>
      </c>
    </row>
    <row r="344" spans="1:296">
      <c r="A344">
        <v>326</v>
      </c>
      <c r="B344">
        <v>1759171636.6</v>
      </c>
      <c r="C344">
        <v>10263.5</v>
      </c>
      <c r="D344" t="s">
        <v>1098</v>
      </c>
      <c r="E344" t="s">
        <v>1099</v>
      </c>
      <c r="F344">
        <v>5</v>
      </c>
      <c r="G344" t="s">
        <v>1025</v>
      </c>
      <c r="H344">
        <v>1759171629.1</v>
      </c>
      <c r="I344">
        <f>(J344)/1000</f>
        <v>0</v>
      </c>
      <c r="J344">
        <f>IF(DO344, AM344, AG344)</f>
        <v>0</v>
      </c>
      <c r="K344">
        <f>IF(DO344, AH344, AF344)</f>
        <v>0</v>
      </c>
      <c r="L344">
        <f>DQ344 - IF(AT344&gt;1, K344*DK344*100.0/(AV344), 0)</f>
        <v>0</v>
      </c>
      <c r="M344">
        <f>((S344-I344/2)*L344-K344)/(S344+I344/2)</f>
        <v>0</v>
      </c>
      <c r="N344">
        <f>M344*(DX344+DY344)/1000.0</f>
        <v>0</v>
      </c>
      <c r="O344">
        <f>(DQ344 - IF(AT344&gt;1, K344*DK344*100.0/(AV344), 0))*(DX344+DY344)/1000.0</f>
        <v>0</v>
      </c>
      <c r="P344">
        <f>2.0/((1/R344-1/Q344)+SIGN(R344)*SQRT((1/R344-1/Q344)*(1/R344-1/Q344) + 4*DL344/((DL344+1)*(DL344+1))*(2*1/R344*1/Q344-1/Q344*1/Q344)))</f>
        <v>0</v>
      </c>
      <c r="Q344">
        <f>IF(LEFT(DM344,1)&lt;&gt;"0",IF(LEFT(DM344,1)="1",3.0,DN344),$D$5+$E$5*(EE344*DX344/($K$5*1000))+$F$5*(EE344*DX344/($K$5*1000))*MAX(MIN(DK344,$J$5),$I$5)*MAX(MIN(DK344,$J$5),$I$5)+$G$5*MAX(MIN(DK344,$J$5),$I$5)*(EE344*DX344/($K$5*1000))+$H$5*(EE344*DX344/($K$5*1000))*(EE344*DX344/($K$5*1000)))</f>
        <v>0</v>
      </c>
      <c r="R344">
        <f>I344*(1000-(1000*0.61365*exp(17.502*V344/(240.97+V344))/(DX344+DY344)+DS344)/2)/(1000*0.61365*exp(17.502*V344/(240.97+V344))/(DX344+DY344)-DS344)</f>
        <v>0</v>
      </c>
      <c r="S344">
        <f>1/((DL344+1)/(P344/1.6)+1/(Q344/1.37)) + DL344/((DL344+1)/(P344/1.6) + DL344/(Q344/1.37))</f>
        <v>0</v>
      </c>
      <c r="T344">
        <f>(DG344*DJ344)</f>
        <v>0</v>
      </c>
      <c r="U344">
        <f>(DZ344+(T344+2*0.95*5.67E-8*(((DZ344+$B$9)+273)^4-(DZ344+273)^4)-44100*I344)/(1.84*29.3*Q344+8*0.95*5.67E-8*(DZ344+273)^3))</f>
        <v>0</v>
      </c>
      <c r="V344">
        <f>($C$9*EA344+$D$9*EB344+$E$9*U344)</f>
        <v>0</v>
      </c>
      <c r="W344">
        <f>0.61365*exp(17.502*V344/(240.97+V344))</f>
        <v>0</v>
      </c>
      <c r="X344">
        <f>(Y344/Z344*100)</f>
        <v>0</v>
      </c>
      <c r="Y344">
        <f>DS344*(DX344+DY344)/1000</f>
        <v>0</v>
      </c>
      <c r="Z344">
        <f>0.61365*exp(17.502*DZ344/(240.97+DZ344))</f>
        <v>0</v>
      </c>
      <c r="AA344">
        <f>(W344-DS344*(DX344+DY344)/1000)</f>
        <v>0</v>
      </c>
      <c r="AB344">
        <f>(-I344*44100)</f>
        <v>0</v>
      </c>
      <c r="AC344">
        <f>2*29.3*Q344*0.92*(DZ344-V344)</f>
        <v>0</v>
      </c>
      <c r="AD344">
        <f>2*0.95*5.67E-8*(((DZ344+$B$9)+273)^4-(V344+273)^4)</f>
        <v>0</v>
      </c>
      <c r="AE344">
        <f>T344+AD344+AB344+AC344</f>
        <v>0</v>
      </c>
      <c r="AF344">
        <f>DW344*AT344*(DR344-DQ344*(1000-AT344*DT344)/(1000-AT344*DS344))/(100*DK344)</f>
        <v>0</v>
      </c>
      <c r="AG344">
        <f>1000*DW344*AT344*(DS344-DT344)/(100*DK344*(1000-AT344*DS344))</f>
        <v>0</v>
      </c>
      <c r="AH344">
        <f>(AI344 - AJ344 - DX344*1E3/(8.314*(DZ344+273.15)) * AL344/DW344 * AK344) * DW344/(100*DK344) * (1000 - DT344)/1000</f>
        <v>0</v>
      </c>
      <c r="AI344">
        <v>618.6817911165866</v>
      </c>
      <c r="AJ344">
        <v>594.9169757575756</v>
      </c>
      <c r="AK344">
        <v>3.408598664301274</v>
      </c>
      <c r="AL344">
        <v>65.05288152161035</v>
      </c>
      <c r="AM344">
        <f>(AO344 - AN344 + DX344*1E3/(8.314*(DZ344+273.15)) * AQ344/DW344 * AP344) * DW344/(100*DK344) * 1000/(1000 - AO344)</f>
        <v>0</v>
      </c>
      <c r="AN344">
        <v>20.05740518814516</v>
      </c>
      <c r="AO344">
        <v>21.88714303030302</v>
      </c>
      <c r="AP344">
        <v>-0.0001060644219720861</v>
      </c>
      <c r="AQ344">
        <v>105.0648976741151</v>
      </c>
      <c r="AR344">
        <v>0</v>
      </c>
      <c r="AS344">
        <v>0</v>
      </c>
      <c r="AT344">
        <f>IF(AR344*$H$15&gt;=AV344,1.0,(AV344/(AV344-AR344*$H$15)))</f>
        <v>0</v>
      </c>
      <c r="AU344">
        <f>(AT344-1)*100</f>
        <v>0</v>
      </c>
      <c r="AV344">
        <f>MAX(0,($B$15+$C$15*EE344)/(1+$D$15*EE344)*DX344/(DZ344+273)*$E$15)</f>
        <v>0</v>
      </c>
      <c r="AW344" t="s">
        <v>437</v>
      </c>
      <c r="AX344" t="s">
        <v>437</v>
      </c>
      <c r="AY344">
        <v>0</v>
      </c>
      <c r="AZ344">
        <v>0</v>
      </c>
      <c r="BA344">
        <f>1-AY344/AZ344</f>
        <v>0</v>
      </c>
      <c r="BB344">
        <v>0</v>
      </c>
      <c r="BC344" t="s">
        <v>437</v>
      </c>
      <c r="BD344" t="s">
        <v>437</v>
      </c>
      <c r="BE344">
        <v>0</v>
      </c>
      <c r="BF344">
        <v>0</v>
      </c>
      <c r="BG344">
        <f>1-BE344/BF344</f>
        <v>0</v>
      </c>
      <c r="BH344">
        <v>0.5</v>
      </c>
      <c r="BI344">
        <f>DH344</f>
        <v>0</v>
      </c>
      <c r="BJ344">
        <f>K344</f>
        <v>0</v>
      </c>
      <c r="BK344">
        <f>BG344*BH344*BI344</f>
        <v>0</v>
      </c>
      <c r="BL344">
        <f>(BJ344-BB344)/BI344</f>
        <v>0</v>
      </c>
      <c r="BM344">
        <f>(AZ344-BF344)/BF344</f>
        <v>0</v>
      </c>
      <c r="BN344">
        <f>AY344/(BA344+AY344/BF344)</f>
        <v>0</v>
      </c>
      <c r="BO344" t="s">
        <v>437</v>
      </c>
      <c r="BP344">
        <v>0</v>
      </c>
      <c r="BQ344">
        <f>IF(BP344&lt;&gt;0, BP344, BN344)</f>
        <v>0</v>
      </c>
      <c r="BR344">
        <f>1-BQ344/BF344</f>
        <v>0</v>
      </c>
      <c r="BS344">
        <f>(BF344-BE344)/(BF344-BQ344)</f>
        <v>0</v>
      </c>
      <c r="BT344">
        <f>(AZ344-BF344)/(AZ344-BQ344)</f>
        <v>0</v>
      </c>
      <c r="BU344">
        <f>(BF344-BE344)/(BF344-AY344)</f>
        <v>0</v>
      </c>
      <c r="BV344">
        <f>(AZ344-BF344)/(AZ344-AY344)</f>
        <v>0</v>
      </c>
      <c r="BW344">
        <f>(BS344*BQ344/BE344)</f>
        <v>0</v>
      </c>
      <c r="BX344">
        <f>(1-BW344)</f>
        <v>0</v>
      </c>
      <c r="DG344">
        <f>$B$13*EF344+$C$13*EG344+$F$13*ER344*(1-EU344)</f>
        <v>0</v>
      </c>
      <c r="DH344">
        <f>DG344*DI344</f>
        <v>0</v>
      </c>
      <c r="DI344">
        <f>($B$13*$D$11+$C$13*$D$11+$F$13*((FE344+EW344)/MAX(FE344+EW344+FF344, 0.1)*$I$11+FF344/MAX(FE344+EW344+FF344, 0.1)*$J$11))/($B$13+$C$13+$F$13)</f>
        <v>0</v>
      </c>
      <c r="DJ344">
        <f>($B$13*$K$11+$C$13*$K$11+$F$13*((FE344+EW344)/MAX(FE344+EW344+FF344, 0.1)*$P$11+FF344/MAX(FE344+EW344+FF344, 0.1)*$Q$11))/($B$13+$C$13+$F$13)</f>
        <v>0</v>
      </c>
      <c r="DK344">
        <v>2.7</v>
      </c>
      <c r="DL344">
        <v>0.5</v>
      </c>
      <c r="DM344" t="s">
        <v>438</v>
      </c>
      <c r="DN344">
        <v>2</v>
      </c>
      <c r="DO344" t="b">
        <v>1</v>
      </c>
      <c r="DP344">
        <v>1759171629.1</v>
      </c>
      <c r="DQ344">
        <v>558.4571851851852</v>
      </c>
      <c r="DR344">
        <v>591.2784444444444</v>
      </c>
      <c r="DS344">
        <v>21.90521111111111</v>
      </c>
      <c r="DT344">
        <v>20.05468148148148</v>
      </c>
      <c r="DU344">
        <v>559.5177777777777</v>
      </c>
      <c r="DV344">
        <v>21.62191851851852</v>
      </c>
      <c r="DW344">
        <v>499.9466666666667</v>
      </c>
      <c r="DX344">
        <v>90.87858148148149</v>
      </c>
      <c r="DY344">
        <v>0.06683522962962962</v>
      </c>
      <c r="DZ344">
        <v>28.92437407407407</v>
      </c>
      <c r="EA344">
        <v>30.0459962962963</v>
      </c>
      <c r="EB344">
        <v>999.9000000000001</v>
      </c>
      <c r="EC344">
        <v>0</v>
      </c>
      <c r="ED344">
        <v>0</v>
      </c>
      <c r="EE344">
        <v>9993.354814814815</v>
      </c>
      <c r="EF344">
        <v>0</v>
      </c>
      <c r="EG344">
        <v>11.04497777777778</v>
      </c>
      <c r="EH344">
        <v>-32.82134074074074</v>
      </c>
      <c r="EI344">
        <v>570.9641481481481</v>
      </c>
      <c r="EJ344">
        <v>603.3791851851852</v>
      </c>
      <c r="EK344">
        <v>1.850534074074074</v>
      </c>
      <c r="EL344">
        <v>591.2784444444444</v>
      </c>
      <c r="EM344">
        <v>20.05468148148148</v>
      </c>
      <c r="EN344">
        <v>1.990715185185185</v>
      </c>
      <c r="EO344">
        <v>1.822541481481481</v>
      </c>
      <c r="EP344">
        <v>17.37067407407407</v>
      </c>
      <c r="EQ344">
        <v>15.98145925925926</v>
      </c>
      <c r="ER344">
        <v>1999.998518518519</v>
      </c>
      <c r="ES344">
        <v>0.9799941111111115</v>
      </c>
      <c r="ET344">
        <v>0.02000628148148148</v>
      </c>
      <c r="EU344">
        <v>0</v>
      </c>
      <c r="EV344">
        <v>411.1366296296297</v>
      </c>
      <c r="EW344">
        <v>5.00078</v>
      </c>
      <c r="EX344">
        <v>8102.358518518518</v>
      </c>
      <c r="EY344">
        <v>16379.6</v>
      </c>
      <c r="EZ344">
        <v>40.09233333333333</v>
      </c>
      <c r="FA344">
        <v>40.91648148148148</v>
      </c>
      <c r="FB344">
        <v>40.21503703703704</v>
      </c>
      <c r="FC344">
        <v>40.63159259259259</v>
      </c>
      <c r="FD344">
        <v>40.97662962962962</v>
      </c>
      <c r="FE344">
        <v>1955.088518518518</v>
      </c>
      <c r="FF344">
        <v>39.91</v>
      </c>
      <c r="FG344">
        <v>0</v>
      </c>
      <c r="FH344">
        <v>1759171628.6</v>
      </c>
      <c r="FI344">
        <v>0</v>
      </c>
      <c r="FJ344">
        <v>411.14624</v>
      </c>
      <c r="FK344">
        <v>5.015307699318724</v>
      </c>
      <c r="FL344">
        <v>74.09692320771877</v>
      </c>
      <c r="FM344">
        <v>8102.4244</v>
      </c>
      <c r="FN344">
        <v>15</v>
      </c>
      <c r="FO344">
        <v>0</v>
      </c>
      <c r="FP344" t="s">
        <v>439</v>
      </c>
      <c r="FQ344">
        <v>1746989605.5</v>
      </c>
      <c r="FR344">
        <v>1746989593.5</v>
      </c>
      <c r="FS344">
        <v>0</v>
      </c>
      <c r="FT344">
        <v>-0.274</v>
      </c>
      <c r="FU344">
        <v>-0.002</v>
      </c>
      <c r="FV344">
        <v>2.549</v>
      </c>
      <c r="FW344">
        <v>0.129</v>
      </c>
      <c r="FX344">
        <v>420</v>
      </c>
      <c r="FY344">
        <v>17</v>
      </c>
      <c r="FZ344">
        <v>0.02</v>
      </c>
      <c r="GA344">
        <v>0.04</v>
      </c>
      <c r="GB344">
        <v>-32.79303414634146</v>
      </c>
      <c r="GC344">
        <v>-0.5133219512195069</v>
      </c>
      <c r="GD344">
        <v>0.06645980486952725</v>
      </c>
      <c r="GE344">
        <v>0</v>
      </c>
      <c r="GF344">
        <v>410.9416470588235</v>
      </c>
      <c r="GG344">
        <v>3.561741791397758</v>
      </c>
      <c r="GH344">
        <v>0.4073405052253349</v>
      </c>
      <c r="GI344">
        <v>0</v>
      </c>
      <c r="GJ344">
        <v>1.859783902439025</v>
      </c>
      <c r="GK344">
        <v>-0.1620610452961623</v>
      </c>
      <c r="GL344">
        <v>0.01606377364741422</v>
      </c>
      <c r="GM344">
        <v>0</v>
      </c>
      <c r="GN344">
        <v>0</v>
      </c>
      <c r="GO344">
        <v>3</v>
      </c>
      <c r="GP344" t="s">
        <v>484</v>
      </c>
      <c r="GQ344">
        <v>3.10211</v>
      </c>
      <c r="GR344">
        <v>2.72497</v>
      </c>
      <c r="GS344">
        <v>0.112251</v>
      </c>
      <c r="GT344">
        <v>0.116549</v>
      </c>
      <c r="GU344">
        <v>0.101243</v>
      </c>
      <c r="GV344">
        <v>0.0965128</v>
      </c>
      <c r="GW344">
        <v>23158</v>
      </c>
      <c r="GX344">
        <v>20940.8</v>
      </c>
      <c r="GY344">
        <v>26651.9</v>
      </c>
      <c r="GZ344">
        <v>23928.1</v>
      </c>
      <c r="HA344">
        <v>38331.3</v>
      </c>
      <c r="HB344">
        <v>31966</v>
      </c>
      <c r="HC344">
        <v>46537.3</v>
      </c>
      <c r="HD344">
        <v>37860.1</v>
      </c>
      <c r="HE344">
        <v>1.86138</v>
      </c>
      <c r="HF344">
        <v>1.84905</v>
      </c>
      <c r="HG344">
        <v>0.112757</v>
      </c>
      <c r="HH344">
        <v>0</v>
      </c>
      <c r="HI344">
        <v>28.2089</v>
      </c>
      <c r="HJ344">
        <v>999.9</v>
      </c>
      <c r="HK344">
        <v>48.8</v>
      </c>
      <c r="HL344">
        <v>31.9</v>
      </c>
      <c r="HM344">
        <v>25.4968</v>
      </c>
      <c r="HN344">
        <v>61.2788</v>
      </c>
      <c r="HO344">
        <v>22.2155</v>
      </c>
      <c r="HP344">
        <v>1</v>
      </c>
      <c r="HQ344">
        <v>0.193336</v>
      </c>
      <c r="HR344">
        <v>0.556855</v>
      </c>
      <c r="HS344">
        <v>20.2786</v>
      </c>
      <c r="HT344">
        <v>5.21085</v>
      </c>
      <c r="HU344">
        <v>11.98</v>
      </c>
      <c r="HV344">
        <v>4.9633</v>
      </c>
      <c r="HW344">
        <v>3.27443</v>
      </c>
      <c r="HX344">
        <v>9999</v>
      </c>
      <c r="HY344">
        <v>9999</v>
      </c>
      <c r="HZ344">
        <v>9999</v>
      </c>
      <c r="IA344">
        <v>43.2</v>
      </c>
      <c r="IB344">
        <v>1.864</v>
      </c>
      <c r="IC344">
        <v>1.86018</v>
      </c>
      <c r="ID344">
        <v>1.85851</v>
      </c>
      <c r="IE344">
        <v>1.85983</v>
      </c>
      <c r="IF344">
        <v>1.85989</v>
      </c>
      <c r="IG344">
        <v>1.85839</v>
      </c>
      <c r="IH344">
        <v>1.85746</v>
      </c>
      <c r="II344">
        <v>1.85242</v>
      </c>
      <c r="IJ344">
        <v>0</v>
      </c>
      <c r="IK344">
        <v>0</v>
      </c>
      <c r="IL344">
        <v>0</v>
      </c>
      <c r="IM344">
        <v>0</v>
      </c>
      <c r="IN344" t="s">
        <v>441</v>
      </c>
      <c r="IO344" t="s">
        <v>442</v>
      </c>
      <c r="IP344" t="s">
        <v>443</v>
      </c>
      <c r="IQ344" t="s">
        <v>443</v>
      </c>
      <c r="IR344" t="s">
        <v>443</v>
      </c>
      <c r="IS344" t="s">
        <v>443</v>
      </c>
      <c r="IT344">
        <v>0</v>
      </c>
      <c r="IU344">
        <v>100</v>
      </c>
      <c r="IV344">
        <v>100</v>
      </c>
      <c r="IW344">
        <v>-1.048</v>
      </c>
      <c r="IX344">
        <v>0.2829</v>
      </c>
      <c r="IY344">
        <v>-0.9039269621244732</v>
      </c>
      <c r="IZ344">
        <v>-0.001239420960351069</v>
      </c>
      <c r="JA344">
        <v>2.054680153414315E-06</v>
      </c>
      <c r="JB344">
        <v>-6.090169633737798E-10</v>
      </c>
      <c r="JC344">
        <v>0.01286883109493677</v>
      </c>
      <c r="JD344">
        <v>0.003674261220633967</v>
      </c>
      <c r="JE344">
        <v>0.0003746991724086452</v>
      </c>
      <c r="JF344">
        <v>1.563836292469968E-06</v>
      </c>
      <c r="JG344">
        <v>1</v>
      </c>
      <c r="JH344">
        <v>2003</v>
      </c>
      <c r="JI344">
        <v>1</v>
      </c>
      <c r="JJ344">
        <v>24</v>
      </c>
      <c r="JK344">
        <v>203033.9</v>
      </c>
      <c r="JL344">
        <v>203034.1</v>
      </c>
      <c r="JM344">
        <v>1.55884</v>
      </c>
      <c r="JN344">
        <v>2.62817</v>
      </c>
      <c r="JO344">
        <v>1.49658</v>
      </c>
      <c r="JP344">
        <v>2.34375</v>
      </c>
      <c r="JQ344">
        <v>1.54907</v>
      </c>
      <c r="JR344">
        <v>2.45728</v>
      </c>
      <c r="JS344">
        <v>36.8604</v>
      </c>
      <c r="JT344">
        <v>24.1838</v>
      </c>
      <c r="JU344">
        <v>18</v>
      </c>
      <c r="JV344">
        <v>484.183</v>
      </c>
      <c r="JW344">
        <v>491.017</v>
      </c>
      <c r="JX344">
        <v>27.3313</v>
      </c>
      <c r="JY344">
        <v>29.7149</v>
      </c>
      <c r="JZ344">
        <v>29.9999</v>
      </c>
      <c r="KA344">
        <v>29.9723</v>
      </c>
      <c r="KB344">
        <v>29.9761</v>
      </c>
      <c r="KC344">
        <v>31.3035</v>
      </c>
      <c r="KD344">
        <v>23.6354</v>
      </c>
      <c r="KE344">
        <v>93.6703</v>
      </c>
      <c r="KF344">
        <v>27.3094</v>
      </c>
      <c r="KG344">
        <v>640.667</v>
      </c>
      <c r="KH344">
        <v>20.1444</v>
      </c>
      <c r="KI344">
        <v>101.752</v>
      </c>
      <c r="KJ344">
        <v>91.3014</v>
      </c>
    </row>
    <row r="345" spans="1:296">
      <c r="A345">
        <v>327</v>
      </c>
      <c r="B345">
        <v>1759171641.6</v>
      </c>
      <c r="C345">
        <v>10268.5</v>
      </c>
      <c r="D345" t="s">
        <v>1100</v>
      </c>
      <c r="E345" t="s">
        <v>1101</v>
      </c>
      <c r="F345">
        <v>5</v>
      </c>
      <c r="G345" t="s">
        <v>1025</v>
      </c>
      <c r="H345">
        <v>1759171633.814285</v>
      </c>
      <c r="I345">
        <f>(J345)/1000</f>
        <v>0</v>
      </c>
      <c r="J345">
        <f>IF(DO345, AM345, AG345)</f>
        <v>0</v>
      </c>
      <c r="K345">
        <f>IF(DO345, AH345, AF345)</f>
        <v>0</v>
      </c>
      <c r="L345">
        <f>DQ345 - IF(AT345&gt;1, K345*DK345*100.0/(AV345), 0)</f>
        <v>0</v>
      </c>
      <c r="M345">
        <f>((S345-I345/2)*L345-K345)/(S345+I345/2)</f>
        <v>0</v>
      </c>
      <c r="N345">
        <f>M345*(DX345+DY345)/1000.0</f>
        <v>0</v>
      </c>
      <c r="O345">
        <f>(DQ345 - IF(AT345&gt;1, K345*DK345*100.0/(AV345), 0))*(DX345+DY345)/1000.0</f>
        <v>0</v>
      </c>
      <c r="P345">
        <f>2.0/((1/R345-1/Q345)+SIGN(R345)*SQRT((1/R345-1/Q345)*(1/R345-1/Q345) + 4*DL345/((DL345+1)*(DL345+1))*(2*1/R345*1/Q345-1/Q345*1/Q345)))</f>
        <v>0</v>
      </c>
      <c r="Q345">
        <f>IF(LEFT(DM345,1)&lt;&gt;"0",IF(LEFT(DM345,1)="1",3.0,DN345),$D$5+$E$5*(EE345*DX345/($K$5*1000))+$F$5*(EE345*DX345/($K$5*1000))*MAX(MIN(DK345,$J$5),$I$5)*MAX(MIN(DK345,$J$5),$I$5)+$G$5*MAX(MIN(DK345,$J$5),$I$5)*(EE345*DX345/($K$5*1000))+$H$5*(EE345*DX345/($K$5*1000))*(EE345*DX345/($K$5*1000)))</f>
        <v>0</v>
      </c>
      <c r="R345">
        <f>I345*(1000-(1000*0.61365*exp(17.502*V345/(240.97+V345))/(DX345+DY345)+DS345)/2)/(1000*0.61365*exp(17.502*V345/(240.97+V345))/(DX345+DY345)-DS345)</f>
        <v>0</v>
      </c>
      <c r="S345">
        <f>1/((DL345+1)/(P345/1.6)+1/(Q345/1.37)) + DL345/((DL345+1)/(P345/1.6) + DL345/(Q345/1.37))</f>
        <v>0</v>
      </c>
      <c r="T345">
        <f>(DG345*DJ345)</f>
        <v>0</v>
      </c>
      <c r="U345">
        <f>(DZ345+(T345+2*0.95*5.67E-8*(((DZ345+$B$9)+273)^4-(DZ345+273)^4)-44100*I345)/(1.84*29.3*Q345+8*0.95*5.67E-8*(DZ345+273)^3))</f>
        <v>0</v>
      </c>
      <c r="V345">
        <f>($C$9*EA345+$D$9*EB345+$E$9*U345)</f>
        <v>0</v>
      </c>
      <c r="W345">
        <f>0.61365*exp(17.502*V345/(240.97+V345))</f>
        <v>0</v>
      </c>
      <c r="X345">
        <f>(Y345/Z345*100)</f>
        <v>0</v>
      </c>
      <c r="Y345">
        <f>DS345*(DX345+DY345)/1000</f>
        <v>0</v>
      </c>
      <c r="Z345">
        <f>0.61365*exp(17.502*DZ345/(240.97+DZ345))</f>
        <v>0</v>
      </c>
      <c r="AA345">
        <f>(W345-DS345*(DX345+DY345)/1000)</f>
        <v>0</v>
      </c>
      <c r="AB345">
        <f>(-I345*44100)</f>
        <v>0</v>
      </c>
      <c r="AC345">
        <f>2*29.3*Q345*0.92*(DZ345-V345)</f>
        <v>0</v>
      </c>
      <c r="AD345">
        <f>2*0.95*5.67E-8*(((DZ345+$B$9)+273)^4-(V345+273)^4)</f>
        <v>0</v>
      </c>
      <c r="AE345">
        <f>T345+AD345+AB345+AC345</f>
        <v>0</v>
      </c>
      <c r="AF345">
        <f>DW345*AT345*(DR345-DQ345*(1000-AT345*DT345)/(1000-AT345*DS345))/(100*DK345)</f>
        <v>0</v>
      </c>
      <c r="AG345">
        <f>1000*DW345*AT345*(DS345-DT345)/(100*DK345*(1000-AT345*DS345))</f>
        <v>0</v>
      </c>
      <c r="AH345">
        <f>(AI345 - AJ345 - DX345*1E3/(8.314*(DZ345+273.15)) * AL345/DW345 * AK345) * DW345/(100*DK345) * (1000 - DT345)/1000</f>
        <v>0</v>
      </c>
      <c r="AI345">
        <v>635.8433643488603</v>
      </c>
      <c r="AJ345">
        <v>612.0348545454543</v>
      </c>
      <c r="AK345">
        <v>3.433862654089067</v>
      </c>
      <c r="AL345">
        <v>65.05288152161035</v>
      </c>
      <c r="AM345">
        <f>(AO345 - AN345 + DX345*1E3/(8.314*(DZ345+273.15)) * AQ345/DW345 * AP345) * DW345/(100*DK345) * 1000/(1000 - AO345)</f>
        <v>0</v>
      </c>
      <c r="AN345">
        <v>20.05849202575475</v>
      </c>
      <c r="AO345">
        <v>21.87124969696968</v>
      </c>
      <c r="AP345">
        <v>-0.0001252645621059041</v>
      </c>
      <c r="AQ345">
        <v>105.0648976741151</v>
      </c>
      <c r="AR345">
        <v>0</v>
      </c>
      <c r="AS345">
        <v>0</v>
      </c>
      <c r="AT345">
        <f>IF(AR345*$H$15&gt;=AV345,1.0,(AV345/(AV345-AR345*$H$15)))</f>
        <v>0</v>
      </c>
      <c r="AU345">
        <f>(AT345-1)*100</f>
        <v>0</v>
      </c>
      <c r="AV345">
        <f>MAX(0,($B$15+$C$15*EE345)/(1+$D$15*EE345)*DX345/(DZ345+273)*$E$15)</f>
        <v>0</v>
      </c>
      <c r="AW345" t="s">
        <v>437</v>
      </c>
      <c r="AX345" t="s">
        <v>437</v>
      </c>
      <c r="AY345">
        <v>0</v>
      </c>
      <c r="AZ345">
        <v>0</v>
      </c>
      <c r="BA345">
        <f>1-AY345/AZ345</f>
        <v>0</v>
      </c>
      <c r="BB345">
        <v>0</v>
      </c>
      <c r="BC345" t="s">
        <v>437</v>
      </c>
      <c r="BD345" t="s">
        <v>437</v>
      </c>
      <c r="BE345">
        <v>0</v>
      </c>
      <c r="BF345">
        <v>0</v>
      </c>
      <c r="BG345">
        <f>1-BE345/BF345</f>
        <v>0</v>
      </c>
      <c r="BH345">
        <v>0.5</v>
      </c>
      <c r="BI345">
        <f>DH345</f>
        <v>0</v>
      </c>
      <c r="BJ345">
        <f>K345</f>
        <v>0</v>
      </c>
      <c r="BK345">
        <f>BG345*BH345*BI345</f>
        <v>0</v>
      </c>
      <c r="BL345">
        <f>(BJ345-BB345)/BI345</f>
        <v>0</v>
      </c>
      <c r="BM345">
        <f>(AZ345-BF345)/BF345</f>
        <v>0</v>
      </c>
      <c r="BN345">
        <f>AY345/(BA345+AY345/BF345)</f>
        <v>0</v>
      </c>
      <c r="BO345" t="s">
        <v>437</v>
      </c>
      <c r="BP345">
        <v>0</v>
      </c>
      <c r="BQ345">
        <f>IF(BP345&lt;&gt;0, BP345, BN345)</f>
        <v>0</v>
      </c>
      <c r="BR345">
        <f>1-BQ345/BF345</f>
        <v>0</v>
      </c>
      <c r="BS345">
        <f>(BF345-BE345)/(BF345-BQ345)</f>
        <v>0</v>
      </c>
      <c r="BT345">
        <f>(AZ345-BF345)/(AZ345-BQ345)</f>
        <v>0</v>
      </c>
      <c r="BU345">
        <f>(BF345-BE345)/(BF345-AY345)</f>
        <v>0</v>
      </c>
      <c r="BV345">
        <f>(AZ345-BF345)/(AZ345-AY345)</f>
        <v>0</v>
      </c>
      <c r="BW345">
        <f>(BS345*BQ345/BE345)</f>
        <v>0</v>
      </c>
      <c r="BX345">
        <f>(1-BW345)</f>
        <v>0</v>
      </c>
      <c r="DG345">
        <f>$B$13*EF345+$C$13*EG345+$F$13*ER345*(1-EU345)</f>
        <v>0</v>
      </c>
      <c r="DH345">
        <f>DG345*DI345</f>
        <v>0</v>
      </c>
      <c r="DI345">
        <f>($B$13*$D$11+$C$13*$D$11+$F$13*((FE345+EW345)/MAX(FE345+EW345+FF345, 0.1)*$I$11+FF345/MAX(FE345+EW345+FF345, 0.1)*$J$11))/($B$13+$C$13+$F$13)</f>
        <v>0</v>
      </c>
      <c r="DJ345">
        <f>($B$13*$K$11+$C$13*$K$11+$F$13*((FE345+EW345)/MAX(FE345+EW345+FF345, 0.1)*$P$11+FF345/MAX(FE345+EW345+FF345, 0.1)*$Q$11))/($B$13+$C$13+$F$13)</f>
        <v>0</v>
      </c>
      <c r="DK345">
        <v>2.7</v>
      </c>
      <c r="DL345">
        <v>0.5</v>
      </c>
      <c r="DM345" t="s">
        <v>438</v>
      </c>
      <c r="DN345">
        <v>2</v>
      </c>
      <c r="DO345" t="b">
        <v>1</v>
      </c>
      <c r="DP345">
        <v>1759171633.814285</v>
      </c>
      <c r="DQ345">
        <v>574.2431071428572</v>
      </c>
      <c r="DR345">
        <v>607.1374285714285</v>
      </c>
      <c r="DS345">
        <v>21.89261428571428</v>
      </c>
      <c r="DT345">
        <v>20.056175</v>
      </c>
      <c r="DU345">
        <v>575.2958571428571</v>
      </c>
      <c r="DV345">
        <v>21.60959285714285</v>
      </c>
      <c r="DW345">
        <v>499.9368214285714</v>
      </c>
      <c r="DX345">
        <v>90.8785892857143</v>
      </c>
      <c r="DY345">
        <v>0.06688777857142857</v>
      </c>
      <c r="DZ345">
        <v>28.91911428571429</v>
      </c>
      <c r="EA345">
        <v>30.04426428571429</v>
      </c>
      <c r="EB345">
        <v>999.9000000000002</v>
      </c>
      <c r="EC345">
        <v>0</v>
      </c>
      <c r="ED345">
        <v>0</v>
      </c>
      <c r="EE345">
        <v>10001.11785714286</v>
      </c>
      <c r="EF345">
        <v>0</v>
      </c>
      <c r="EG345">
        <v>11.06840714285714</v>
      </c>
      <c r="EH345">
        <v>-32.89428928571428</v>
      </c>
      <c r="EI345">
        <v>587.0960714285715</v>
      </c>
      <c r="EJ345">
        <v>619.5636428571428</v>
      </c>
      <c r="EK345">
        <v>1.836439285714286</v>
      </c>
      <c r="EL345">
        <v>607.1374285714285</v>
      </c>
      <c r="EM345">
        <v>20.056175</v>
      </c>
      <c r="EN345">
        <v>1.989569642857143</v>
      </c>
      <c r="EO345">
        <v>1.8226775</v>
      </c>
      <c r="EP345">
        <v>17.361575</v>
      </c>
      <c r="EQ345">
        <v>15.98262857142858</v>
      </c>
      <c r="ER345">
        <v>1999.994642857143</v>
      </c>
      <c r="ES345">
        <v>0.9799941071428575</v>
      </c>
      <c r="ET345">
        <v>0.02000628571428571</v>
      </c>
      <c r="EU345">
        <v>0</v>
      </c>
      <c r="EV345">
        <v>411.4898214285714</v>
      </c>
      <c r="EW345">
        <v>5.00078</v>
      </c>
      <c r="EX345">
        <v>8108.148571428573</v>
      </c>
      <c r="EY345">
        <v>16379.575</v>
      </c>
      <c r="EZ345">
        <v>40.08235714285714</v>
      </c>
      <c r="FA345">
        <v>40.915</v>
      </c>
      <c r="FB345">
        <v>40.22082142857143</v>
      </c>
      <c r="FC345">
        <v>40.60014285714284</v>
      </c>
      <c r="FD345">
        <v>40.98857142857143</v>
      </c>
      <c r="FE345">
        <v>1955.084642857143</v>
      </c>
      <c r="FF345">
        <v>39.91</v>
      </c>
      <c r="FG345">
        <v>0</v>
      </c>
      <c r="FH345">
        <v>1759171634</v>
      </c>
      <c r="FI345">
        <v>0</v>
      </c>
      <c r="FJ345">
        <v>411.5031923076923</v>
      </c>
      <c r="FK345">
        <v>4.0328546874474</v>
      </c>
      <c r="FL345">
        <v>73.11213668104729</v>
      </c>
      <c r="FM345">
        <v>8108.74653846154</v>
      </c>
      <c r="FN345">
        <v>15</v>
      </c>
      <c r="FO345">
        <v>0</v>
      </c>
      <c r="FP345" t="s">
        <v>439</v>
      </c>
      <c r="FQ345">
        <v>1746989605.5</v>
      </c>
      <c r="FR345">
        <v>1746989593.5</v>
      </c>
      <c r="FS345">
        <v>0</v>
      </c>
      <c r="FT345">
        <v>-0.274</v>
      </c>
      <c r="FU345">
        <v>-0.002</v>
      </c>
      <c r="FV345">
        <v>2.549</v>
      </c>
      <c r="FW345">
        <v>0.129</v>
      </c>
      <c r="FX345">
        <v>420</v>
      </c>
      <c r="FY345">
        <v>17</v>
      </c>
      <c r="FZ345">
        <v>0.02</v>
      </c>
      <c r="GA345">
        <v>0.04</v>
      </c>
      <c r="GB345">
        <v>-32.84210731707318</v>
      </c>
      <c r="GC345">
        <v>-0.8138278745644232</v>
      </c>
      <c r="GD345">
        <v>0.08881822321871047</v>
      </c>
      <c r="GE345">
        <v>0</v>
      </c>
      <c r="GF345">
        <v>411.2594117647059</v>
      </c>
      <c r="GG345">
        <v>4.55113827481816</v>
      </c>
      <c r="GH345">
        <v>0.5059755933225066</v>
      </c>
      <c r="GI345">
        <v>0</v>
      </c>
      <c r="GJ345">
        <v>1.845829024390244</v>
      </c>
      <c r="GK345">
        <v>-0.1771089198606238</v>
      </c>
      <c r="GL345">
        <v>0.01751180212549044</v>
      </c>
      <c r="GM345">
        <v>0</v>
      </c>
      <c r="GN345">
        <v>0</v>
      </c>
      <c r="GO345">
        <v>3</v>
      </c>
      <c r="GP345" t="s">
        <v>484</v>
      </c>
      <c r="GQ345">
        <v>3.1023</v>
      </c>
      <c r="GR345">
        <v>2.72487</v>
      </c>
      <c r="GS345">
        <v>0.114514</v>
      </c>
      <c r="GT345">
        <v>0.118766</v>
      </c>
      <c r="GU345">
        <v>0.101194</v>
      </c>
      <c r="GV345">
        <v>0.0965319</v>
      </c>
      <c r="GW345">
        <v>23099</v>
      </c>
      <c r="GX345">
        <v>20888.4</v>
      </c>
      <c r="GY345">
        <v>26652</v>
      </c>
      <c r="GZ345">
        <v>23928.2</v>
      </c>
      <c r="HA345">
        <v>38333.9</v>
      </c>
      <c r="HB345">
        <v>31965.7</v>
      </c>
      <c r="HC345">
        <v>46537.5</v>
      </c>
      <c r="HD345">
        <v>37860.2</v>
      </c>
      <c r="HE345">
        <v>1.8616</v>
      </c>
      <c r="HF345">
        <v>1.84925</v>
      </c>
      <c r="HG345">
        <v>0.111684</v>
      </c>
      <c r="HH345">
        <v>0</v>
      </c>
      <c r="HI345">
        <v>28.2086</v>
      </c>
      <c r="HJ345">
        <v>999.9</v>
      </c>
      <c r="HK345">
        <v>48.8</v>
      </c>
      <c r="HL345">
        <v>31.9</v>
      </c>
      <c r="HM345">
        <v>25.497</v>
      </c>
      <c r="HN345">
        <v>60.8988</v>
      </c>
      <c r="HO345">
        <v>22.1595</v>
      </c>
      <c r="HP345">
        <v>1</v>
      </c>
      <c r="HQ345">
        <v>0.193158</v>
      </c>
      <c r="HR345">
        <v>0.594442</v>
      </c>
      <c r="HS345">
        <v>20.2783</v>
      </c>
      <c r="HT345">
        <v>5.2122</v>
      </c>
      <c r="HU345">
        <v>11.98</v>
      </c>
      <c r="HV345">
        <v>4.96355</v>
      </c>
      <c r="HW345">
        <v>3.27463</v>
      </c>
      <c r="HX345">
        <v>9999</v>
      </c>
      <c r="HY345">
        <v>9999</v>
      </c>
      <c r="HZ345">
        <v>9999</v>
      </c>
      <c r="IA345">
        <v>43.2</v>
      </c>
      <c r="IB345">
        <v>1.86401</v>
      </c>
      <c r="IC345">
        <v>1.8602</v>
      </c>
      <c r="ID345">
        <v>1.85851</v>
      </c>
      <c r="IE345">
        <v>1.85984</v>
      </c>
      <c r="IF345">
        <v>1.85989</v>
      </c>
      <c r="IG345">
        <v>1.85838</v>
      </c>
      <c r="IH345">
        <v>1.85748</v>
      </c>
      <c r="II345">
        <v>1.85242</v>
      </c>
      <c r="IJ345">
        <v>0</v>
      </c>
      <c r="IK345">
        <v>0</v>
      </c>
      <c r="IL345">
        <v>0</v>
      </c>
      <c r="IM345">
        <v>0</v>
      </c>
      <c r="IN345" t="s">
        <v>441</v>
      </c>
      <c r="IO345" t="s">
        <v>442</v>
      </c>
      <c r="IP345" t="s">
        <v>443</v>
      </c>
      <c r="IQ345" t="s">
        <v>443</v>
      </c>
      <c r="IR345" t="s">
        <v>443</v>
      </c>
      <c r="IS345" t="s">
        <v>443</v>
      </c>
      <c r="IT345">
        <v>0</v>
      </c>
      <c r="IU345">
        <v>100</v>
      </c>
      <c r="IV345">
        <v>100</v>
      </c>
      <c r="IW345">
        <v>-1.039</v>
      </c>
      <c r="IX345">
        <v>0.2825</v>
      </c>
      <c r="IY345">
        <v>-0.9039269621244732</v>
      </c>
      <c r="IZ345">
        <v>-0.001239420960351069</v>
      </c>
      <c r="JA345">
        <v>2.054680153414315E-06</v>
      </c>
      <c r="JB345">
        <v>-6.090169633737798E-10</v>
      </c>
      <c r="JC345">
        <v>0.01286883109493677</v>
      </c>
      <c r="JD345">
        <v>0.003674261220633967</v>
      </c>
      <c r="JE345">
        <v>0.0003746991724086452</v>
      </c>
      <c r="JF345">
        <v>1.563836292469968E-06</v>
      </c>
      <c r="JG345">
        <v>1</v>
      </c>
      <c r="JH345">
        <v>2003</v>
      </c>
      <c r="JI345">
        <v>1</v>
      </c>
      <c r="JJ345">
        <v>24</v>
      </c>
      <c r="JK345">
        <v>203033.9</v>
      </c>
      <c r="JL345">
        <v>203034.1</v>
      </c>
      <c r="JM345">
        <v>1.59058</v>
      </c>
      <c r="JN345">
        <v>2.62695</v>
      </c>
      <c r="JO345">
        <v>1.49658</v>
      </c>
      <c r="JP345">
        <v>2.34375</v>
      </c>
      <c r="JQ345">
        <v>1.54907</v>
      </c>
      <c r="JR345">
        <v>2.40479</v>
      </c>
      <c r="JS345">
        <v>36.8604</v>
      </c>
      <c r="JT345">
        <v>24.1838</v>
      </c>
      <c r="JU345">
        <v>18</v>
      </c>
      <c r="JV345">
        <v>484.301</v>
      </c>
      <c r="JW345">
        <v>491.131</v>
      </c>
      <c r="JX345">
        <v>27.2831</v>
      </c>
      <c r="JY345">
        <v>29.7129</v>
      </c>
      <c r="JZ345">
        <v>29.9998</v>
      </c>
      <c r="KA345">
        <v>29.9704</v>
      </c>
      <c r="KB345">
        <v>29.9738</v>
      </c>
      <c r="KC345">
        <v>31.9566</v>
      </c>
      <c r="KD345">
        <v>23.3562</v>
      </c>
      <c r="KE345">
        <v>93.6703</v>
      </c>
      <c r="KF345">
        <v>27.2635</v>
      </c>
      <c r="KG345">
        <v>654.028</v>
      </c>
      <c r="KH345">
        <v>20.1775</v>
      </c>
      <c r="KI345">
        <v>101.753</v>
      </c>
      <c r="KJ345">
        <v>91.3018</v>
      </c>
    </row>
    <row r="346" spans="1:296">
      <c r="A346">
        <v>328</v>
      </c>
      <c r="B346">
        <v>1759171646.6</v>
      </c>
      <c r="C346">
        <v>10273.5</v>
      </c>
      <c r="D346" t="s">
        <v>1102</v>
      </c>
      <c r="E346" t="s">
        <v>1103</v>
      </c>
      <c r="F346">
        <v>5</v>
      </c>
      <c r="G346" t="s">
        <v>1025</v>
      </c>
      <c r="H346">
        <v>1759171639.1</v>
      </c>
      <c r="I346">
        <f>(J346)/1000</f>
        <v>0</v>
      </c>
      <c r="J346">
        <f>IF(DO346, AM346, AG346)</f>
        <v>0</v>
      </c>
      <c r="K346">
        <f>IF(DO346, AH346, AF346)</f>
        <v>0</v>
      </c>
      <c r="L346">
        <f>DQ346 - IF(AT346&gt;1, K346*DK346*100.0/(AV346), 0)</f>
        <v>0</v>
      </c>
      <c r="M346">
        <f>((S346-I346/2)*L346-K346)/(S346+I346/2)</f>
        <v>0</v>
      </c>
      <c r="N346">
        <f>M346*(DX346+DY346)/1000.0</f>
        <v>0</v>
      </c>
      <c r="O346">
        <f>(DQ346 - IF(AT346&gt;1, K346*DK346*100.0/(AV346), 0))*(DX346+DY346)/1000.0</f>
        <v>0</v>
      </c>
      <c r="P346">
        <f>2.0/((1/R346-1/Q346)+SIGN(R346)*SQRT((1/R346-1/Q346)*(1/R346-1/Q346) + 4*DL346/((DL346+1)*(DL346+1))*(2*1/R346*1/Q346-1/Q346*1/Q346)))</f>
        <v>0</v>
      </c>
      <c r="Q346">
        <f>IF(LEFT(DM346,1)&lt;&gt;"0",IF(LEFT(DM346,1)="1",3.0,DN346),$D$5+$E$5*(EE346*DX346/($K$5*1000))+$F$5*(EE346*DX346/($K$5*1000))*MAX(MIN(DK346,$J$5),$I$5)*MAX(MIN(DK346,$J$5),$I$5)+$G$5*MAX(MIN(DK346,$J$5),$I$5)*(EE346*DX346/($K$5*1000))+$H$5*(EE346*DX346/($K$5*1000))*(EE346*DX346/($K$5*1000)))</f>
        <v>0</v>
      </c>
      <c r="R346">
        <f>I346*(1000-(1000*0.61365*exp(17.502*V346/(240.97+V346))/(DX346+DY346)+DS346)/2)/(1000*0.61365*exp(17.502*V346/(240.97+V346))/(DX346+DY346)-DS346)</f>
        <v>0</v>
      </c>
      <c r="S346">
        <f>1/((DL346+1)/(P346/1.6)+1/(Q346/1.37)) + DL346/((DL346+1)/(P346/1.6) + DL346/(Q346/1.37))</f>
        <v>0</v>
      </c>
      <c r="T346">
        <f>(DG346*DJ346)</f>
        <v>0</v>
      </c>
      <c r="U346">
        <f>(DZ346+(T346+2*0.95*5.67E-8*(((DZ346+$B$9)+273)^4-(DZ346+273)^4)-44100*I346)/(1.84*29.3*Q346+8*0.95*5.67E-8*(DZ346+273)^3))</f>
        <v>0</v>
      </c>
      <c r="V346">
        <f>($C$9*EA346+$D$9*EB346+$E$9*U346)</f>
        <v>0</v>
      </c>
      <c r="W346">
        <f>0.61365*exp(17.502*V346/(240.97+V346))</f>
        <v>0</v>
      </c>
      <c r="X346">
        <f>(Y346/Z346*100)</f>
        <v>0</v>
      </c>
      <c r="Y346">
        <f>DS346*(DX346+DY346)/1000</f>
        <v>0</v>
      </c>
      <c r="Z346">
        <f>0.61365*exp(17.502*DZ346/(240.97+DZ346))</f>
        <v>0</v>
      </c>
      <c r="AA346">
        <f>(W346-DS346*(DX346+DY346)/1000)</f>
        <v>0</v>
      </c>
      <c r="AB346">
        <f>(-I346*44100)</f>
        <v>0</v>
      </c>
      <c r="AC346">
        <f>2*29.3*Q346*0.92*(DZ346-V346)</f>
        <v>0</v>
      </c>
      <c r="AD346">
        <f>2*0.95*5.67E-8*(((DZ346+$B$9)+273)^4-(V346+273)^4)</f>
        <v>0</v>
      </c>
      <c r="AE346">
        <f>T346+AD346+AB346+AC346</f>
        <v>0</v>
      </c>
      <c r="AF346">
        <f>DW346*AT346*(DR346-DQ346*(1000-AT346*DT346)/(1000-AT346*DS346))/(100*DK346)</f>
        <v>0</v>
      </c>
      <c r="AG346">
        <f>1000*DW346*AT346*(DS346-DT346)/(100*DK346*(1000-AT346*DS346))</f>
        <v>0</v>
      </c>
      <c r="AH346">
        <f>(AI346 - AJ346 - DX346*1E3/(8.314*(DZ346+273.15)) * AL346/DW346 * AK346) * DW346/(100*DK346) * (1000 - DT346)/1000</f>
        <v>0</v>
      </c>
      <c r="AI346">
        <v>652.9328371791175</v>
      </c>
      <c r="AJ346">
        <v>629.1282</v>
      </c>
      <c r="AK346">
        <v>3.412520182317246</v>
      </c>
      <c r="AL346">
        <v>65.05288152161035</v>
      </c>
      <c r="AM346">
        <f>(AO346 - AN346 + DX346*1E3/(8.314*(DZ346+273.15)) * AQ346/DW346 * AP346) * DW346/(100*DK346) * 1000/(1000 - AO346)</f>
        <v>0</v>
      </c>
      <c r="AN346">
        <v>20.16307781444299</v>
      </c>
      <c r="AO346">
        <v>21.87444969696969</v>
      </c>
      <c r="AP346">
        <v>0.0001381218791492274</v>
      </c>
      <c r="AQ346">
        <v>105.0648976741151</v>
      </c>
      <c r="AR346">
        <v>0</v>
      </c>
      <c r="AS346">
        <v>0</v>
      </c>
      <c r="AT346">
        <f>IF(AR346*$H$15&gt;=AV346,1.0,(AV346/(AV346-AR346*$H$15)))</f>
        <v>0</v>
      </c>
      <c r="AU346">
        <f>(AT346-1)*100</f>
        <v>0</v>
      </c>
      <c r="AV346">
        <f>MAX(0,($B$15+$C$15*EE346)/(1+$D$15*EE346)*DX346/(DZ346+273)*$E$15)</f>
        <v>0</v>
      </c>
      <c r="AW346" t="s">
        <v>437</v>
      </c>
      <c r="AX346" t="s">
        <v>437</v>
      </c>
      <c r="AY346">
        <v>0</v>
      </c>
      <c r="AZ346">
        <v>0</v>
      </c>
      <c r="BA346">
        <f>1-AY346/AZ346</f>
        <v>0</v>
      </c>
      <c r="BB346">
        <v>0</v>
      </c>
      <c r="BC346" t="s">
        <v>437</v>
      </c>
      <c r="BD346" t="s">
        <v>437</v>
      </c>
      <c r="BE346">
        <v>0</v>
      </c>
      <c r="BF346">
        <v>0</v>
      </c>
      <c r="BG346">
        <f>1-BE346/BF346</f>
        <v>0</v>
      </c>
      <c r="BH346">
        <v>0.5</v>
      </c>
      <c r="BI346">
        <f>DH346</f>
        <v>0</v>
      </c>
      <c r="BJ346">
        <f>K346</f>
        <v>0</v>
      </c>
      <c r="BK346">
        <f>BG346*BH346*BI346</f>
        <v>0</v>
      </c>
      <c r="BL346">
        <f>(BJ346-BB346)/BI346</f>
        <v>0</v>
      </c>
      <c r="BM346">
        <f>(AZ346-BF346)/BF346</f>
        <v>0</v>
      </c>
      <c r="BN346">
        <f>AY346/(BA346+AY346/BF346)</f>
        <v>0</v>
      </c>
      <c r="BO346" t="s">
        <v>437</v>
      </c>
      <c r="BP346">
        <v>0</v>
      </c>
      <c r="BQ346">
        <f>IF(BP346&lt;&gt;0, BP346, BN346)</f>
        <v>0</v>
      </c>
      <c r="BR346">
        <f>1-BQ346/BF346</f>
        <v>0</v>
      </c>
      <c r="BS346">
        <f>(BF346-BE346)/(BF346-BQ346)</f>
        <v>0</v>
      </c>
      <c r="BT346">
        <f>(AZ346-BF346)/(AZ346-BQ346)</f>
        <v>0</v>
      </c>
      <c r="BU346">
        <f>(BF346-BE346)/(BF346-AY346)</f>
        <v>0</v>
      </c>
      <c r="BV346">
        <f>(AZ346-BF346)/(AZ346-AY346)</f>
        <v>0</v>
      </c>
      <c r="BW346">
        <f>(BS346*BQ346/BE346)</f>
        <v>0</v>
      </c>
      <c r="BX346">
        <f>(1-BW346)</f>
        <v>0</v>
      </c>
      <c r="DG346">
        <f>$B$13*EF346+$C$13*EG346+$F$13*ER346*(1-EU346)</f>
        <v>0</v>
      </c>
      <c r="DH346">
        <f>DG346*DI346</f>
        <v>0</v>
      </c>
      <c r="DI346">
        <f>($B$13*$D$11+$C$13*$D$11+$F$13*((FE346+EW346)/MAX(FE346+EW346+FF346, 0.1)*$I$11+FF346/MAX(FE346+EW346+FF346, 0.1)*$J$11))/($B$13+$C$13+$F$13)</f>
        <v>0</v>
      </c>
      <c r="DJ346">
        <f>($B$13*$K$11+$C$13*$K$11+$F$13*((FE346+EW346)/MAX(FE346+EW346+FF346, 0.1)*$P$11+FF346/MAX(FE346+EW346+FF346, 0.1)*$Q$11))/($B$13+$C$13+$F$13)</f>
        <v>0</v>
      </c>
      <c r="DK346">
        <v>2.7</v>
      </c>
      <c r="DL346">
        <v>0.5</v>
      </c>
      <c r="DM346" t="s">
        <v>438</v>
      </c>
      <c r="DN346">
        <v>2</v>
      </c>
      <c r="DO346" t="b">
        <v>1</v>
      </c>
      <c r="DP346">
        <v>1759171639.1</v>
      </c>
      <c r="DQ346">
        <v>591.9418148148148</v>
      </c>
      <c r="DR346">
        <v>624.846925925926</v>
      </c>
      <c r="DS346">
        <v>21.87934814814815</v>
      </c>
      <c r="DT346">
        <v>20.08396666666667</v>
      </c>
      <c r="DU346">
        <v>592.9851111111111</v>
      </c>
      <c r="DV346">
        <v>21.59661851851852</v>
      </c>
      <c r="DW346">
        <v>499.9594074074074</v>
      </c>
      <c r="DX346">
        <v>90.8786962962963</v>
      </c>
      <c r="DY346">
        <v>0.06684377037037037</v>
      </c>
      <c r="DZ346">
        <v>28.91222962962963</v>
      </c>
      <c r="EA346">
        <v>30.03738518518519</v>
      </c>
      <c r="EB346">
        <v>999.9000000000001</v>
      </c>
      <c r="EC346">
        <v>0</v>
      </c>
      <c r="ED346">
        <v>0</v>
      </c>
      <c r="EE346">
        <v>9999.119259259258</v>
      </c>
      <c r="EF346">
        <v>0</v>
      </c>
      <c r="EG346">
        <v>11.07892592592592</v>
      </c>
      <c r="EH346">
        <v>-32.90503703703704</v>
      </c>
      <c r="EI346">
        <v>605.1827777777778</v>
      </c>
      <c r="EJ346">
        <v>637.6541851851852</v>
      </c>
      <c r="EK346">
        <v>1.795380740740741</v>
      </c>
      <c r="EL346">
        <v>624.846925925926</v>
      </c>
      <c r="EM346">
        <v>20.08396666666667</v>
      </c>
      <c r="EN346">
        <v>1.988366666666666</v>
      </c>
      <c r="EO346">
        <v>1.825206296296296</v>
      </c>
      <c r="EP346">
        <v>17.35200740740741</v>
      </c>
      <c r="EQ346">
        <v>16.00430370370371</v>
      </c>
      <c r="ER346">
        <v>2000.000740740741</v>
      </c>
      <c r="ES346">
        <v>0.9799942222222225</v>
      </c>
      <c r="ET346">
        <v>0.02000617407407407</v>
      </c>
      <c r="EU346">
        <v>0</v>
      </c>
      <c r="EV346">
        <v>411.9154814814815</v>
      </c>
      <c r="EW346">
        <v>5.00078</v>
      </c>
      <c r="EX346">
        <v>8114.492962962961</v>
      </c>
      <c r="EY346">
        <v>16379.62962962963</v>
      </c>
      <c r="EZ346">
        <v>40.0854074074074</v>
      </c>
      <c r="FA346">
        <v>40.90248148148147</v>
      </c>
      <c r="FB346">
        <v>40.20577777777777</v>
      </c>
      <c r="FC346">
        <v>40.60618518518518</v>
      </c>
      <c r="FD346">
        <v>40.99507407407406</v>
      </c>
      <c r="FE346">
        <v>1955.090740740741</v>
      </c>
      <c r="FF346">
        <v>39.91</v>
      </c>
      <c r="FG346">
        <v>0</v>
      </c>
      <c r="FH346">
        <v>1759171638.8</v>
      </c>
      <c r="FI346">
        <v>0</v>
      </c>
      <c r="FJ346">
        <v>411.8638076923077</v>
      </c>
      <c r="FK346">
        <v>4.013435890861184</v>
      </c>
      <c r="FL346">
        <v>73.18803426739754</v>
      </c>
      <c r="FM346">
        <v>8114.493461538462</v>
      </c>
      <c r="FN346">
        <v>15</v>
      </c>
      <c r="FO346">
        <v>0</v>
      </c>
      <c r="FP346" t="s">
        <v>439</v>
      </c>
      <c r="FQ346">
        <v>1746989605.5</v>
      </c>
      <c r="FR346">
        <v>1746989593.5</v>
      </c>
      <c r="FS346">
        <v>0</v>
      </c>
      <c r="FT346">
        <v>-0.274</v>
      </c>
      <c r="FU346">
        <v>-0.002</v>
      </c>
      <c r="FV346">
        <v>2.549</v>
      </c>
      <c r="FW346">
        <v>0.129</v>
      </c>
      <c r="FX346">
        <v>420</v>
      </c>
      <c r="FY346">
        <v>17</v>
      </c>
      <c r="FZ346">
        <v>0.02</v>
      </c>
      <c r="GA346">
        <v>0.04</v>
      </c>
      <c r="GB346">
        <v>-32.88853902439025</v>
      </c>
      <c r="GC346">
        <v>-0.3630898954704122</v>
      </c>
      <c r="GD346">
        <v>0.06064980195430942</v>
      </c>
      <c r="GE346">
        <v>1</v>
      </c>
      <c r="GF346">
        <v>411.5849117647059</v>
      </c>
      <c r="GG346">
        <v>4.429839568159232</v>
      </c>
      <c r="GH346">
        <v>0.4995673049895642</v>
      </c>
      <c r="GI346">
        <v>0</v>
      </c>
      <c r="GJ346">
        <v>1.817937804878049</v>
      </c>
      <c r="GK346">
        <v>-0.386903205574916</v>
      </c>
      <c r="GL346">
        <v>0.04506097346183038</v>
      </c>
      <c r="GM346">
        <v>0</v>
      </c>
      <c r="GN346">
        <v>1</v>
      </c>
      <c r="GO346">
        <v>3</v>
      </c>
      <c r="GP346" t="s">
        <v>459</v>
      </c>
      <c r="GQ346">
        <v>3.10192</v>
      </c>
      <c r="GR346">
        <v>2.72517</v>
      </c>
      <c r="GS346">
        <v>0.116732</v>
      </c>
      <c r="GT346">
        <v>0.120922</v>
      </c>
      <c r="GU346">
        <v>0.101225</v>
      </c>
      <c r="GV346">
        <v>0.09706040000000001</v>
      </c>
      <c r="GW346">
        <v>23041.5</v>
      </c>
      <c r="GX346">
        <v>20837.4</v>
      </c>
      <c r="GY346">
        <v>26652.3</v>
      </c>
      <c r="GZ346">
        <v>23928.4</v>
      </c>
      <c r="HA346">
        <v>38332.9</v>
      </c>
      <c r="HB346">
        <v>31947.2</v>
      </c>
      <c r="HC346">
        <v>46537.7</v>
      </c>
      <c r="HD346">
        <v>37860.4</v>
      </c>
      <c r="HE346">
        <v>1.86073</v>
      </c>
      <c r="HF346">
        <v>1.85005</v>
      </c>
      <c r="HG346">
        <v>0.111789</v>
      </c>
      <c r="HH346">
        <v>0</v>
      </c>
      <c r="HI346">
        <v>28.2062</v>
      </c>
      <c r="HJ346">
        <v>999.9</v>
      </c>
      <c r="HK346">
        <v>48.8</v>
      </c>
      <c r="HL346">
        <v>31.9</v>
      </c>
      <c r="HM346">
        <v>25.4959</v>
      </c>
      <c r="HN346">
        <v>61.3888</v>
      </c>
      <c r="HO346">
        <v>22.0673</v>
      </c>
      <c r="HP346">
        <v>1</v>
      </c>
      <c r="HQ346">
        <v>0.192655</v>
      </c>
      <c r="HR346">
        <v>0.584172</v>
      </c>
      <c r="HS346">
        <v>20.2782</v>
      </c>
      <c r="HT346">
        <v>5.21175</v>
      </c>
      <c r="HU346">
        <v>11.98</v>
      </c>
      <c r="HV346">
        <v>4.96345</v>
      </c>
      <c r="HW346">
        <v>3.27445</v>
      </c>
      <c r="HX346">
        <v>9999</v>
      </c>
      <c r="HY346">
        <v>9999</v>
      </c>
      <c r="HZ346">
        <v>9999</v>
      </c>
      <c r="IA346">
        <v>43.2</v>
      </c>
      <c r="IB346">
        <v>1.864</v>
      </c>
      <c r="IC346">
        <v>1.86019</v>
      </c>
      <c r="ID346">
        <v>1.85852</v>
      </c>
      <c r="IE346">
        <v>1.85983</v>
      </c>
      <c r="IF346">
        <v>1.85989</v>
      </c>
      <c r="IG346">
        <v>1.85841</v>
      </c>
      <c r="IH346">
        <v>1.85747</v>
      </c>
      <c r="II346">
        <v>1.85242</v>
      </c>
      <c r="IJ346">
        <v>0</v>
      </c>
      <c r="IK346">
        <v>0</v>
      </c>
      <c r="IL346">
        <v>0</v>
      </c>
      <c r="IM346">
        <v>0</v>
      </c>
      <c r="IN346" t="s">
        <v>441</v>
      </c>
      <c r="IO346" t="s">
        <v>442</v>
      </c>
      <c r="IP346" t="s">
        <v>443</v>
      </c>
      <c r="IQ346" t="s">
        <v>443</v>
      </c>
      <c r="IR346" t="s">
        <v>443</v>
      </c>
      <c r="IS346" t="s">
        <v>443</v>
      </c>
      <c r="IT346">
        <v>0</v>
      </c>
      <c r="IU346">
        <v>100</v>
      </c>
      <c r="IV346">
        <v>100</v>
      </c>
      <c r="IW346">
        <v>-1.029</v>
      </c>
      <c r="IX346">
        <v>0.2827</v>
      </c>
      <c r="IY346">
        <v>-0.9039269621244732</v>
      </c>
      <c r="IZ346">
        <v>-0.001239420960351069</v>
      </c>
      <c r="JA346">
        <v>2.054680153414315E-06</v>
      </c>
      <c r="JB346">
        <v>-6.090169633737798E-10</v>
      </c>
      <c r="JC346">
        <v>0.01286883109493677</v>
      </c>
      <c r="JD346">
        <v>0.003674261220633967</v>
      </c>
      <c r="JE346">
        <v>0.0003746991724086452</v>
      </c>
      <c r="JF346">
        <v>1.563836292469968E-06</v>
      </c>
      <c r="JG346">
        <v>1</v>
      </c>
      <c r="JH346">
        <v>2003</v>
      </c>
      <c r="JI346">
        <v>1</v>
      </c>
      <c r="JJ346">
        <v>24</v>
      </c>
      <c r="JK346">
        <v>203034</v>
      </c>
      <c r="JL346">
        <v>203034.2</v>
      </c>
      <c r="JM346">
        <v>1.6272</v>
      </c>
      <c r="JN346">
        <v>2.63306</v>
      </c>
      <c r="JO346">
        <v>1.49658</v>
      </c>
      <c r="JP346">
        <v>2.34375</v>
      </c>
      <c r="JQ346">
        <v>1.54907</v>
      </c>
      <c r="JR346">
        <v>2.32666</v>
      </c>
      <c r="JS346">
        <v>36.8604</v>
      </c>
      <c r="JT346">
        <v>24.1663</v>
      </c>
      <c r="JU346">
        <v>18</v>
      </c>
      <c r="JV346">
        <v>483.773</v>
      </c>
      <c r="JW346">
        <v>491.65</v>
      </c>
      <c r="JX346">
        <v>27.2397</v>
      </c>
      <c r="JY346">
        <v>29.7104</v>
      </c>
      <c r="JZ346">
        <v>29.9999</v>
      </c>
      <c r="KA346">
        <v>29.9685</v>
      </c>
      <c r="KB346">
        <v>29.9725</v>
      </c>
      <c r="KC346">
        <v>32.6757</v>
      </c>
      <c r="KD346">
        <v>23.3562</v>
      </c>
      <c r="KE346">
        <v>93.6703</v>
      </c>
      <c r="KF346">
        <v>27.23</v>
      </c>
      <c r="KG346">
        <v>674.1369999999999</v>
      </c>
      <c r="KH346">
        <v>20.1778</v>
      </c>
      <c r="KI346">
        <v>101.753</v>
      </c>
      <c r="KJ346">
        <v>91.3022</v>
      </c>
    </row>
    <row r="347" spans="1:296">
      <c r="A347">
        <v>329</v>
      </c>
      <c r="B347">
        <v>1759171651.6</v>
      </c>
      <c r="C347">
        <v>10278.5</v>
      </c>
      <c r="D347" t="s">
        <v>1104</v>
      </c>
      <c r="E347" t="s">
        <v>1105</v>
      </c>
      <c r="F347">
        <v>5</v>
      </c>
      <c r="G347" t="s">
        <v>1025</v>
      </c>
      <c r="H347">
        <v>1759171643.814285</v>
      </c>
      <c r="I347">
        <f>(J347)/1000</f>
        <v>0</v>
      </c>
      <c r="J347">
        <f>IF(DO347, AM347, AG347)</f>
        <v>0</v>
      </c>
      <c r="K347">
        <f>IF(DO347, AH347, AF347)</f>
        <v>0</v>
      </c>
      <c r="L347">
        <f>DQ347 - IF(AT347&gt;1, K347*DK347*100.0/(AV347), 0)</f>
        <v>0</v>
      </c>
      <c r="M347">
        <f>((S347-I347/2)*L347-K347)/(S347+I347/2)</f>
        <v>0</v>
      </c>
      <c r="N347">
        <f>M347*(DX347+DY347)/1000.0</f>
        <v>0</v>
      </c>
      <c r="O347">
        <f>(DQ347 - IF(AT347&gt;1, K347*DK347*100.0/(AV347), 0))*(DX347+DY347)/1000.0</f>
        <v>0</v>
      </c>
      <c r="P347">
        <f>2.0/((1/R347-1/Q347)+SIGN(R347)*SQRT((1/R347-1/Q347)*(1/R347-1/Q347) + 4*DL347/((DL347+1)*(DL347+1))*(2*1/R347*1/Q347-1/Q347*1/Q347)))</f>
        <v>0</v>
      </c>
      <c r="Q347">
        <f>IF(LEFT(DM347,1)&lt;&gt;"0",IF(LEFT(DM347,1)="1",3.0,DN347),$D$5+$E$5*(EE347*DX347/($K$5*1000))+$F$5*(EE347*DX347/($K$5*1000))*MAX(MIN(DK347,$J$5),$I$5)*MAX(MIN(DK347,$J$5),$I$5)+$G$5*MAX(MIN(DK347,$J$5),$I$5)*(EE347*DX347/($K$5*1000))+$H$5*(EE347*DX347/($K$5*1000))*(EE347*DX347/($K$5*1000)))</f>
        <v>0</v>
      </c>
      <c r="R347">
        <f>I347*(1000-(1000*0.61365*exp(17.502*V347/(240.97+V347))/(DX347+DY347)+DS347)/2)/(1000*0.61365*exp(17.502*V347/(240.97+V347))/(DX347+DY347)-DS347)</f>
        <v>0</v>
      </c>
      <c r="S347">
        <f>1/((DL347+1)/(P347/1.6)+1/(Q347/1.37)) + DL347/((DL347+1)/(P347/1.6) + DL347/(Q347/1.37))</f>
        <v>0</v>
      </c>
      <c r="T347">
        <f>(DG347*DJ347)</f>
        <v>0</v>
      </c>
      <c r="U347">
        <f>(DZ347+(T347+2*0.95*5.67E-8*(((DZ347+$B$9)+273)^4-(DZ347+273)^4)-44100*I347)/(1.84*29.3*Q347+8*0.95*5.67E-8*(DZ347+273)^3))</f>
        <v>0</v>
      </c>
      <c r="V347">
        <f>($C$9*EA347+$D$9*EB347+$E$9*U347)</f>
        <v>0</v>
      </c>
      <c r="W347">
        <f>0.61365*exp(17.502*V347/(240.97+V347))</f>
        <v>0</v>
      </c>
      <c r="X347">
        <f>(Y347/Z347*100)</f>
        <v>0</v>
      </c>
      <c r="Y347">
        <f>DS347*(DX347+DY347)/1000</f>
        <v>0</v>
      </c>
      <c r="Z347">
        <f>0.61365*exp(17.502*DZ347/(240.97+DZ347))</f>
        <v>0</v>
      </c>
      <c r="AA347">
        <f>(W347-DS347*(DX347+DY347)/1000)</f>
        <v>0</v>
      </c>
      <c r="AB347">
        <f>(-I347*44100)</f>
        <v>0</v>
      </c>
      <c r="AC347">
        <f>2*29.3*Q347*0.92*(DZ347-V347)</f>
        <v>0</v>
      </c>
      <c r="AD347">
        <f>2*0.95*5.67E-8*(((DZ347+$B$9)+273)^4-(V347+273)^4)</f>
        <v>0</v>
      </c>
      <c r="AE347">
        <f>T347+AD347+AB347+AC347</f>
        <v>0</v>
      </c>
      <c r="AF347">
        <f>DW347*AT347*(DR347-DQ347*(1000-AT347*DT347)/(1000-AT347*DS347))/(100*DK347)</f>
        <v>0</v>
      </c>
      <c r="AG347">
        <f>1000*DW347*AT347*(DS347-DT347)/(100*DK347*(1000-AT347*DS347))</f>
        <v>0</v>
      </c>
      <c r="AH347">
        <f>(AI347 - AJ347 - DX347*1E3/(8.314*(DZ347+273.15)) * AL347/DW347 * AK347) * DW347/(100*DK347) * (1000 - DT347)/1000</f>
        <v>0</v>
      </c>
      <c r="AI347">
        <v>670.0688771372826</v>
      </c>
      <c r="AJ347">
        <v>646.1566121212121</v>
      </c>
      <c r="AK347">
        <v>3.404930019681989</v>
      </c>
      <c r="AL347">
        <v>65.05288152161035</v>
      </c>
      <c r="AM347">
        <f>(AO347 - AN347 + DX347*1E3/(8.314*(DZ347+273.15)) * AQ347/DW347 * AP347) * DW347/(100*DK347) * 1000/(1000 - AO347)</f>
        <v>0</v>
      </c>
      <c r="AN347">
        <v>20.23820024265481</v>
      </c>
      <c r="AO347">
        <v>21.92099515151516</v>
      </c>
      <c r="AP347">
        <v>0.008198064114850507</v>
      </c>
      <c r="AQ347">
        <v>105.0648976741151</v>
      </c>
      <c r="AR347">
        <v>0</v>
      </c>
      <c r="AS347">
        <v>0</v>
      </c>
      <c r="AT347">
        <f>IF(AR347*$H$15&gt;=AV347,1.0,(AV347/(AV347-AR347*$H$15)))</f>
        <v>0</v>
      </c>
      <c r="AU347">
        <f>(AT347-1)*100</f>
        <v>0</v>
      </c>
      <c r="AV347">
        <f>MAX(0,($B$15+$C$15*EE347)/(1+$D$15*EE347)*DX347/(DZ347+273)*$E$15)</f>
        <v>0</v>
      </c>
      <c r="AW347" t="s">
        <v>437</v>
      </c>
      <c r="AX347" t="s">
        <v>437</v>
      </c>
      <c r="AY347">
        <v>0</v>
      </c>
      <c r="AZ347">
        <v>0</v>
      </c>
      <c r="BA347">
        <f>1-AY347/AZ347</f>
        <v>0</v>
      </c>
      <c r="BB347">
        <v>0</v>
      </c>
      <c r="BC347" t="s">
        <v>437</v>
      </c>
      <c r="BD347" t="s">
        <v>437</v>
      </c>
      <c r="BE347">
        <v>0</v>
      </c>
      <c r="BF347">
        <v>0</v>
      </c>
      <c r="BG347">
        <f>1-BE347/BF347</f>
        <v>0</v>
      </c>
      <c r="BH347">
        <v>0.5</v>
      </c>
      <c r="BI347">
        <f>DH347</f>
        <v>0</v>
      </c>
      <c r="BJ347">
        <f>K347</f>
        <v>0</v>
      </c>
      <c r="BK347">
        <f>BG347*BH347*BI347</f>
        <v>0</v>
      </c>
      <c r="BL347">
        <f>(BJ347-BB347)/BI347</f>
        <v>0</v>
      </c>
      <c r="BM347">
        <f>(AZ347-BF347)/BF347</f>
        <v>0</v>
      </c>
      <c r="BN347">
        <f>AY347/(BA347+AY347/BF347)</f>
        <v>0</v>
      </c>
      <c r="BO347" t="s">
        <v>437</v>
      </c>
      <c r="BP347">
        <v>0</v>
      </c>
      <c r="BQ347">
        <f>IF(BP347&lt;&gt;0, BP347, BN347)</f>
        <v>0</v>
      </c>
      <c r="BR347">
        <f>1-BQ347/BF347</f>
        <v>0</v>
      </c>
      <c r="BS347">
        <f>(BF347-BE347)/(BF347-BQ347)</f>
        <v>0</v>
      </c>
      <c r="BT347">
        <f>(AZ347-BF347)/(AZ347-BQ347)</f>
        <v>0</v>
      </c>
      <c r="BU347">
        <f>(BF347-BE347)/(BF347-AY347)</f>
        <v>0</v>
      </c>
      <c r="BV347">
        <f>(AZ347-BF347)/(AZ347-AY347)</f>
        <v>0</v>
      </c>
      <c r="BW347">
        <f>(BS347*BQ347/BE347)</f>
        <v>0</v>
      </c>
      <c r="BX347">
        <f>(1-BW347)</f>
        <v>0</v>
      </c>
      <c r="DG347">
        <f>$B$13*EF347+$C$13*EG347+$F$13*ER347*(1-EU347)</f>
        <v>0</v>
      </c>
      <c r="DH347">
        <f>DG347*DI347</f>
        <v>0</v>
      </c>
      <c r="DI347">
        <f>($B$13*$D$11+$C$13*$D$11+$F$13*((FE347+EW347)/MAX(FE347+EW347+FF347, 0.1)*$I$11+FF347/MAX(FE347+EW347+FF347, 0.1)*$J$11))/($B$13+$C$13+$F$13)</f>
        <v>0</v>
      </c>
      <c r="DJ347">
        <f>($B$13*$K$11+$C$13*$K$11+$F$13*((FE347+EW347)/MAX(FE347+EW347+FF347, 0.1)*$P$11+FF347/MAX(FE347+EW347+FF347, 0.1)*$Q$11))/($B$13+$C$13+$F$13)</f>
        <v>0</v>
      </c>
      <c r="DK347">
        <v>2.7</v>
      </c>
      <c r="DL347">
        <v>0.5</v>
      </c>
      <c r="DM347" t="s">
        <v>438</v>
      </c>
      <c r="DN347">
        <v>2</v>
      </c>
      <c r="DO347" t="b">
        <v>1</v>
      </c>
      <c r="DP347">
        <v>1759171643.814285</v>
      </c>
      <c r="DQ347">
        <v>607.6953214285713</v>
      </c>
      <c r="DR347">
        <v>640.6444285714285</v>
      </c>
      <c r="DS347">
        <v>21.88344285714286</v>
      </c>
      <c r="DT347">
        <v>20.14002142857143</v>
      </c>
      <c r="DU347">
        <v>608.7296428571428</v>
      </c>
      <c r="DV347">
        <v>21.60062142857142</v>
      </c>
      <c r="DW347">
        <v>500.00975</v>
      </c>
      <c r="DX347">
        <v>90.87916428571431</v>
      </c>
      <c r="DY347">
        <v>0.0668532642857143</v>
      </c>
      <c r="DZ347">
        <v>28.90338571428572</v>
      </c>
      <c r="EA347">
        <v>30.03358928571428</v>
      </c>
      <c r="EB347">
        <v>999.9000000000002</v>
      </c>
      <c r="EC347">
        <v>0</v>
      </c>
      <c r="ED347">
        <v>0</v>
      </c>
      <c r="EE347">
        <v>10005.99892857143</v>
      </c>
      <c r="EF347">
        <v>0</v>
      </c>
      <c r="EG347">
        <v>10.94408928571429</v>
      </c>
      <c r="EH347">
        <v>-32.94901428571428</v>
      </c>
      <c r="EI347">
        <v>621.2916071428573</v>
      </c>
      <c r="EJ347">
        <v>653.8134285714286</v>
      </c>
      <c r="EK347">
        <v>1.743426071428571</v>
      </c>
      <c r="EL347">
        <v>640.6444285714285</v>
      </c>
      <c r="EM347">
        <v>20.14002142857143</v>
      </c>
      <c r="EN347">
        <v>1.988749642857143</v>
      </c>
      <c r="EO347">
        <v>1.830308928571429</v>
      </c>
      <c r="EP347">
        <v>17.35504642857143</v>
      </c>
      <c r="EQ347">
        <v>16.04796428571429</v>
      </c>
      <c r="ER347">
        <v>1999.996785714286</v>
      </c>
      <c r="ES347">
        <v>0.9799942142857146</v>
      </c>
      <c r="ET347">
        <v>0.02000618214285714</v>
      </c>
      <c r="EU347">
        <v>0</v>
      </c>
      <c r="EV347">
        <v>412.1577142857142</v>
      </c>
      <c r="EW347">
        <v>5.00078</v>
      </c>
      <c r="EX347">
        <v>8119.941071428571</v>
      </c>
      <c r="EY347">
        <v>16379.60357142857</v>
      </c>
      <c r="EZ347">
        <v>40.07789285714286</v>
      </c>
      <c r="FA347">
        <v>40.90375</v>
      </c>
      <c r="FB347">
        <v>40.2117857142857</v>
      </c>
      <c r="FC347">
        <v>40.61360714285713</v>
      </c>
      <c r="FD347">
        <v>40.98407142857143</v>
      </c>
      <c r="FE347">
        <v>1955.086785714285</v>
      </c>
      <c r="FF347">
        <v>39.91</v>
      </c>
      <c r="FG347">
        <v>0</v>
      </c>
      <c r="FH347">
        <v>1759171643.6</v>
      </c>
      <c r="FI347">
        <v>0</v>
      </c>
      <c r="FJ347">
        <v>412.139</v>
      </c>
      <c r="FK347">
        <v>2.745367513694314</v>
      </c>
      <c r="FL347">
        <v>67.05982908253421</v>
      </c>
      <c r="FM347">
        <v>8120.005384615385</v>
      </c>
      <c r="FN347">
        <v>15</v>
      </c>
      <c r="FO347">
        <v>0</v>
      </c>
      <c r="FP347" t="s">
        <v>439</v>
      </c>
      <c r="FQ347">
        <v>1746989605.5</v>
      </c>
      <c r="FR347">
        <v>1746989593.5</v>
      </c>
      <c r="FS347">
        <v>0</v>
      </c>
      <c r="FT347">
        <v>-0.274</v>
      </c>
      <c r="FU347">
        <v>-0.002</v>
      </c>
      <c r="FV347">
        <v>2.549</v>
      </c>
      <c r="FW347">
        <v>0.129</v>
      </c>
      <c r="FX347">
        <v>420</v>
      </c>
      <c r="FY347">
        <v>17</v>
      </c>
      <c r="FZ347">
        <v>0.02</v>
      </c>
      <c r="GA347">
        <v>0.04</v>
      </c>
      <c r="GB347">
        <v>-32.922985</v>
      </c>
      <c r="GC347">
        <v>-0.4308697936209587</v>
      </c>
      <c r="GD347">
        <v>0.07237908382260706</v>
      </c>
      <c r="GE347">
        <v>1</v>
      </c>
      <c r="GF347">
        <v>411.9836470588235</v>
      </c>
      <c r="GG347">
        <v>3.433338423648755</v>
      </c>
      <c r="GH347">
        <v>0.4259612577213847</v>
      </c>
      <c r="GI347">
        <v>0</v>
      </c>
      <c r="GJ347">
        <v>1.766146</v>
      </c>
      <c r="GK347">
        <v>-0.6893529455909958</v>
      </c>
      <c r="GL347">
        <v>0.07159806993907028</v>
      </c>
      <c r="GM347">
        <v>0</v>
      </c>
      <c r="GN347">
        <v>1</v>
      </c>
      <c r="GO347">
        <v>3</v>
      </c>
      <c r="GP347" t="s">
        <v>459</v>
      </c>
      <c r="GQ347">
        <v>3.10243</v>
      </c>
      <c r="GR347">
        <v>2.72511</v>
      </c>
      <c r="GS347">
        <v>0.118911</v>
      </c>
      <c r="GT347">
        <v>0.123084</v>
      </c>
      <c r="GU347">
        <v>0.10137</v>
      </c>
      <c r="GV347">
        <v>0.0971356</v>
      </c>
      <c r="GW347">
        <v>22984.8</v>
      </c>
      <c r="GX347">
        <v>20786.4</v>
      </c>
      <c r="GY347">
        <v>26652.5</v>
      </c>
      <c r="GZ347">
        <v>23928.6</v>
      </c>
      <c r="HA347">
        <v>38327.4</v>
      </c>
      <c r="HB347">
        <v>31945.1</v>
      </c>
      <c r="HC347">
        <v>46538.2</v>
      </c>
      <c r="HD347">
        <v>37860.8</v>
      </c>
      <c r="HE347">
        <v>1.86182</v>
      </c>
      <c r="HF347">
        <v>1.84958</v>
      </c>
      <c r="HG347">
        <v>0.111356</v>
      </c>
      <c r="HH347">
        <v>0</v>
      </c>
      <c r="HI347">
        <v>28.2047</v>
      </c>
      <c r="HJ347">
        <v>999.9</v>
      </c>
      <c r="HK347">
        <v>48.8</v>
      </c>
      <c r="HL347">
        <v>31.9</v>
      </c>
      <c r="HM347">
        <v>25.497</v>
      </c>
      <c r="HN347">
        <v>61.2788</v>
      </c>
      <c r="HO347">
        <v>21.9151</v>
      </c>
      <c r="HP347">
        <v>1</v>
      </c>
      <c r="HQ347">
        <v>0.192673</v>
      </c>
      <c r="HR347">
        <v>0.567361</v>
      </c>
      <c r="HS347">
        <v>20.2781</v>
      </c>
      <c r="HT347">
        <v>5.2116</v>
      </c>
      <c r="HU347">
        <v>11.98</v>
      </c>
      <c r="HV347">
        <v>4.96345</v>
      </c>
      <c r="HW347">
        <v>3.27448</v>
      </c>
      <c r="HX347">
        <v>9999</v>
      </c>
      <c r="HY347">
        <v>9999</v>
      </c>
      <c r="HZ347">
        <v>9999</v>
      </c>
      <c r="IA347">
        <v>43.2</v>
      </c>
      <c r="IB347">
        <v>1.86401</v>
      </c>
      <c r="IC347">
        <v>1.86019</v>
      </c>
      <c r="ID347">
        <v>1.85852</v>
      </c>
      <c r="IE347">
        <v>1.85983</v>
      </c>
      <c r="IF347">
        <v>1.8599</v>
      </c>
      <c r="IG347">
        <v>1.8584</v>
      </c>
      <c r="IH347">
        <v>1.85746</v>
      </c>
      <c r="II347">
        <v>1.85242</v>
      </c>
      <c r="IJ347">
        <v>0</v>
      </c>
      <c r="IK347">
        <v>0</v>
      </c>
      <c r="IL347">
        <v>0</v>
      </c>
      <c r="IM347">
        <v>0</v>
      </c>
      <c r="IN347" t="s">
        <v>441</v>
      </c>
      <c r="IO347" t="s">
        <v>442</v>
      </c>
      <c r="IP347" t="s">
        <v>443</v>
      </c>
      <c r="IQ347" t="s">
        <v>443</v>
      </c>
      <c r="IR347" t="s">
        <v>443</v>
      </c>
      <c r="IS347" t="s">
        <v>443</v>
      </c>
      <c r="IT347">
        <v>0</v>
      </c>
      <c r="IU347">
        <v>100</v>
      </c>
      <c r="IV347">
        <v>100</v>
      </c>
      <c r="IW347">
        <v>-1.018</v>
      </c>
      <c r="IX347">
        <v>0.2837</v>
      </c>
      <c r="IY347">
        <v>-0.9039269621244732</v>
      </c>
      <c r="IZ347">
        <v>-0.001239420960351069</v>
      </c>
      <c r="JA347">
        <v>2.054680153414315E-06</v>
      </c>
      <c r="JB347">
        <v>-6.090169633737798E-10</v>
      </c>
      <c r="JC347">
        <v>0.01286883109493677</v>
      </c>
      <c r="JD347">
        <v>0.003674261220633967</v>
      </c>
      <c r="JE347">
        <v>0.0003746991724086452</v>
      </c>
      <c r="JF347">
        <v>1.563836292469968E-06</v>
      </c>
      <c r="JG347">
        <v>1</v>
      </c>
      <c r="JH347">
        <v>2003</v>
      </c>
      <c r="JI347">
        <v>1</v>
      </c>
      <c r="JJ347">
        <v>24</v>
      </c>
      <c r="JK347">
        <v>203034.1</v>
      </c>
      <c r="JL347">
        <v>203034.3</v>
      </c>
      <c r="JM347">
        <v>1.65894</v>
      </c>
      <c r="JN347">
        <v>2.64038</v>
      </c>
      <c r="JO347">
        <v>1.49658</v>
      </c>
      <c r="JP347">
        <v>2.34375</v>
      </c>
      <c r="JQ347">
        <v>1.54907</v>
      </c>
      <c r="JR347">
        <v>2.41943</v>
      </c>
      <c r="JS347">
        <v>36.8604</v>
      </c>
      <c r="JT347">
        <v>24.1751</v>
      </c>
      <c r="JU347">
        <v>18</v>
      </c>
      <c r="JV347">
        <v>484.405</v>
      </c>
      <c r="JW347">
        <v>491.32</v>
      </c>
      <c r="JX347">
        <v>27.2074</v>
      </c>
      <c r="JY347">
        <v>29.7079</v>
      </c>
      <c r="JZ347">
        <v>29.9999</v>
      </c>
      <c r="KA347">
        <v>29.9666</v>
      </c>
      <c r="KB347">
        <v>29.9706</v>
      </c>
      <c r="KC347">
        <v>33.3283</v>
      </c>
      <c r="KD347">
        <v>23.3562</v>
      </c>
      <c r="KE347">
        <v>93.6703</v>
      </c>
      <c r="KF347">
        <v>27.2022</v>
      </c>
      <c r="KG347">
        <v>687.4930000000001</v>
      </c>
      <c r="KH347">
        <v>20.155</v>
      </c>
      <c r="KI347">
        <v>101.754</v>
      </c>
      <c r="KJ347">
        <v>91.3031</v>
      </c>
    </row>
    <row r="348" spans="1:296">
      <c r="A348">
        <v>330</v>
      </c>
      <c r="B348">
        <v>1759171656.6</v>
      </c>
      <c r="C348">
        <v>10283.5</v>
      </c>
      <c r="D348" t="s">
        <v>1106</v>
      </c>
      <c r="E348" t="s">
        <v>1107</v>
      </c>
      <c r="F348">
        <v>5</v>
      </c>
      <c r="G348" t="s">
        <v>1025</v>
      </c>
      <c r="H348">
        <v>1759171649.1</v>
      </c>
      <c r="I348">
        <f>(J348)/1000</f>
        <v>0</v>
      </c>
      <c r="J348">
        <f>IF(DO348, AM348, AG348)</f>
        <v>0</v>
      </c>
      <c r="K348">
        <f>IF(DO348, AH348, AF348)</f>
        <v>0</v>
      </c>
      <c r="L348">
        <f>DQ348 - IF(AT348&gt;1, K348*DK348*100.0/(AV348), 0)</f>
        <v>0</v>
      </c>
      <c r="M348">
        <f>((S348-I348/2)*L348-K348)/(S348+I348/2)</f>
        <v>0</v>
      </c>
      <c r="N348">
        <f>M348*(DX348+DY348)/1000.0</f>
        <v>0</v>
      </c>
      <c r="O348">
        <f>(DQ348 - IF(AT348&gt;1, K348*DK348*100.0/(AV348), 0))*(DX348+DY348)/1000.0</f>
        <v>0</v>
      </c>
      <c r="P348">
        <f>2.0/((1/R348-1/Q348)+SIGN(R348)*SQRT((1/R348-1/Q348)*(1/R348-1/Q348) + 4*DL348/((DL348+1)*(DL348+1))*(2*1/R348*1/Q348-1/Q348*1/Q348)))</f>
        <v>0</v>
      </c>
      <c r="Q348">
        <f>IF(LEFT(DM348,1)&lt;&gt;"0",IF(LEFT(DM348,1)="1",3.0,DN348),$D$5+$E$5*(EE348*DX348/($K$5*1000))+$F$5*(EE348*DX348/($K$5*1000))*MAX(MIN(DK348,$J$5),$I$5)*MAX(MIN(DK348,$J$5),$I$5)+$G$5*MAX(MIN(DK348,$J$5),$I$5)*(EE348*DX348/($K$5*1000))+$H$5*(EE348*DX348/($K$5*1000))*(EE348*DX348/($K$5*1000)))</f>
        <v>0</v>
      </c>
      <c r="R348">
        <f>I348*(1000-(1000*0.61365*exp(17.502*V348/(240.97+V348))/(DX348+DY348)+DS348)/2)/(1000*0.61365*exp(17.502*V348/(240.97+V348))/(DX348+DY348)-DS348)</f>
        <v>0</v>
      </c>
      <c r="S348">
        <f>1/((DL348+1)/(P348/1.6)+1/(Q348/1.37)) + DL348/((DL348+1)/(P348/1.6) + DL348/(Q348/1.37))</f>
        <v>0</v>
      </c>
      <c r="T348">
        <f>(DG348*DJ348)</f>
        <v>0</v>
      </c>
      <c r="U348">
        <f>(DZ348+(T348+2*0.95*5.67E-8*(((DZ348+$B$9)+273)^4-(DZ348+273)^4)-44100*I348)/(1.84*29.3*Q348+8*0.95*5.67E-8*(DZ348+273)^3))</f>
        <v>0</v>
      </c>
      <c r="V348">
        <f>($C$9*EA348+$D$9*EB348+$E$9*U348)</f>
        <v>0</v>
      </c>
      <c r="W348">
        <f>0.61365*exp(17.502*V348/(240.97+V348))</f>
        <v>0</v>
      </c>
      <c r="X348">
        <f>(Y348/Z348*100)</f>
        <v>0</v>
      </c>
      <c r="Y348">
        <f>DS348*(DX348+DY348)/1000</f>
        <v>0</v>
      </c>
      <c r="Z348">
        <f>0.61365*exp(17.502*DZ348/(240.97+DZ348))</f>
        <v>0</v>
      </c>
      <c r="AA348">
        <f>(W348-DS348*(DX348+DY348)/1000)</f>
        <v>0</v>
      </c>
      <c r="AB348">
        <f>(-I348*44100)</f>
        <v>0</v>
      </c>
      <c r="AC348">
        <f>2*29.3*Q348*0.92*(DZ348-V348)</f>
        <v>0</v>
      </c>
      <c r="AD348">
        <f>2*0.95*5.67E-8*(((DZ348+$B$9)+273)^4-(V348+273)^4)</f>
        <v>0</v>
      </c>
      <c r="AE348">
        <f>T348+AD348+AB348+AC348</f>
        <v>0</v>
      </c>
      <c r="AF348">
        <f>DW348*AT348*(DR348-DQ348*(1000-AT348*DT348)/(1000-AT348*DS348))/(100*DK348)</f>
        <v>0</v>
      </c>
      <c r="AG348">
        <f>1000*DW348*AT348*(DS348-DT348)/(100*DK348*(1000-AT348*DS348))</f>
        <v>0</v>
      </c>
      <c r="AH348">
        <f>(AI348 - AJ348 - DX348*1E3/(8.314*(DZ348+273.15)) * AL348/DW348 * AK348) * DW348/(100*DK348) * (1000 - DT348)/1000</f>
        <v>0</v>
      </c>
      <c r="AI348">
        <v>687.3444274294899</v>
      </c>
      <c r="AJ348">
        <v>663.4061090909089</v>
      </c>
      <c r="AK348">
        <v>3.459560665777366</v>
      </c>
      <c r="AL348">
        <v>65.05288152161035</v>
      </c>
      <c r="AM348">
        <f>(AO348 - AN348 + DX348*1E3/(8.314*(DZ348+273.15)) * AQ348/DW348 * AP348) * DW348/(100*DK348) * 1000/(1000 - AO348)</f>
        <v>0</v>
      </c>
      <c r="AN348">
        <v>20.24513582440089</v>
      </c>
      <c r="AO348">
        <v>21.9410818181818</v>
      </c>
      <c r="AP348">
        <v>0.00119513307659084</v>
      </c>
      <c r="AQ348">
        <v>105.0648976741151</v>
      </c>
      <c r="AR348">
        <v>0</v>
      </c>
      <c r="AS348">
        <v>0</v>
      </c>
      <c r="AT348">
        <f>IF(AR348*$H$15&gt;=AV348,1.0,(AV348/(AV348-AR348*$H$15)))</f>
        <v>0</v>
      </c>
      <c r="AU348">
        <f>(AT348-1)*100</f>
        <v>0</v>
      </c>
      <c r="AV348">
        <f>MAX(0,($B$15+$C$15*EE348)/(1+$D$15*EE348)*DX348/(DZ348+273)*$E$15)</f>
        <v>0</v>
      </c>
      <c r="AW348" t="s">
        <v>437</v>
      </c>
      <c r="AX348" t="s">
        <v>437</v>
      </c>
      <c r="AY348">
        <v>0</v>
      </c>
      <c r="AZ348">
        <v>0</v>
      </c>
      <c r="BA348">
        <f>1-AY348/AZ348</f>
        <v>0</v>
      </c>
      <c r="BB348">
        <v>0</v>
      </c>
      <c r="BC348" t="s">
        <v>437</v>
      </c>
      <c r="BD348" t="s">
        <v>437</v>
      </c>
      <c r="BE348">
        <v>0</v>
      </c>
      <c r="BF348">
        <v>0</v>
      </c>
      <c r="BG348">
        <f>1-BE348/BF348</f>
        <v>0</v>
      </c>
      <c r="BH348">
        <v>0.5</v>
      </c>
      <c r="BI348">
        <f>DH348</f>
        <v>0</v>
      </c>
      <c r="BJ348">
        <f>K348</f>
        <v>0</v>
      </c>
      <c r="BK348">
        <f>BG348*BH348*BI348</f>
        <v>0</v>
      </c>
      <c r="BL348">
        <f>(BJ348-BB348)/BI348</f>
        <v>0</v>
      </c>
      <c r="BM348">
        <f>(AZ348-BF348)/BF348</f>
        <v>0</v>
      </c>
      <c r="BN348">
        <f>AY348/(BA348+AY348/BF348)</f>
        <v>0</v>
      </c>
      <c r="BO348" t="s">
        <v>437</v>
      </c>
      <c r="BP348">
        <v>0</v>
      </c>
      <c r="BQ348">
        <f>IF(BP348&lt;&gt;0, BP348, BN348)</f>
        <v>0</v>
      </c>
      <c r="BR348">
        <f>1-BQ348/BF348</f>
        <v>0</v>
      </c>
      <c r="BS348">
        <f>(BF348-BE348)/(BF348-BQ348)</f>
        <v>0</v>
      </c>
      <c r="BT348">
        <f>(AZ348-BF348)/(AZ348-BQ348)</f>
        <v>0</v>
      </c>
      <c r="BU348">
        <f>(BF348-BE348)/(BF348-AY348)</f>
        <v>0</v>
      </c>
      <c r="BV348">
        <f>(AZ348-BF348)/(AZ348-AY348)</f>
        <v>0</v>
      </c>
      <c r="BW348">
        <f>(BS348*BQ348/BE348)</f>
        <v>0</v>
      </c>
      <c r="BX348">
        <f>(1-BW348)</f>
        <v>0</v>
      </c>
      <c r="DG348">
        <f>$B$13*EF348+$C$13*EG348+$F$13*ER348*(1-EU348)</f>
        <v>0</v>
      </c>
      <c r="DH348">
        <f>DG348*DI348</f>
        <v>0</v>
      </c>
      <c r="DI348">
        <f>($B$13*$D$11+$C$13*$D$11+$F$13*((FE348+EW348)/MAX(FE348+EW348+FF348, 0.1)*$I$11+FF348/MAX(FE348+EW348+FF348, 0.1)*$J$11))/($B$13+$C$13+$F$13)</f>
        <v>0</v>
      </c>
      <c r="DJ348">
        <f>($B$13*$K$11+$C$13*$K$11+$F$13*((FE348+EW348)/MAX(FE348+EW348+FF348, 0.1)*$P$11+FF348/MAX(FE348+EW348+FF348, 0.1)*$Q$11))/($B$13+$C$13+$F$13)</f>
        <v>0</v>
      </c>
      <c r="DK348">
        <v>2.7</v>
      </c>
      <c r="DL348">
        <v>0.5</v>
      </c>
      <c r="DM348" t="s">
        <v>438</v>
      </c>
      <c r="DN348">
        <v>2</v>
      </c>
      <c r="DO348" t="b">
        <v>1</v>
      </c>
      <c r="DP348">
        <v>1759171649.1</v>
      </c>
      <c r="DQ348">
        <v>625.3742592592592</v>
      </c>
      <c r="DR348">
        <v>658.3802962962961</v>
      </c>
      <c r="DS348">
        <v>21.90246296296297</v>
      </c>
      <c r="DT348">
        <v>20.20494444444444</v>
      </c>
      <c r="DU348">
        <v>626.3977777777778</v>
      </c>
      <c r="DV348">
        <v>21.61923703703704</v>
      </c>
      <c r="DW348">
        <v>500.0515185185185</v>
      </c>
      <c r="DX348">
        <v>90.87942962962961</v>
      </c>
      <c r="DY348">
        <v>0.06685665185185184</v>
      </c>
      <c r="DZ348">
        <v>28.89257037037037</v>
      </c>
      <c r="EA348">
        <v>30.02465925925926</v>
      </c>
      <c r="EB348">
        <v>999.9000000000001</v>
      </c>
      <c r="EC348">
        <v>0</v>
      </c>
      <c r="ED348">
        <v>0</v>
      </c>
      <c r="EE348">
        <v>10009.38777777778</v>
      </c>
      <c r="EF348">
        <v>0</v>
      </c>
      <c r="EG348">
        <v>10.77905555555556</v>
      </c>
      <c r="EH348">
        <v>-33.00603703703704</v>
      </c>
      <c r="EI348">
        <v>639.3785925925927</v>
      </c>
      <c r="EJ348">
        <v>671.9578888888888</v>
      </c>
      <c r="EK348">
        <v>1.69753037037037</v>
      </c>
      <c r="EL348">
        <v>658.3802962962961</v>
      </c>
      <c r="EM348">
        <v>20.20494444444444</v>
      </c>
      <c r="EN348">
        <v>1.990484074074074</v>
      </c>
      <c r="EO348">
        <v>1.836214074074074</v>
      </c>
      <c r="EP348">
        <v>17.36883703703704</v>
      </c>
      <c r="EQ348">
        <v>16.09848148148148</v>
      </c>
      <c r="ER348">
        <v>2000.006296296297</v>
      </c>
      <c r="ES348">
        <v>0.9799943333333336</v>
      </c>
      <c r="ET348">
        <v>0.02000605925925926</v>
      </c>
      <c r="EU348">
        <v>0</v>
      </c>
      <c r="EV348">
        <v>412.4497777777777</v>
      </c>
      <c r="EW348">
        <v>5.00078</v>
      </c>
      <c r="EX348">
        <v>8125.747407407407</v>
      </c>
      <c r="EY348">
        <v>16379.66666666667</v>
      </c>
      <c r="EZ348">
        <v>40.05285185185185</v>
      </c>
      <c r="FA348">
        <v>40.90014814814814</v>
      </c>
      <c r="FB348">
        <v>40.18951851851852</v>
      </c>
      <c r="FC348">
        <v>40.62944444444444</v>
      </c>
      <c r="FD348">
        <v>40.98118518518518</v>
      </c>
      <c r="FE348">
        <v>1955.096296296296</v>
      </c>
      <c r="FF348">
        <v>39.91</v>
      </c>
      <c r="FG348">
        <v>0</v>
      </c>
      <c r="FH348">
        <v>1759171649</v>
      </c>
      <c r="FI348">
        <v>0</v>
      </c>
      <c r="FJ348">
        <v>412.47172</v>
      </c>
      <c r="FK348">
        <v>3.161230757365604</v>
      </c>
      <c r="FL348">
        <v>61.64769222630714</v>
      </c>
      <c r="FM348">
        <v>8126.2056</v>
      </c>
      <c r="FN348">
        <v>15</v>
      </c>
      <c r="FO348">
        <v>0</v>
      </c>
      <c r="FP348" t="s">
        <v>439</v>
      </c>
      <c r="FQ348">
        <v>1746989605.5</v>
      </c>
      <c r="FR348">
        <v>1746989593.5</v>
      </c>
      <c r="FS348">
        <v>0</v>
      </c>
      <c r="FT348">
        <v>-0.274</v>
      </c>
      <c r="FU348">
        <v>-0.002</v>
      </c>
      <c r="FV348">
        <v>2.549</v>
      </c>
      <c r="FW348">
        <v>0.129</v>
      </c>
      <c r="FX348">
        <v>420</v>
      </c>
      <c r="FY348">
        <v>17</v>
      </c>
      <c r="FZ348">
        <v>0.02</v>
      </c>
      <c r="GA348">
        <v>0.04</v>
      </c>
      <c r="GB348">
        <v>-32.99398249999999</v>
      </c>
      <c r="GC348">
        <v>-0.6975996247653486</v>
      </c>
      <c r="GD348">
        <v>0.1011386026389037</v>
      </c>
      <c r="GE348">
        <v>0</v>
      </c>
      <c r="GF348">
        <v>412.2748529411765</v>
      </c>
      <c r="GG348">
        <v>3.152864773723538</v>
      </c>
      <c r="GH348">
        <v>0.4111330207203551</v>
      </c>
      <c r="GI348">
        <v>0</v>
      </c>
      <c r="GJ348">
        <v>1.7299435</v>
      </c>
      <c r="GK348">
        <v>-0.5452331707317108</v>
      </c>
      <c r="GL348">
        <v>0.06324926551154567</v>
      </c>
      <c r="GM348">
        <v>0</v>
      </c>
      <c r="GN348">
        <v>0</v>
      </c>
      <c r="GO348">
        <v>3</v>
      </c>
      <c r="GP348" t="s">
        <v>484</v>
      </c>
      <c r="GQ348">
        <v>3.10217</v>
      </c>
      <c r="GR348">
        <v>2.72519</v>
      </c>
      <c r="GS348">
        <v>0.121095</v>
      </c>
      <c r="GT348">
        <v>0.125209</v>
      </c>
      <c r="GU348">
        <v>0.101429</v>
      </c>
      <c r="GV348">
        <v>0.09716180000000001</v>
      </c>
      <c r="GW348">
        <v>22928</v>
      </c>
      <c r="GX348">
        <v>20736</v>
      </c>
      <c r="GY348">
        <v>26652.7</v>
      </c>
      <c r="GZ348">
        <v>23928.6</v>
      </c>
      <c r="HA348">
        <v>38325.2</v>
      </c>
      <c r="HB348">
        <v>31944.5</v>
      </c>
      <c r="HC348">
        <v>46538.3</v>
      </c>
      <c r="HD348">
        <v>37860.9</v>
      </c>
      <c r="HE348">
        <v>1.86152</v>
      </c>
      <c r="HF348">
        <v>1.8498</v>
      </c>
      <c r="HG348">
        <v>0.111513</v>
      </c>
      <c r="HH348">
        <v>0</v>
      </c>
      <c r="HI348">
        <v>28.2023</v>
      </c>
      <c r="HJ348">
        <v>999.9</v>
      </c>
      <c r="HK348">
        <v>48.8</v>
      </c>
      <c r="HL348">
        <v>31.9</v>
      </c>
      <c r="HM348">
        <v>25.4971</v>
      </c>
      <c r="HN348">
        <v>61.1988</v>
      </c>
      <c r="HO348">
        <v>22.0673</v>
      </c>
      <c r="HP348">
        <v>1</v>
      </c>
      <c r="HQ348">
        <v>0.192254</v>
      </c>
      <c r="HR348">
        <v>0.567979</v>
      </c>
      <c r="HS348">
        <v>20.2784</v>
      </c>
      <c r="HT348">
        <v>5.21145</v>
      </c>
      <c r="HU348">
        <v>11.98</v>
      </c>
      <c r="HV348">
        <v>4.96345</v>
      </c>
      <c r="HW348">
        <v>3.27445</v>
      </c>
      <c r="HX348">
        <v>9999</v>
      </c>
      <c r="HY348">
        <v>9999</v>
      </c>
      <c r="HZ348">
        <v>9999</v>
      </c>
      <c r="IA348">
        <v>43.2</v>
      </c>
      <c r="IB348">
        <v>1.86401</v>
      </c>
      <c r="IC348">
        <v>1.8602</v>
      </c>
      <c r="ID348">
        <v>1.85852</v>
      </c>
      <c r="IE348">
        <v>1.85984</v>
      </c>
      <c r="IF348">
        <v>1.85989</v>
      </c>
      <c r="IG348">
        <v>1.8584</v>
      </c>
      <c r="IH348">
        <v>1.85749</v>
      </c>
      <c r="II348">
        <v>1.85242</v>
      </c>
      <c r="IJ348">
        <v>0</v>
      </c>
      <c r="IK348">
        <v>0</v>
      </c>
      <c r="IL348">
        <v>0</v>
      </c>
      <c r="IM348">
        <v>0</v>
      </c>
      <c r="IN348" t="s">
        <v>441</v>
      </c>
      <c r="IO348" t="s">
        <v>442</v>
      </c>
      <c r="IP348" t="s">
        <v>443</v>
      </c>
      <c r="IQ348" t="s">
        <v>443</v>
      </c>
      <c r="IR348" t="s">
        <v>443</v>
      </c>
      <c r="IS348" t="s">
        <v>443</v>
      </c>
      <c r="IT348">
        <v>0</v>
      </c>
      <c r="IU348">
        <v>100</v>
      </c>
      <c r="IV348">
        <v>100</v>
      </c>
      <c r="IW348">
        <v>-1.008</v>
      </c>
      <c r="IX348">
        <v>0.2841</v>
      </c>
      <c r="IY348">
        <v>-0.9039269621244732</v>
      </c>
      <c r="IZ348">
        <v>-0.001239420960351069</v>
      </c>
      <c r="JA348">
        <v>2.054680153414315E-06</v>
      </c>
      <c r="JB348">
        <v>-6.090169633737798E-10</v>
      </c>
      <c r="JC348">
        <v>0.01286883109493677</v>
      </c>
      <c r="JD348">
        <v>0.003674261220633967</v>
      </c>
      <c r="JE348">
        <v>0.0003746991724086452</v>
      </c>
      <c r="JF348">
        <v>1.563836292469968E-06</v>
      </c>
      <c r="JG348">
        <v>1</v>
      </c>
      <c r="JH348">
        <v>2003</v>
      </c>
      <c r="JI348">
        <v>1</v>
      </c>
      <c r="JJ348">
        <v>24</v>
      </c>
      <c r="JK348">
        <v>203034.2</v>
      </c>
      <c r="JL348">
        <v>203034.4</v>
      </c>
      <c r="JM348">
        <v>1.69434</v>
      </c>
      <c r="JN348">
        <v>2.62939</v>
      </c>
      <c r="JO348">
        <v>1.49658</v>
      </c>
      <c r="JP348">
        <v>2.34375</v>
      </c>
      <c r="JQ348">
        <v>1.54907</v>
      </c>
      <c r="JR348">
        <v>2.4707</v>
      </c>
      <c r="JS348">
        <v>36.8842</v>
      </c>
      <c r="JT348">
        <v>24.1751</v>
      </c>
      <c r="JU348">
        <v>18</v>
      </c>
      <c r="JV348">
        <v>484.213</v>
      </c>
      <c r="JW348">
        <v>491.448</v>
      </c>
      <c r="JX348">
        <v>27.182</v>
      </c>
      <c r="JY348">
        <v>29.7066</v>
      </c>
      <c r="JZ348">
        <v>29.9999</v>
      </c>
      <c r="KA348">
        <v>29.9645</v>
      </c>
      <c r="KB348">
        <v>29.968</v>
      </c>
      <c r="KC348">
        <v>34.0295</v>
      </c>
      <c r="KD348">
        <v>23.6468</v>
      </c>
      <c r="KE348">
        <v>93.6703</v>
      </c>
      <c r="KF348">
        <v>27.1765</v>
      </c>
      <c r="KG348">
        <v>707.529</v>
      </c>
      <c r="KH348">
        <v>20.155</v>
      </c>
      <c r="KI348">
        <v>101.755</v>
      </c>
      <c r="KJ348">
        <v>91.30329999999999</v>
      </c>
    </row>
    <row r="349" spans="1:296">
      <c r="A349">
        <v>331</v>
      </c>
      <c r="B349">
        <v>1759171661.6</v>
      </c>
      <c r="C349">
        <v>10288.5</v>
      </c>
      <c r="D349" t="s">
        <v>1108</v>
      </c>
      <c r="E349" t="s">
        <v>1109</v>
      </c>
      <c r="F349">
        <v>5</v>
      </c>
      <c r="G349" t="s">
        <v>1025</v>
      </c>
      <c r="H349">
        <v>1759171653.814285</v>
      </c>
      <c r="I349">
        <f>(J349)/1000</f>
        <v>0</v>
      </c>
      <c r="J349">
        <f>IF(DO349, AM349, AG349)</f>
        <v>0</v>
      </c>
      <c r="K349">
        <f>IF(DO349, AH349, AF349)</f>
        <v>0</v>
      </c>
      <c r="L349">
        <f>DQ349 - IF(AT349&gt;1, K349*DK349*100.0/(AV349), 0)</f>
        <v>0</v>
      </c>
      <c r="M349">
        <f>((S349-I349/2)*L349-K349)/(S349+I349/2)</f>
        <v>0</v>
      </c>
      <c r="N349">
        <f>M349*(DX349+DY349)/1000.0</f>
        <v>0</v>
      </c>
      <c r="O349">
        <f>(DQ349 - IF(AT349&gt;1, K349*DK349*100.0/(AV349), 0))*(DX349+DY349)/1000.0</f>
        <v>0</v>
      </c>
      <c r="P349">
        <f>2.0/((1/R349-1/Q349)+SIGN(R349)*SQRT((1/R349-1/Q349)*(1/R349-1/Q349) + 4*DL349/((DL349+1)*(DL349+1))*(2*1/R349*1/Q349-1/Q349*1/Q349)))</f>
        <v>0</v>
      </c>
      <c r="Q349">
        <f>IF(LEFT(DM349,1)&lt;&gt;"0",IF(LEFT(DM349,1)="1",3.0,DN349),$D$5+$E$5*(EE349*DX349/($K$5*1000))+$F$5*(EE349*DX349/($K$5*1000))*MAX(MIN(DK349,$J$5),$I$5)*MAX(MIN(DK349,$J$5),$I$5)+$G$5*MAX(MIN(DK349,$J$5),$I$5)*(EE349*DX349/($K$5*1000))+$H$5*(EE349*DX349/($K$5*1000))*(EE349*DX349/($K$5*1000)))</f>
        <v>0</v>
      </c>
      <c r="R349">
        <f>I349*(1000-(1000*0.61365*exp(17.502*V349/(240.97+V349))/(DX349+DY349)+DS349)/2)/(1000*0.61365*exp(17.502*V349/(240.97+V349))/(DX349+DY349)-DS349)</f>
        <v>0</v>
      </c>
      <c r="S349">
        <f>1/((DL349+1)/(P349/1.6)+1/(Q349/1.37)) + DL349/((DL349+1)/(P349/1.6) + DL349/(Q349/1.37))</f>
        <v>0</v>
      </c>
      <c r="T349">
        <f>(DG349*DJ349)</f>
        <v>0</v>
      </c>
      <c r="U349">
        <f>(DZ349+(T349+2*0.95*5.67E-8*(((DZ349+$B$9)+273)^4-(DZ349+273)^4)-44100*I349)/(1.84*29.3*Q349+8*0.95*5.67E-8*(DZ349+273)^3))</f>
        <v>0</v>
      </c>
      <c r="V349">
        <f>($C$9*EA349+$D$9*EB349+$E$9*U349)</f>
        <v>0</v>
      </c>
      <c r="W349">
        <f>0.61365*exp(17.502*V349/(240.97+V349))</f>
        <v>0</v>
      </c>
      <c r="X349">
        <f>(Y349/Z349*100)</f>
        <v>0</v>
      </c>
      <c r="Y349">
        <f>DS349*(DX349+DY349)/1000</f>
        <v>0</v>
      </c>
      <c r="Z349">
        <f>0.61365*exp(17.502*DZ349/(240.97+DZ349))</f>
        <v>0</v>
      </c>
      <c r="AA349">
        <f>(W349-DS349*(DX349+DY349)/1000)</f>
        <v>0</v>
      </c>
      <c r="AB349">
        <f>(-I349*44100)</f>
        <v>0</v>
      </c>
      <c r="AC349">
        <f>2*29.3*Q349*0.92*(DZ349-V349)</f>
        <v>0</v>
      </c>
      <c r="AD349">
        <f>2*0.95*5.67E-8*(((DZ349+$B$9)+273)^4-(V349+273)^4)</f>
        <v>0</v>
      </c>
      <c r="AE349">
        <f>T349+AD349+AB349+AC349</f>
        <v>0</v>
      </c>
      <c r="AF349">
        <f>DW349*AT349*(DR349-DQ349*(1000-AT349*DT349)/(1000-AT349*DS349))/(100*DK349)</f>
        <v>0</v>
      </c>
      <c r="AG349">
        <f>1000*DW349*AT349*(DS349-DT349)/(100*DK349*(1000-AT349*DS349))</f>
        <v>0</v>
      </c>
      <c r="AH349">
        <f>(AI349 - AJ349 - DX349*1E3/(8.314*(DZ349+273.15)) * AL349/DW349 * AK349) * DW349/(100*DK349) * (1000 - DT349)/1000</f>
        <v>0</v>
      </c>
      <c r="AI349">
        <v>704.734262765588</v>
      </c>
      <c r="AJ349">
        <v>680.6254363636361</v>
      </c>
      <c r="AK349">
        <v>3.450169353904315</v>
      </c>
      <c r="AL349">
        <v>65.05288152161035</v>
      </c>
      <c r="AM349">
        <f>(AO349 - AN349 + DX349*1E3/(8.314*(DZ349+273.15)) * AQ349/DW349 * AP349) * DW349/(100*DK349) * 1000/(1000 - AO349)</f>
        <v>0</v>
      </c>
      <c r="AN349">
        <v>20.21980443135672</v>
      </c>
      <c r="AO349">
        <v>21.94520484848485</v>
      </c>
      <c r="AP349">
        <v>-4.515372902238266E-05</v>
      </c>
      <c r="AQ349">
        <v>105.0648976741151</v>
      </c>
      <c r="AR349">
        <v>0</v>
      </c>
      <c r="AS349">
        <v>0</v>
      </c>
      <c r="AT349">
        <f>IF(AR349*$H$15&gt;=AV349,1.0,(AV349/(AV349-AR349*$H$15)))</f>
        <v>0</v>
      </c>
      <c r="AU349">
        <f>(AT349-1)*100</f>
        <v>0</v>
      </c>
      <c r="AV349">
        <f>MAX(0,($B$15+$C$15*EE349)/(1+$D$15*EE349)*DX349/(DZ349+273)*$E$15)</f>
        <v>0</v>
      </c>
      <c r="AW349" t="s">
        <v>437</v>
      </c>
      <c r="AX349" t="s">
        <v>437</v>
      </c>
      <c r="AY349">
        <v>0</v>
      </c>
      <c r="AZ349">
        <v>0</v>
      </c>
      <c r="BA349">
        <f>1-AY349/AZ349</f>
        <v>0</v>
      </c>
      <c r="BB349">
        <v>0</v>
      </c>
      <c r="BC349" t="s">
        <v>437</v>
      </c>
      <c r="BD349" t="s">
        <v>437</v>
      </c>
      <c r="BE349">
        <v>0</v>
      </c>
      <c r="BF349">
        <v>0</v>
      </c>
      <c r="BG349">
        <f>1-BE349/BF349</f>
        <v>0</v>
      </c>
      <c r="BH349">
        <v>0.5</v>
      </c>
      <c r="BI349">
        <f>DH349</f>
        <v>0</v>
      </c>
      <c r="BJ349">
        <f>K349</f>
        <v>0</v>
      </c>
      <c r="BK349">
        <f>BG349*BH349*BI349</f>
        <v>0</v>
      </c>
      <c r="BL349">
        <f>(BJ349-BB349)/BI349</f>
        <v>0</v>
      </c>
      <c r="BM349">
        <f>(AZ349-BF349)/BF349</f>
        <v>0</v>
      </c>
      <c r="BN349">
        <f>AY349/(BA349+AY349/BF349)</f>
        <v>0</v>
      </c>
      <c r="BO349" t="s">
        <v>437</v>
      </c>
      <c r="BP349">
        <v>0</v>
      </c>
      <c r="BQ349">
        <f>IF(BP349&lt;&gt;0, BP349, BN349)</f>
        <v>0</v>
      </c>
      <c r="BR349">
        <f>1-BQ349/BF349</f>
        <v>0</v>
      </c>
      <c r="BS349">
        <f>(BF349-BE349)/(BF349-BQ349)</f>
        <v>0</v>
      </c>
      <c r="BT349">
        <f>(AZ349-BF349)/(AZ349-BQ349)</f>
        <v>0</v>
      </c>
      <c r="BU349">
        <f>(BF349-BE349)/(BF349-AY349)</f>
        <v>0</v>
      </c>
      <c r="BV349">
        <f>(AZ349-BF349)/(AZ349-AY349)</f>
        <v>0</v>
      </c>
      <c r="BW349">
        <f>(BS349*BQ349/BE349)</f>
        <v>0</v>
      </c>
      <c r="BX349">
        <f>(1-BW349)</f>
        <v>0</v>
      </c>
      <c r="DG349">
        <f>$B$13*EF349+$C$13*EG349+$F$13*ER349*(1-EU349)</f>
        <v>0</v>
      </c>
      <c r="DH349">
        <f>DG349*DI349</f>
        <v>0</v>
      </c>
      <c r="DI349">
        <f>($B$13*$D$11+$C$13*$D$11+$F$13*((FE349+EW349)/MAX(FE349+EW349+FF349, 0.1)*$I$11+FF349/MAX(FE349+EW349+FF349, 0.1)*$J$11))/($B$13+$C$13+$F$13)</f>
        <v>0</v>
      </c>
      <c r="DJ349">
        <f>($B$13*$K$11+$C$13*$K$11+$F$13*((FE349+EW349)/MAX(FE349+EW349+FF349, 0.1)*$P$11+FF349/MAX(FE349+EW349+FF349, 0.1)*$Q$11))/($B$13+$C$13+$F$13)</f>
        <v>0</v>
      </c>
      <c r="DK349">
        <v>2.7</v>
      </c>
      <c r="DL349">
        <v>0.5</v>
      </c>
      <c r="DM349" t="s">
        <v>438</v>
      </c>
      <c r="DN349">
        <v>2</v>
      </c>
      <c r="DO349" t="b">
        <v>1</v>
      </c>
      <c r="DP349">
        <v>1759171653.814285</v>
      </c>
      <c r="DQ349">
        <v>641.1667857142858</v>
      </c>
      <c r="DR349">
        <v>674.3022857142859</v>
      </c>
      <c r="DS349">
        <v>21.92627142857143</v>
      </c>
      <c r="DT349">
        <v>20.23365357142857</v>
      </c>
      <c r="DU349">
        <v>642.1802857142857</v>
      </c>
      <c r="DV349">
        <v>21.64251071428571</v>
      </c>
      <c r="DW349">
        <v>499.9684285714285</v>
      </c>
      <c r="DX349">
        <v>90.87898928571428</v>
      </c>
      <c r="DY349">
        <v>0.06707898928571429</v>
      </c>
      <c r="DZ349">
        <v>28.88035357142857</v>
      </c>
      <c r="EA349">
        <v>30.02163928571429</v>
      </c>
      <c r="EB349">
        <v>999.9000000000002</v>
      </c>
      <c r="EC349">
        <v>0</v>
      </c>
      <c r="ED349">
        <v>0</v>
      </c>
      <c r="EE349">
        <v>10010.01392857143</v>
      </c>
      <c r="EF349">
        <v>0</v>
      </c>
      <c r="EG349">
        <v>10.64816428571429</v>
      </c>
      <c r="EH349">
        <v>-33.13549999999999</v>
      </c>
      <c r="EI349">
        <v>655.5405357142856</v>
      </c>
      <c r="EJ349">
        <v>688.2275357142856</v>
      </c>
      <c r="EK349">
        <v>1.692622142857143</v>
      </c>
      <c r="EL349">
        <v>674.3022857142859</v>
      </c>
      <c r="EM349">
        <v>20.23365357142857</v>
      </c>
      <c r="EN349">
        <v>1.992637142857143</v>
      </c>
      <c r="EO349">
        <v>1.838813214285714</v>
      </c>
      <c r="EP349">
        <v>17.38595</v>
      </c>
      <c r="EQ349">
        <v>16.12069642857142</v>
      </c>
      <c r="ER349">
        <v>1999.988928571428</v>
      </c>
      <c r="ES349">
        <v>0.9799941071428575</v>
      </c>
      <c r="ET349">
        <v>0.02000628928571429</v>
      </c>
      <c r="EU349">
        <v>0</v>
      </c>
      <c r="EV349">
        <v>412.6117142857144</v>
      </c>
      <c r="EW349">
        <v>5.00078</v>
      </c>
      <c r="EX349">
        <v>8130.5575</v>
      </c>
      <c r="EY349">
        <v>16379.51428571428</v>
      </c>
      <c r="EZ349">
        <v>40.05321428571428</v>
      </c>
      <c r="FA349">
        <v>40.90157142857142</v>
      </c>
      <c r="FB349">
        <v>40.20064285714285</v>
      </c>
      <c r="FC349">
        <v>40.60253571428571</v>
      </c>
      <c r="FD349">
        <v>40.97967857142856</v>
      </c>
      <c r="FE349">
        <v>1955.078928571429</v>
      </c>
      <c r="FF349">
        <v>39.91</v>
      </c>
      <c r="FG349">
        <v>0</v>
      </c>
      <c r="FH349">
        <v>1759171653.8</v>
      </c>
      <c r="FI349">
        <v>0</v>
      </c>
      <c r="FJ349">
        <v>412.66416</v>
      </c>
      <c r="FK349">
        <v>3.05415385184586</v>
      </c>
      <c r="FL349">
        <v>61.49538470084102</v>
      </c>
      <c r="FM349">
        <v>8131.0948</v>
      </c>
      <c r="FN349">
        <v>15</v>
      </c>
      <c r="FO349">
        <v>0</v>
      </c>
      <c r="FP349" t="s">
        <v>439</v>
      </c>
      <c r="FQ349">
        <v>1746989605.5</v>
      </c>
      <c r="FR349">
        <v>1746989593.5</v>
      </c>
      <c r="FS349">
        <v>0</v>
      </c>
      <c r="FT349">
        <v>-0.274</v>
      </c>
      <c r="FU349">
        <v>-0.002</v>
      </c>
      <c r="FV349">
        <v>2.549</v>
      </c>
      <c r="FW349">
        <v>0.129</v>
      </c>
      <c r="FX349">
        <v>420</v>
      </c>
      <c r="FY349">
        <v>17</v>
      </c>
      <c r="FZ349">
        <v>0.02</v>
      </c>
      <c r="GA349">
        <v>0.04</v>
      </c>
      <c r="GB349">
        <v>-33.06017749999999</v>
      </c>
      <c r="GC349">
        <v>-1.403701688555375</v>
      </c>
      <c r="GD349">
        <v>0.1562320013433549</v>
      </c>
      <c r="GE349">
        <v>0</v>
      </c>
      <c r="GF349">
        <v>412.4492352941176</v>
      </c>
      <c r="GG349">
        <v>3.163453016896261</v>
      </c>
      <c r="GH349">
        <v>0.4047712541252047</v>
      </c>
      <c r="GI349">
        <v>0</v>
      </c>
      <c r="GJ349">
        <v>1.7067045</v>
      </c>
      <c r="GK349">
        <v>-0.2046511069418381</v>
      </c>
      <c r="GL349">
        <v>0.04330661023158011</v>
      </c>
      <c r="GM349">
        <v>0</v>
      </c>
      <c r="GN349">
        <v>0</v>
      </c>
      <c r="GO349">
        <v>3</v>
      </c>
      <c r="GP349" t="s">
        <v>484</v>
      </c>
      <c r="GQ349">
        <v>3.1022</v>
      </c>
      <c r="GR349">
        <v>2.72537</v>
      </c>
      <c r="GS349">
        <v>0.123248</v>
      </c>
      <c r="GT349">
        <v>0.127329</v>
      </c>
      <c r="GU349">
        <v>0.101432</v>
      </c>
      <c r="GV349">
        <v>0.09687080000000001</v>
      </c>
      <c r="GW349">
        <v>22872</v>
      </c>
      <c r="GX349">
        <v>20685.9</v>
      </c>
      <c r="GY349">
        <v>26652.9</v>
      </c>
      <c r="GZ349">
        <v>23928.7</v>
      </c>
      <c r="HA349">
        <v>38325.8</v>
      </c>
      <c r="HB349">
        <v>31955</v>
      </c>
      <c r="HC349">
        <v>46539</v>
      </c>
      <c r="HD349">
        <v>37860.9</v>
      </c>
      <c r="HE349">
        <v>1.86145</v>
      </c>
      <c r="HF349">
        <v>1.84955</v>
      </c>
      <c r="HG349">
        <v>0.111528</v>
      </c>
      <c r="HH349">
        <v>0</v>
      </c>
      <c r="HI349">
        <v>28.198</v>
      </c>
      <c r="HJ349">
        <v>999.9</v>
      </c>
      <c r="HK349">
        <v>48.8</v>
      </c>
      <c r="HL349">
        <v>31.9</v>
      </c>
      <c r="HM349">
        <v>25.4966</v>
      </c>
      <c r="HN349">
        <v>60.9988</v>
      </c>
      <c r="HO349">
        <v>22.2316</v>
      </c>
      <c r="HP349">
        <v>1</v>
      </c>
      <c r="HQ349">
        <v>0.192154</v>
      </c>
      <c r="HR349">
        <v>0.541705</v>
      </c>
      <c r="HS349">
        <v>20.2784</v>
      </c>
      <c r="HT349">
        <v>5.211</v>
      </c>
      <c r="HU349">
        <v>11.98</v>
      </c>
      <c r="HV349">
        <v>4.96335</v>
      </c>
      <c r="HW349">
        <v>3.27445</v>
      </c>
      <c r="HX349">
        <v>9999</v>
      </c>
      <c r="HY349">
        <v>9999</v>
      </c>
      <c r="HZ349">
        <v>9999</v>
      </c>
      <c r="IA349">
        <v>43.2</v>
      </c>
      <c r="IB349">
        <v>1.86401</v>
      </c>
      <c r="IC349">
        <v>1.8602</v>
      </c>
      <c r="ID349">
        <v>1.8585</v>
      </c>
      <c r="IE349">
        <v>1.85981</v>
      </c>
      <c r="IF349">
        <v>1.85989</v>
      </c>
      <c r="IG349">
        <v>1.85838</v>
      </c>
      <c r="IH349">
        <v>1.85747</v>
      </c>
      <c r="II349">
        <v>1.85242</v>
      </c>
      <c r="IJ349">
        <v>0</v>
      </c>
      <c r="IK349">
        <v>0</v>
      </c>
      <c r="IL349">
        <v>0</v>
      </c>
      <c r="IM349">
        <v>0</v>
      </c>
      <c r="IN349" t="s">
        <v>441</v>
      </c>
      <c r="IO349" t="s">
        <v>442</v>
      </c>
      <c r="IP349" t="s">
        <v>443</v>
      </c>
      <c r="IQ349" t="s">
        <v>443</v>
      </c>
      <c r="IR349" t="s">
        <v>443</v>
      </c>
      <c r="IS349" t="s">
        <v>443</v>
      </c>
      <c r="IT349">
        <v>0</v>
      </c>
      <c r="IU349">
        <v>100</v>
      </c>
      <c r="IV349">
        <v>100</v>
      </c>
      <c r="IW349">
        <v>-0.996</v>
      </c>
      <c r="IX349">
        <v>0.2841</v>
      </c>
      <c r="IY349">
        <v>-0.9039269621244732</v>
      </c>
      <c r="IZ349">
        <v>-0.001239420960351069</v>
      </c>
      <c r="JA349">
        <v>2.054680153414315E-06</v>
      </c>
      <c r="JB349">
        <v>-6.090169633737798E-10</v>
      </c>
      <c r="JC349">
        <v>0.01286883109493677</v>
      </c>
      <c r="JD349">
        <v>0.003674261220633967</v>
      </c>
      <c r="JE349">
        <v>0.0003746991724086452</v>
      </c>
      <c r="JF349">
        <v>1.563836292469968E-06</v>
      </c>
      <c r="JG349">
        <v>1</v>
      </c>
      <c r="JH349">
        <v>2003</v>
      </c>
      <c r="JI349">
        <v>1</v>
      </c>
      <c r="JJ349">
        <v>24</v>
      </c>
      <c r="JK349">
        <v>203034.3</v>
      </c>
      <c r="JL349">
        <v>203034.5</v>
      </c>
      <c r="JM349">
        <v>1.72607</v>
      </c>
      <c r="JN349">
        <v>2.62573</v>
      </c>
      <c r="JO349">
        <v>1.49658</v>
      </c>
      <c r="JP349">
        <v>2.34375</v>
      </c>
      <c r="JQ349">
        <v>1.54907</v>
      </c>
      <c r="JR349">
        <v>2.45239</v>
      </c>
      <c r="JS349">
        <v>36.8604</v>
      </c>
      <c r="JT349">
        <v>24.1838</v>
      </c>
      <c r="JU349">
        <v>18</v>
      </c>
      <c r="JV349">
        <v>484.15</v>
      </c>
      <c r="JW349">
        <v>491.262</v>
      </c>
      <c r="JX349">
        <v>27.1602</v>
      </c>
      <c r="JY349">
        <v>29.704</v>
      </c>
      <c r="JZ349">
        <v>30</v>
      </c>
      <c r="KA349">
        <v>29.9619</v>
      </c>
      <c r="KB349">
        <v>29.9655</v>
      </c>
      <c r="KC349">
        <v>34.66</v>
      </c>
      <c r="KD349">
        <v>23.6468</v>
      </c>
      <c r="KE349">
        <v>93.6703</v>
      </c>
      <c r="KF349">
        <v>27.1594</v>
      </c>
      <c r="KG349">
        <v>720.886</v>
      </c>
      <c r="KH349">
        <v>20.155</v>
      </c>
      <c r="KI349">
        <v>101.756</v>
      </c>
      <c r="KJ349">
        <v>91.30329999999999</v>
      </c>
    </row>
    <row r="350" spans="1:296">
      <c r="A350">
        <v>332</v>
      </c>
      <c r="B350">
        <v>1759171666.6</v>
      </c>
      <c r="C350">
        <v>10293.5</v>
      </c>
      <c r="D350" t="s">
        <v>1110</v>
      </c>
      <c r="E350" t="s">
        <v>1111</v>
      </c>
      <c r="F350">
        <v>5</v>
      </c>
      <c r="G350" t="s">
        <v>1025</v>
      </c>
      <c r="H350">
        <v>1759171659.1</v>
      </c>
      <c r="I350">
        <f>(J350)/1000</f>
        <v>0</v>
      </c>
      <c r="J350">
        <f>IF(DO350, AM350, AG350)</f>
        <v>0</v>
      </c>
      <c r="K350">
        <f>IF(DO350, AH350, AF350)</f>
        <v>0</v>
      </c>
      <c r="L350">
        <f>DQ350 - IF(AT350&gt;1, K350*DK350*100.0/(AV350), 0)</f>
        <v>0</v>
      </c>
      <c r="M350">
        <f>((S350-I350/2)*L350-K350)/(S350+I350/2)</f>
        <v>0</v>
      </c>
      <c r="N350">
        <f>M350*(DX350+DY350)/1000.0</f>
        <v>0</v>
      </c>
      <c r="O350">
        <f>(DQ350 - IF(AT350&gt;1, K350*DK350*100.0/(AV350), 0))*(DX350+DY350)/1000.0</f>
        <v>0</v>
      </c>
      <c r="P350">
        <f>2.0/((1/R350-1/Q350)+SIGN(R350)*SQRT((1/R350-1/Q350)*(1/R350-1/Q350) + 4*DL350/((DL350+1)*(DL350+1))*(2*1/R350*1/Q350-1/Q350*1/Q350)))</f>
        <v>0</v>
      </c>
      <c r="Q350">
        <f>IF(LEFT(DM350,1)&lt;&gt;"0",IF(LEFT(DM350,1)="1",3.0,DN350),$D$5+$E$5*(EE350*DX350/($K$5*1000))+$F$5*(EE350*DX350/($K$5*1000))*MAX(MIN(DK350,$J$5),$I$5)*MAX(MIN(DK350,$J$5),$I$5)+$G$5*MAX(MIN(DK350,$J$5),$I$5)*(EE350*DX350/($K$5*1000))+$H$5*(EE350*DX350/($K$5*1000))*(EE350*DX350/($K$5*1000)))</f>
        <v>0</v>
      </c>
      <c r="R350">
        <f>I350*(1000-(1000*0.61365*exp(17.502*V350/(240.97+V350))/(DX350+DY350)+DS350)/2)/(1000*0.61365*exp(17.502*V350/(240.97+V350))/(DX350+DY350)-DS350)</f>
        <v>0</v>
      </c>
      <c r="S350">
        <f>1/((DL350+1)/(P350/1.6)+1/(Q350/1.37)) + DL350/((DL350+1)/(P350/1.6) + DL350/(Q350/1.37))</f>
        <v>0</v>
      </c>
      <c r="T350">
        <f>(DG350*DJ350)</f>
        <v>0</v>
      </c>
      <c r="U350">
        <f>(DZ350+(T350+2*0.95*5.67E-8*(((DZ350+$B$9)+273)^4-(DZ350+273)^4)-44100*I350)/(1.84*29.3*Q350+8*0.95*5.67E-8*(DZ350+273)^3))</f>
        <v>0</v>
      </c>
      <c r="V350">
        <f>($C$9*EA350+$D$9*EB350+$E$9*U350)</f>
        <v>0</v>
      </c>
      <c r="W350">
        <f>0.61365*exp(17.502*V350/(240.97+V350))</f>
        <v>0</v>
      </c>
      <c r="X350">
        <f>(Y350/Z350*100)</f>
        <v>0</v>
      </c>
      <c r="Y350">
        <f>DS350*(DX350+DY350)/1000</f>
        <v>0</v>
      </c>
      <c r="Z350">
        <f>0.61365*exp(17.502*DZ350/(240.97+DZ350))</f>
        <v>0</v>
      </c>
      <c r="AA350">
        <f>(W350-DS350*(DX350+DY350)/1000)</f>
        <v>0</v>
      </c>
      <c r="AB350">
        <f>(-I350*44100)</f>
        <v>0</v>
      </c>
      <c r="AC350">
        <f>2*29.3*Q350*0.92*(DZ350-V350)</f>
        <v>0</v>
      </c>
      <c r="AD350">
        <f>2*0.95*5.67E-8*(((DZ350+$B$9)+273)^4-(V350+273)^4)</f>
        <v>0</v>
      </c>
      <c r="AE350">
        <f>T350+AD350+AB350+AC350</f>
        <v>0</v>
      </c>
      <c r="AF350">
        <f>DW350*AT350*(DR350-DQ350*(1000-AT350*DT350)/(1000-AT350*DS350))/(100*DK350)</f>
        <v>0</v>
      </c>
      <c r="AG350">
        <f>1000*DW350*AT350*(DS350-DT350)/(100*DK350*(1000-AT350*DS350))</f>
        <v>0</v>
      </c>
      <c r="AH350">
        <f>(AI350 - AJ350 - DX350*1E3/(8.314*(DZ350+273.15)) * AL350/DW350 * AK350) * DW350/(100*DK350) * (1000 - DT350)/1000</f>
        <v>0</v>
      </c>
      <c r="AI350">
        <v>721.8288880243842</v>
      </c>
      <c r="AJ350">
        <v>697.8961333333335</v>
      </c>
      <c r="AK350">
        <v>3.447561820496851</v>
      </c>
      <c r="AL350">
        <v>65.05288152161035</v>
      </c>
      <c r="AM350">
        <f>(AO350 - AN350 + DX350*1E3/(8.314*(DZ350+273.15)) * AQ350/DW350 * AP350) * DW350/(100*DK350) * 1000/(1000 - AO350)</f>
        <v>0</v>
      </c>
      <c r="AN350">
        <v>20.09646620163695</v>
      </c>
      <c r="AO350">
        <v>21.8896909090909</v>
      </c>
      <c r="AP350">
        <v>-0.01417917599157799</v>
      </c>
      <c r="AQ350">
        <v>105.0648976741151</v>
      </c>
      <c r="AR350">
        <v>0</v>
      </c>
      <c r="AS350">
        <v>0</v>
      </c>
      <c r="AT350">
        <f>IF(AR350*$H$15&gt;=AV350,1.0,(AV350/(AV350-AR350*$H$15)))</f>
        <v>0</v>
      </c>
      <c r="AU350">
        <f>(AT350-1)*100</f>
        <v>0</v>
      </c>
      <c r="AV350">
        <f>MAX(0,($B$15+$C$15*EE350)/(1+$D$15*EE350)*DX350/(DZ350+273)*$E$15)</f>
        <v>0</v>
      </c>
      <c r="AW350" t="s">
        <v>437</v>
      </c>
      <c r="AX350" t="s">
        <v>437</v>
      </c>
      <c r="AY350">
        <v>0</v>
      </c>
      <c r="AZ350">
        <v>0</v>
      </c>
      <c r="BA350">
        <f>1-AY350/AZ350</f>
        <v>0</v>
      </c>
      <c r="BB350">
        <v>0</v>
      </c>
      <c r="BC350" t="s">
        <v>437</v>
      </c>
      <c r="BD350" t="s">
        <v>437</v>
      </c>
      <c r="BE350">
        <v>0</v>
      </c>
      <c r="BF350">
        <v>0</v>
      </c>
      <c r="BG350">
        <f>1-BE350/BF350</f>
        <v>0</v>
      </c>
      <c r="BH350">
        <v>0.5</v>
      </c>
      <c r="BI350">
        <f>DH350</f>
        <v>0</v>
      </c>
      <c r="BJ350">
        <f>K350</f>
        <v>0</v>
      </c>
      <c r="BK350">
        <f>BG350*BH350*BI350</f>
        <v>0</v>
      </c>
      <c r="BL350">
        <f>(BJ350-BB350)/BI350</f>
        <v>0</v>
      </c>
      <c r="BM350">
        <f>(AZ350-BF350)/BF350</f>
        <v>0</v>
      </c>
      <c r="BN350">
        <f>AY350/(BA350+AY350/BF350)</f>
        <v>0</v>
      </c>
      <c r="BO350" t="s">
        <v>437</v>
      </c>
      <c r="BP350">
        <v>0</v>
      </c>
      <c r="BQ350">
        <f>IF(BP350&lt;&gt;0, BP350, BN350)</f>
        <v>0</v>
      </c>
      <c r="BR350">
        <f>1-BQ350/BF350</f>
        <v>0</v>
      </c>
      <c r="BS350">
        <f>(BF350-BE350)/(BF350-BQ350)</f>
        <v>0</v>
      </c>
      <c r="BT350">
        <f>(AZ350-BF350)/(AZ350-BQ350)</f>
        <v>0</v>
      </c>
      <c r="BU350">
        <f>(BF350-BE350)/(BF350-AY350)</f>
        <v>0</v>
      </c>
      <c r="BV350">
        <f>(AZ350-BF350)/(AZ350-AY350)</f>
        <v>0</v>
      </c>
      <c r="BW350">
        <f>(BS350*BQ350/BE350)</f>
        <v>0</v>
      </c>
      <c r="BX350">
        <f>(1-BW350)</f>
        <v>0</v>
      </c>
      <c r="DG350">
        <f>$B$13*EF350+$C$13*EG350+$F$13*ER350*(1-EU350)</f>
        <v>0</v>
      </c>
      <c r="DH350">
        <f>DG350*DI350</f>
        <v>0</v>
      </c>
      <c r="DI350">
        <f>($B$13*$D$11+$C$13*$D$11+$F$13*((FE350+EW350)/MAX(FE350+EW350+FF350, 0.1)*$I$11+FF350/MAX(FE350+EW350+FF350, 0.1)*$J$11))/($B$13+$C$13+$F$13)</f>
        <v>0</v>
      </c>
      <c r="DJ350">
        <f>($B$13*$K$11+$C$13*$K$11+$F$13*((FE350+EW350)/MAX(FE350+EW350+FF350, 0.1)*$P$11+FF350/MAX(FE350+EW350+FF350, 0.1)*$Q$11))/($B$13+$C$13+$F$13)</f>
        <v>0</v>
      </c>
      <c r="DK350">
        <v>2.7</v>
      </c>
      <c r="DL350">
        <v>0.5</v>
      </c>
      <c r="DM350" t="s">
        <v>438</v>
      </c>
      <c r="DN350">
        <v>2</v>
      </c>
      <c r="DO350" t="b">
        <v>1</v>
      </c>
      <c r="DP350">
        <v>1759171659.1</v>
      </c>
      <c r="DQ350">
        <v>658.9592962962963</v>
      </c>
      <c r="DR350">
        <v>692.1881111111112</v>
      </c>
      <c r="DS350">
        <v>21.93259629629629</v>
      </c>
      <c r="DT350">
        <v>20.19299629629629</v>
      </c>
      <c r="DU350">
        <v>659.961037037037</v>
      </c>
      <c r="DV350">
        <v>21.64869259259259</v>
      </c>
      <c r="DW350">
        <v>500.0313333333334</v>
      </c>
      <c r="DX350">
        <v>90.87794814814816</v>
      </c>
      <c r="DY350">
        <v>0.06696451111111111</v>
      </c>
      <c r="DZ350">
        <v>28.86809629629629</v>
      </c>
      <c r="EA350">
        <v>30.01477407407408</v>
      </c>
      <c r="EB350">
        <v>999.9000000000001</v>
      </c>
      <c r="EC350">
        <v>0</v>
      </c>
      <c r="ED350">
        <v>0</v>
      </c>
      <c r="EE350">
        <v>10010.53296296296</v>
      </c>
      <c r="EF350">
        <v>0</v>
      </c>
      <c r="EG350">
        <v>10.77687037037037</v>
      </c>
      <c r="EH350">
        <v>-33.22877037037037</v>
      </c>
      <c r="EI350">
        <v>673.7358148148147</v>
      </c>
      <c r="EJ350">
        <v>706.4525555555556</v>
      </c>
      <c r="EK350">
        <v>1.739597777777778</v>
      </c>
      <c r="EL350">
        <v>692.1881111111112</v>
      </c>
      <c r="EM350">
        <v>20.19299629629629</v>
      </c>
      <c r="EN350">
        <v>1.993187777777778</v>
      </c>
      <c r="EO350">
        <v>1.835097777777778</v>
      </c>
      <c r="EP350">
        <v>17.39032962962963</v>
      </c>
      <c r="EQ350">
        <v>16.08893703703703</v>
      </c>
      <c r="ER350">
        <v>2000</v>
      </c>
      <c r="ES350">
        <v>0.9799941111111115</v>
      </c>
      <c r="ET350">
        <v>0.02000628518518519</v>
      </c>
      <c r="EU350">
        <v>0</v>
      </c>
      <c r="EV350">
        <v>412.9307037037036</v>
      </c>
      <c r="EW350">
        <v>5.00078</v>
      </c>
      <c r="EX350">
        <v>8135.952222222223</v>
      </c>
      <c r="EY350">
        <v>16379.6</v>
      </c>
      <c r="EZ350">
        <v>40.04366666666666</v>
      </c>
      <c r="FA350">
        <v>40.88399999999999</v>
      </c>
      <c r="FB350">
        <v>40.19655555555555</v>
      </c>
      <c r="FC350">
        <v>40.59251851851852</v>
      </c>
      <c r="FD350">
        <v>40.98362962962962</v>
      </c>
      <c r="FE350">
        <v>1955.09</v>
      </c>
      <c r="FF350">
        <v>39.91</v>
      </c>
      <c r="FG350">
        <v>0</v>
      </c>
      <c r="FH350">
        <v>1759171658.6</v>
      </c>
      <c r="FI350">
        <v>0</v>
      </c>
      <c r="FJ350">
        <v>412.96136</v>
      </c>
      <c r="FK350">
        <v>3.523076927506722</v>
      </c>
      <c r="FL350">
        <v>59.54000008864855</v>
      </c>
      <c r="FM350">
        <v>8135.9764</v>
      </c>
      <c r="FN350">
        <v>15</v>
      </c>
      <c r="FO350">
        <v>0</v>
      </c>
      <c r="FP350" t="s">
        <v>439</v>
      </c>
      <c r="FQ350">
        <v>1746989605.5</v>
      </c>
      <c r="FR350">
        <v>1746989593.5</v>
      </c>
      <c r="FS350">
        <v>0</v>
      </c>
      <c r="FT350">
        <v>-0.274</v>
      </c>
      <c r="FU350">
        <v>-0.002</v>
      </c>
      <c r="FV350">
        <v>2.549</v>
      </c>
      <c r="FW350">
        <v>0.129</v>
      </c>
      <c r="FX350">
        <v>420</v>
      </c>
      <c r="FY350">
        <v>17</v>
      </c>
      <c r="FZ350">
        <v>0.02</v>
      </c>
      <c r="GA350">
        <v>0.04</v>
      </c>
      <c r="GB350">
        <v>-33.14663902439024</v>
      </c>
      <c r="GC350">
        <v>-1.277629965156716</v>
      </c>
      <c r="GD350">
        <v>0.1490926702784397</v>
      </c>
      <c r="GE350">
        <v>0</v>
      </c>
      <c r="GF350">
        <v>412.7666470588235</v>
      </c>
      <c r="GG350">
        <v>3.163269674343292</v>
      </c>
      <c r="GH350">
        <v>0.3869312815074499</v>
      </c>
      <c r="GI350">
        <v>0</v>
      </c>
      <c r="GJ350">
        <v>1.716355853658536</v>
      </c>
      <c r="GK350">
        <v>0.4808818118466882</v>
      </c>
      <c r="GL350">
        <v>0.05247729237027353</v>
      </c>
      <c r="GM350">
        <v>0</v>
      </c>
      <c r="GN350">
        <v>0</v>
      </c>
      <c r="GO350">
        <v>3</v>
      </c>
      <c r="GP350" t="s">
        <v>484</v>
      </c>
      <c r="GQ350">
        <v>3.10223</v>
      </c>
      <c r="GR350">
        <v>2.72467</v>
      </c>
      <c r="GS350">
        <v>0.12538</v>
      </c>
      <c r="GT350">
        <v>0.129397</v>
      </c>
      <c r="GU350">
        <v>0.10124</v>
      </c>
      <c r="GV350">
        <v>0.0966393</v>
      </c>
      <c r="GW350">
        <v>22816.6</v>
      </c>
      <c r="GX350">
        <v>20636.9</v>
      </c>
      <c r="GY350">
        <v>26653.1</v>
      </c>
      <c r="GZ350">
        <v>23928.7</v>
      </c>
      <c r="HA350">
        <v>38334.4</v>
      </c>
      <c r="HB350">
        <v>31963.5</v>
      </c>
      <c r="HC350">
        <v>46539</v>
      </c>
      <c r="HD350">
        <v>37861</v>
      </c>
      <c r="HE350">
        <v>1.86147</v>
      </c>
      <c r="HF350">
        <v>1.8496</v>
      </c>
      <c r="HG350">
        <v>0.111453</v>
      </c>
      <c r="HH350">
        <v>0</v>
      </c>
      <c r="HI350">
        <v>28.1941</v>
      </c>
      <c r="HJ350">
        <v>999.9</v>
      </c>
      <c r="HK350">
        <v>48.8</v>
      </c>
      <c r="HL350">
        <v>31.9</v>
      </c>
      <c r="HM350">
        <v>25.4969</v>
      </c>
      <c r="HN350">
        <v>61.0088</v>
      </c>
      <c r="HO350">
        <v>22.1394</v>
      </c>
      <c r="HP350">
        <v>1</v>
      </c>
      <c r="HQ350">
        <v>0.192094</v>
      </c>
      <c r="HR350">
        <v>0.531187</v>
      </c>
      <c r="HS350">
        <v>20.2785</v>
      </c>
      <c r="HT350">
        <v>5.21175</v>
      </c>
      <c r="HU350">
        <v>11.98</v>
      </c>
      <c r="HV350">
        <v>4.96365</v>
      </c>
      <c r="HW350">
        <v>3.27445</v>
      </c>
      <c r="HX350">
        <v>9999</v>
      </c>
      <c r="HY350">
        <v>9999</v>
      </c>
      <c r="HZ350">
        <v>9999</v>
      </c>
      <c r="IA350">
        <v>43.2</v>
      </c>
      <c r="IB350">
        <v>1.86399</v>
      </c>
      <c r="IC350">
        <v>1.86019</v>
      </c>
      <c r="ID350">
        <v>1.8585</v>
      </c>
      <c r="IE350">
        <v>1.85982</v>
      </c>
      <c r="IF350">
        <v>1.85989</v>
      </c>
      <c r="IG350">
        <v>1.85838</v>
      </c>
      <c r="IH350">
        <v>1.85748</v>
      </c>
      <c r="II350">
        <v>1.85242</v>
      </c>
      <c r="IJ350">
        <v>0</v>
      </c>
      <c r="IK350">
        <v>0</v>
      </c>
      <c r="IL350">
        <v>0</v>
      </c>
      <c r="IM350">
        <v>0</v>
      </c>
      <c r="IN350" t="s">
        <v>441</v>
      </c>
      <c r="IO350" t="s">
        <v>442</v>
      </c>
      <c r="IP350" t="s">
        <v>443</v>
      </c>
      <c r="IQ350" t="s">
        <v>443</v>
      </c>
      <c r="IR350" t="s">
        <v>443</v>
      </c>
      <c r="IS350" t="s">
        <v>443</v>
      </c>
      <c r="IT350">
        <v>0</v>
      </c>
      <c r="IU350">
        <v>100</v>
      </c>
      <c r="IV350">
        <v>100</v>
      </c>
      <c r="IW350">
        <v>-0.984</v>
      </c>
      <c r="IX350">
        <v>0.2829</v>
      </c>
      <c r="IY350">
        <v>-0.9039269621244732</v>
      </c>
      <c r="IZ350">
        <v>-0.001239420960351069</v>
      </c>
      <c r="JA350">
        <v>2.054680153414315E-06</v>
      </c>
      <c r="JB350">
        <v>-6.090169633737798E-10</v>
      </c>
      <c r="JC350">
        <v>0.01286883109493677</v>
      </c>
      <c r="JD350">
        <v>0.003674261220633967</v>
      </c>
      <c r="JE350">
        <v>0.0003746991724086452</v>
      </c>
      <c r="JF350">
        <v>1.563836292469968E-06</v>
      </c>
      <c r="JG350">
        <v>1</v>
      </c>
      <c r="JH350">
        <v>2003</v>
      </c>
      <c r="JI350">
        <v>1</v>
      </c>
      <c r="JJ350">
        <v>24</v>
      </c>
      <c r="JK350">
        <v>203034.4</v>
      </c>
      <c r="JL350">
        <v>203034.6</v>
      </c>
      <c r="JM350">
        <v>1.76025</v>
      </c>
      <c r="JN350">
        <v>2.62695</v>
      </c>
      <c r="JO350">
        <v>1.49658</v>
      </c>
      <c r="JP350">
        <v>2.34375</v>
      </c>
      <c r="JQ350">
        <v>1.54907</v>
      </c>
      <c r="JR350">
        <v>2.41333</v>
      </c>
      <c r="JS350">
        <v>36.8604</v>
      </c>
      <c r="JT350">
        <v>24.1751</v>
      </c>
      <c r="JU350">
        <v>18</v>
      </c>
      <c r="JV350">
        <v>484.147</v>
      </c>
      <c r="JW350">
        <v>491.276</v>
      </c>
      <c r="JX350">
        <v>27.1446</v>
      </c>
      <c r="JY350">
        <v>29.7026</v>
      </c>
      <c r="JZ350">
        <v>29.9999</v>
      </c>
      <c r="KA350">
        <v>29.9595</v>
      </c>
      <c r="KB350">
        <v>29.9633</v>
      </c>
      <c r="KC350">
        <v>35.3501</v>
      </c>
      <c r="KD350">
        <v>23.6468</v>
      </c>
      <c r="KE350">
        <v>93.29730000000001</v>
      </c>
      <c r="KF350">
        <v>27.1437</v>
      </c>
      <c r="KG350">
        <v>740.927</v>
      </c>
      <c r="KH350">
        <v>20.2112</v>
      </c>
      <c r="KI350">
        <v>101.756</v>
      </c>
      <c r="KJ350">
        <v>91.3036</v>
      </c>
    </row>
    <row r="351" spans="1:296">
      <c r="A351">
        <v>333</v>
      </c>
      <c r="B351">
        <v>1759171671.6</v>
      </c>
      <c r="C351">
        <v>10298.5</v>
      </c>
      <c r="D351" t="s">
        <v>1112</v>
      </c>
      <c r="E351" t="s">
        <v>1113</v>
      </c>
      <c r="F351">
        <v>5</v>
      </c>
      <c r="G351" t="s">
        <v>1025</v>
      </c>
      <c r="H351">
        <v>1759171663.814285</v>
      </c>
      <c r="I351">
        <f>(J351)/1000</f>
        <v>0</v>
      </c>
      <c r="J351">
        <f>IF(DO351, AM351, AG351)</f>
        <v>0</v>
      </c>
      <c r="K351">
        <f>IF(DO351, AH351, AF351)</f>
        <v>0</v>
      </c>
      <c r="L351">
        <f>DQ351 - IF(AT351&gt;1, K351*DK351*100.0/(AV351), 0)</f>
        <v>0</v>
      </c>
      <c r="M351">
        <f>((S351-I351/2)*L351-K351)/(S351+I351/2)</f>
        <v>0</v>
      </c>
      <c r="N351">
        <f>M351*(DX351+DY351)/1000.0</f>
        <v>0</v>
      </c>
      <c r="O351">
        <f>(DQ351 - IF(AT351&gt;1, K351*DK351*100.0/(AV351), 0))*(DX351+DY351)/1000.0</f>
        <v>0</v>
      </c>
      <c r="P351">
        <f>2.0/((1/R351-1/Q351)+SIGN(R351)*SQRT((1/R351-1/Q351)*(1/R351-1/Q351) + 4*DL351/((DL351+1)*(DL351+1))*(2*1/R351*1/Q351-1/Q351*1/Q351)))</f>
        <v>0</v>
      </c>
      <c r="Q351">
        <f>IF(LEFT(DM351,1)&lt;&gt;"0",IF(LEFT(DM351,1)="1",3.0,DN351),$D$5+$E$5*(EE351*DX351/($K$5*1000))+$F$5*(EE351*DX351/($K$5*1000))*MAX(MIN(DK351,$J$5),$I$5)*MAX(MIN(DK351,$J$5),$I$5)+$G$5*MAX(MIN(DK351,$J$5),$I$5)*(EE351*DX351/($K$5*1000))+$H$5*(EE351*DX351/($K$5*1000))*(EE351*DX351/($K$5*1000)))</f>
        <v>0</v>
      </c>
      <c r="R351">
        <f>I351*(1000-(1000*0.61365*exp(17.502*V351/(240.97+V351))/(DX351+DY351)+DS351)/2)/(1000*0.61365*exp(17.502*V351/(240.97+V351))/(DX351+DY351)-DS351)</f>
        <v>0</v>
      </c>
      <c r="S351">
        <f>1/((DL351+1)/(P351/1.6)+1/(Q351/1.37)) + DL351/((DL351+1)/(P351/1.6) + DL351/(Q351/1.37))</f>
        <v>0</v>
      </c>
      <c r="T351">
        <f>(DG351*DJ351)</f>
        <v>0</v>
      </c>
      <c r="U351">
        <f>(DZ351+(T351+2*0.95*5.67E-8*(((DZ351+$B$9)+273)^4-(DZ351+273)^4)-44100*I351)/(1.84*29.3*Q351+8*0.95*5.67E-8*(DZ351+273)^3))</f>
        <v>0</v>
      </c>
      <c r="V351">
        <f>($C$9*EA351+$D$9*EB351+$E$9*U351)</f>
        <v>0</v>
      </c>
      <c r="W351">
        <f>0.61365*exp(17.502*V351/(240.97+V351))</f>
        <v>0</v>
      </c>
      <c r="X351">
        <f>(Y351/Z351*100)</f>
        <v>0</v>
      </c>
      <c r="Y351">
        <f>DS351*(DX351+DY351)/1000</f>
        <v>0</v>
      </c>
      <c r="Z351">
        <f>0.61365*exp(17.502*DZ351/(240.97+DZ351))</f>
        <v>0</v>
      </c>
      <c r="AA351">
        <f>(W351-DS351*(DX351+DY351)/1000)</f>
        <v>0</v>
      </c>
      <c r="AB351">
        <f>(-I351*44100)</f>
        <v>0</v>
      </c>
      <c r="AC351">
        <f>2*29.3*Q351*0.92*(DZ351-V351)</f>
        <v>0</v>
      </c>
      <c r="AD351">
        <f>2*0.95*5.67E-8*(((DZ351+$B$9)+273)^4-(V351+273)^4)</f>
        <v>0</v>
      </c>
      <c r="AE351">
        <f>T351+AD351+AB351+AC351</f>
        <v>0</v>
      </c>
      <c r="AF351">
        <f>DW351*AT351*(DR351-DQ351*(1000-AT351*DT351)/(1000-AT351*DS351))/(100*DK351)</f>
        <v>0</v>
      </c>
      <c r="AG351">
        <f>1000*DW351*AT351*(DS351-DT351)/(100*DK351*(1000-AT351*DS351))</f>
        <v>0</v>
      </c>
      <c r="AH351">
        <f>(AI351 - AJ351 - DX351*1E3/(8.314*(DZ351+273.15)) * AL351/DW351 * AK351) * DW351/(100*DK351) * (1000 - DT351)/1000</f>
        <v>0</v>
      </c>
      <c r="AI351">
        <v>738.6861843932138</v>
      </c>
      <c r="AJ351">
        <v>714.9973333333331</v>
      </c>
      <c r="AK351">
        <v>3.412252423084798</v>
      </c>
      <c r="AL351">
        <v>65.05288152161035</v>
      </c>
      <c r="AM351">
        <f>(AO351 - AN351 + DX351*1E3/(8.314*(DZ351+273.15)) * AQ351/DW351 * AP351) * DW351/(100*DK351) * 1000/(1000 - AO351)</f>
        <v>0</v>
      </c>
      <c r="AN351">
        <v>20.10667416567352</v>
      </c>
      <c r="AO351">
        <v>21.84273454545454</v>
      </c>
      <c r="AP351">
        <v>-0.007661443709119574</v>
      </c>
      <c r="AQ351">
        <v>105.0648976741151</v>
      </c>
      <c r="AR351">
        <v>0</v>
      </c>
      <c r="AS351">
        <v>0</v>
      </c>
      <c r="AT351">
        <f>IF(AR351*$H$15&gt;=AV351,1.0,(AV351/(AV351-AR351*$H$15)))</f>
        <v>0</v>
      </c>
      <c r="AU351">
        <f>(AT351-1)*100</f>
        <v>0</v>
      </c>
      <c r="AV351">
        <f>MAX(0,($B$15+$C$15*EE351)/(1+$D$15*EE351)*DX351/(DZ351+273)*$E$15)</f>
        <v>0</v>
      </c>
      <c r="AW351" t="s">
        <v>437</v>
      </c>
      <c r="AX351" t="s">
        <v>437</v>
      </c>
      <c r="AY351">
        <v>0</v>
      </c>
      <c r="AZ351">
        <v>0</v>
      </c>
      <c r="BA351">
        <f>1-AY351/AZ351</f>
        <v>0</v>
      </c>
      <c r="BB351">
        <v>0</v>
      </c>
      <c r="BC351" t="s">
        <v>437</v>
      </c>
      <c r="BD351" t="s">
        <v>437</v>
      </c>
      <c r="BE351">
        <v>0</v>
      </c>
      <c r="BF351">
        <v>0</v>
      </c>
      <c r="BG351">
        <f>1-BE351/BF351</f>
        <v>0</v>
      </c>
      <c r="BH351">
        <v>0.5</v>
      </c>
      <c r="BI351">
        <f>DH351</f>
        <v>0</v>
      </c>
      <c r="BJ351">
        <f>K351</f>
        <v>0</v>
      </c>
      <c r="BK351">
        <f>BG351*BH351*BI351</f>
        <v>0</v>
      </c>
      <c r="BL351">
        <f>(BJ351-BB351)/BI351</f>
        <v>0</v>
      </c>
      <c r="BM351">
        <f>(AZ351-BF351)/BF351</f>
        <v>0</v>
      </c>
      <c r="BN351">
        <f>AY351/(BA351+AY351/BF351)</f>
        <v>0</v>
      </c>
      <c r="BO351" t="s">
        <v>437</v>
      </c>
      <c r="BP351">
        <v>0</v>
      </c>
      <c r="BQ351">
        <f>IF(BP351&lt;&gt;0, BP351, BN351)</f>
        <v>0</v>
      </c>
      <c r="BR351">
        <f>1-BQ351/BF351</f>
        <v>0</v>
      </c>
      <c r="BS351">
        <f>(BF351-BE351)/(BF351-BQ351)</f>
        <v>0</v>
      </c>
      <c r="BT351">
        <f>(AZ351-BF351)/(AZ351-BQ351)</f>
        <v>0</v>
      </c>
      <c r="BU351">
        <f>(BF351-BE351)/(BF351-AY351)</f>
        <v>0</v>
      </c>
      <c r="BV351">
        <f>(AZ351-BF351)/(AZ351-AY351)</f>
        <v>0</v>
      </c>
      <c r="BW351">
        <f>(BS351*BQ351/BE351)</f>
        <v>0</v>
      </c>
      <c r="BX351">
        <f>(1-BW351)</f>
        <v>0</v>
      </c>
      <c r="DG351">
        <f>$B$13*EF351+$C$13*EG351+$F$13*ER351*(1-EU351)</f>
        <v>0</v>
      </c>
      <c r="DH351">
        <f>DG351*DI351</f>
        <v>0</v>
      </c>
      <c r="DI351">
        <f>($B$13*$D$11+$C$13*$D$11+$F$13*((FE351+EW351)/MAX(FE351+EW351+FF351, 0.1)*$I$11+FF351/MAX(FE351+EW351+FF351, 0.1)*$J$11))/($B$13+$C$13+$F$13)</f>
        <v>0</v>
      </c>
      <c r="DJ351">
        <f>($B$13*$K$11+$C$13*$K$11+$F$13*((FE351+EW351)/MAX(FE351+EW351+FF351, 0.1)*$P$11+FF351/MAX(FE351+EW351+FF351, 0.1)*$Q$11))/($B$13+$C$13+$F$13)</f>
        <v>0</v>
      </c>
      <c r="DK351">
        <v>2.7</v>
      </c>
      <c r="DL351">
        <v>0.5</v>
      </c>
      <c r="DM351" t="s">
        <v>438</v>
      </c>
      <c r="DN351">
        <v>2</v>
      </c>
      <c r="DO351" t="b">
        <v>1</v>
      </c>
      <c r="DP351">
        <v>1759171663.814285</v>
      </c>
      <c r="DQ351">
        <v>674.8637142857142</v>
      </c>
      <c r="DR351">
        <v>708.0075714285714</v>
      </c>
      <c r="DS351">
        <v>21.90831428571428</v>
      </c>
      <c r="DT351">
        <v>20.15026428571429</v>
      </c>
      <c r="DU351">
        <v>675.8545357142857</v>
      </c>
      <c r="DV351">
        <v>21.62493571428571</v>
      </c>
      <c r="DW351">
        <v>500.0336071428572</v>
      </c>
      <c r="DX351">
        <v>90.87772142857143</v>
      </c>
      <c r="DY351">
        <v>0.06686522142857143</v>
      </c>
      <c r="DZ351">
        <v>28.85708214285714</v>
      </c>
      <c r="EA351">
        <v>30.01274285714285</v>
      </c>
      <c r="EB351">
        <v>999.9000000000002</v>
      </c>
      <c r="EC351">
        <v>0</v>
      </c>
      <c r="ED351">
        <v>0</v>
      </c>
      <c r="EE351">
        <v>10006.96392857143</v>
      </c>
      <c r="EF351">
        <v>0</v>
      </c>
      <c r="EG351">
        <v>10.91239642857143</v>
      </c>
      <c r="EH351">
        <v>-33.14386785714286</v>
      </c>
      <c r="EI351">
        <v>689.9793214285713</v>
      </c>
      <c r="EJ351">
        <v>722.5665714285715</v>
      </c>
      <c r="EK351">
        <v>1.7580425</v>
      </c>
      <c r="EL351">
        <v>708.0075714285714</v>
      </c>
      <c r="EM351">
        <v>20.15026428571429</v>
      </c>
      <c r="EN351">
        <v>1.990976428571429</v>
      </c>
      <c r="EO351">
        <v>1.83121</v>
      </c>
      <c r="EP351">
        <v>17.37273214285714</v>
      </c>
      <c r="EQ351">
        <v>16.05570714285714</v>
      </c>
      <c r="ER351">
        <v>1999.996428571428</v>
      </c>
      <c r="ES351">
        <v>0.9799940000000003</v>
      </c>
      <c r="ET351">
        <v>0.0200064</v>
      </c>
      <c r="EU351">
        <v>0</v>
      </c>
      <c r="EV351">
        <v>413.2056428571428</v>
      </c>
      <c r="EW351">
        <v>5.00078</v>
      </c>
      <c r="EX351">
        <v>8140.511428571428</v>
      </c>
      <c r="EY351">
        <v>16379.56785714285</v>
      </c>
      <c r="EZ351">
        <v>40.03989285714285</v>
      </c>
      <c r="FA351">
        <v>40.86799999999999</v>
      </c>
      <c r="FB351">
        <v>40.20960714285713</v>
      </c>
      <c r="FC351">
        <v>40.57364285714285</v>
      </c>
      <c r="FD351">
        <v>40.97310714285715</v>
      </c>
      <c r="FE351">
        <v>1955.086428571428</v>
      </c>
      <c r="FF351">
        <v>39.91</v>
      </c>
      <c r="FG351">
        <v>0</v>
      </c>
      <c r="FH351">
        <v>1759171664</v>
      </c>
      <c r="FI351">
        <v>0</v>
      </c>
      <c r="FJ351">
        <v>413.2456538461538</v>
      </c>
      <c r="FK351">
        <v>4.154905976503468</v>
      </c>
      <c r="FL351">
        <v>56.69675206597255</v>
      </c>
      <c r="FM351">
        <v>8140.893846153846</v>
      </c>
      <c r="FN351">
        <v>15</v>
      </c>
      <c r="FO351">
        <v>0</v>
      </c>
      <c r="FP351" t="s">
        <v>439</v>
      </c>
      <c r="FQ351">
        <v>1746989605.5</v>
      </c>
      <c r="FR351">
        <v>1746989593.5</v>
      </c>
      <c r="FS351">
        <v>0</v>
      </c>
      <c r="FT351">
        <v>-0.274</v>
      </c>
      <c r="FU351">
        <v>-0.002</v>
      </c>
      <c r="FV351">
        <v>2.549</v>
      </c>
      <c r="FW351">
        <v>0.129</v>
      </c>
      <c r="FX351">
        <v>420</v>
      </c>
      <c r="FY351">
        <v>17</v>
      </c>
      <c r="FZ351">
        <v>0.02</v>
      </c>
      <c r="GA351">
        <v>0.04</v>
      </c>
      <c r="GB351">
        <v>-33.14283500000001</v>
      </c>
      <c r="GC351">
        <v>0.8963414634147273</v>
      </c>
      <c r="GD351">
        <v>0.1698707266570669</v>
      </c>
      <c r="GE351">
        <v>0</v>
      </c>
      <c r="GF351">
        <v>413.0833529411765</v>
      </c>
      <c r="GG351">
        <v>3.730970201253224</v>
      </c>
      <c r="GH351">
        <v>0.4446099336267482</v>
      </c>
      <c r="GI351">
        <v>0</v>
      </c>
      <c r="GJ351">
        <v>1.7427925</v>
      </c>
      <c r="GK351">
        <v>0.324485853658535</v>
      </c>
      <c r="GL351">
        <v>0.04744300674230081</v>
      </c>
      <c r="GM351">
        <v>0</v>
      </c>
      <c r="GN351">
        <v>0</v>
      </c>
      <c r="GO351">
        <v>3</v>
      </c>
      <c r="GP351" t="s">
        <v>484</v>
      </c>
      <c r="GQ351">
        <v>3.10231</v>
      </c>
      <c r="GR351">
        <v>2.7247</v>
      </c>
      <c r="GS351">
        <v>0.127462</v>
      </c>
      <c r="GT351">
        <v>0.131386</v>
      </c>
      <c r="GU351">
        <v>0.101099</v>
      </c>
      <c r="GV351">
        <v>0.0968691</v>
      </c>
      <c r="GW351">
        <v>22762.4</v>
      </c>
      <c r="GX351">
        <v>20589.7</v>
      </c>
      <c r="GY351">
        <v>26653.2</v>
      </c>
      <c r="GZ351">
        <v>23928.6</v>
      </c>
      <c r="HA351">
        <v>38340.6</v>
      </c>
      <c r="HB351">
        <v>31955.4</v>
      </c>
      <c r="HC351">
        <v>46538.8</v>
      </c>
      <c r="HD351">
        <v>37860.8</v>
      </c>
      <c r="HE351">
        <v>1.86157</v>
      </c>
      <c r="HF351">
        <v>1.84985</v>
      </c>
      <c r="HG351">
        <v>0.111133</v>
      </c>
      <c r="HH351">
        <v>0</v>
      </c>
      <c r="HI351">
        <v>28.1893</v>
      </c>
      <c r="HJ351">
        <v>999.9</v>
      </c>
      <c r="HK351">
        <v>48.8</v>
      </c>
      <c r="HL351">
        <v>31.9</v>
      </c>
      <c r="HM351">
        <v>25.4982</v>
      </c>
      <c r="HN351">
        <v>60.9888</v>
      </c>
      <c r="HO351">
        <v>21.871</v>
      </c>
      <c r="HP351">
        <v>1</v>
      </c>
      <c r="HQ351">
        <v>0.192048</v>
      </c>
      <c r="HR351">
        <v>0.51549</v>
      </c>
      <c r="HS351">
        <v>20.2786</v>
      </c>
      <c r="HT351">
        <v>5.2119</v>
      </c>
      <c r="HU351">
        <v>11.98</v>
      </c>
      <c r="HV351">
        <v>4.9635</v>
      </c>
      <c r="HW351">
        <v>3.27455</v>
      </c>
      <c r="HX351">
        <v>9999</v>
      </c>
      <c r="HY351">
        <v>9999</v>
      </c>
      <c r="HZ351">
        <v>9999</v>
      </c>
      <c r="IA351">
        <v>43.2</v>
      </c>
      <c r="IB351">
        <v>1.86401</v>
      </c>
      <c r="IC351">
        <v>1.86019</v>
      </c>
      <c r="ID351">
        <v>1.85848</v>
      </c>
      <c r="IE351">
        <v>1.85983</v>
      </c>
      <c r="IF351">
        <v>1.85989</v>
      </c>
      <c r="IG351">
        <v>1.85838</v>
      </c>
      <c r="IH351">
        <v>1.85747</v>
      </c>
      <c r="II351">
        <v>1.85242</v>
      </c>
      <c r="IJ351">
        <v>0</v>
      </c>
      <c r="IK351">
        <v>0</v>
      </c>
      <c r="IL351">
        <v>0</v>
      </c>
      <c r="IM351">
        <v>0</v>
      </c>
      <c r="IN351" t="s">
        <v>441</v>
      </c>
      <c r="IO351" t="s">
        <v>442</v>
      </c>
      <c r="IP351" t="s">
        <v>443</v>
      </c>
      <c r="IQ351" t="s">
        <v>443</v>
      </c>
      <c r="IR351" t="s">
        <v>443</v>
      </c>
      <c r="IS351" t="s">
        <v>443</v>
      </c>
      <c r="IT351">
        <v>0</v>
      </c>
      <c r="IU351">
        <v>100</v>
      </c>
      <c r="IV351">
        <v>100</v>
      </c>
      <c r="IW351">
        <v>-0.972</v>
      </c>
      <c r="IX351">
        <v>0.2819</v>
      </c>
      <c r="IY351">
        <v>-0.9039269621244732</v>
      </c>
      <c r="IZ351">
        <v>-0.001239420960351069</v>
      </c>
      <c r="JA351">
        <v>2.054680153414315E-06</v>
      </c>
      <c r="JB351">
        <v>-6.090169633737798E-10</v>
      </c>
      <c r="JC351">
        <v>0.01286883109493677</v>
      </c>
      <c r="JD351">
        <v>0.003674261220633967</v>
      </c>
      <c r="JE351">
        <v>0.0003746991724086452</v>
      </c>
      <c r="JF351">
        <v>1.563836292469968E-06</v>
      </c>
      <c r="JG351">
        <v>1</v>
      </c>
      <c r="JH351">
        <v>2003</v>
      </c>
      <c r="JI351">
        <v>1</v>
      </c>
      <c r="JJ351">
        <v>24</v>
      </c>
      <c r="JK351">
        <v>203034.4</v>
      </c>
      <c r="JL351">
        <v>203034.6</v>
      </c>
      <c r="JM351">
        <v>1.79199</v>
      </c>
      <c r="JN351">
        <v>2.63916</v>
      </c>
      <c r="JO351">
        <v>1.49658</v>
      </c>
      <c r="JP351">
        <v>2.34375</v>
      </c>
      <c r="JQ351">
        <v>1.54907</v>
      </c>
      <c r="JR351">
        <v>2.34619</v>
      </c>
      <c r="JS351">
        <v>36.8842</v>
      </c>
      <c r="JT351">
        <v>24.1751</v>
      </c>
      <c r="JU351">
        <v>18</v>
      </c>
      <c r="JV351">
        <v>484.186</v>
      </c>
      <c r="JW351">
        <v>491.42</v>
      </c>
      <c r="JX351">
        <v>27.1325</v>
      </c>
      <c r="JY351">
        <v>29.7001</v>
      </c>
      <c r="JZ351">
        <v>29.9999</v>
      </c>
      <c r="KA351">
        <v>29.9569</v>
      </c>
      <c r="KB351">
        <v>29.9607</v>
      </c>
      <c r="KC351">
        <v>35.996</v>
      </c>
      <c r="KD351">
        <v>23.3405</v>
      </c>
      <c r="KE351">
        <v>93.29730000000001</v>
      </c>
      <c r="KF351">
        <v>27.1325</v>
      </c>
      <c r="KG351">
        <v>754.282</v>
      </c>
      <c r="KH351">
        <v>20.2674</v>
      </c>
      <c r="KI351">
        <v>101.756</v>
      </c>
      <c r="KJ351">
        <v>91.3031</v>
      </c>
    </row>
    <row r="352" spans="1:296">
      <c r="A352">
        <v>334</v>
      </c>
      <c r="B352">
        <v>1759171676.6</v>
      </c>
      <c r="C352">
        <v>10303.5</v>
      </c>
      <c r="D352" t="s">
        <v>1114</v>
      </c>
      <c r="E352" t="s">
        <v>1115</v>
      </c>
      <c r="F352">
        <v>5</v>
      </c>
      <c r="G352" t="s">
        <v>1025</v>
      </c>
      <c r="H352">
        <v>1759171669.1</v>
      </c>
      <c r="I352">
        <f>(J352)/1000</f>
        <v>0</v>
      </c>
      <c r="J352">
        <f>IF(DO352, AM352, AG352)</f>
        <v>0</v>
      </c>
      <c r="K352">
        <f>IF(DO352, AH352, AF352)</f>
        <v>0</v>
      </c>
      <c r="L352">
        <f>DQ352 - IF(AT352&gt;1, K352*DK352*100.0/(AV352), 0)</f>
        <v>0</v>
      </c>
      <c r="M352">
        <f>((S352-I352/2)*L352-K352)/(S352+I352/2)</f>
        <v>0</v>
      </c>
      <c r="N352">
        <f>M352*(DX352+DY352)/1000.0</f>
        <v>0</v>
      </c>
      <c r="O352">
        <f>(DQ352 - IF(AT352&gt;1, K352*DK352*100.0/(AV352), 0))*(DX352+DY352)/1000.0</f>
        <v>0</v>
      </c>
      <c r="P352">
        <f>2.0/((1/R352-1/Q352)+SIGN(R352)*SQRT((1/R352-1/Q352)*(1/R352-1/Q352) + 4*DL352/((DL352+1)*(DL352+1))*(2*1/R352*1/Q352-1/Q352*1/Q352)))</f>
        <v>0</v>
      </c>
      <c r="Q352">
        <f>IF(LEFT(DM352,1)&lt;&gt;"0",IF(LEFT(DM352,1)="1",3.0,DN352),$D$5+$E$5*(EE352*DX352/($K$5*1000))+$F$5*(EE352*DX352/($K$5*1000))*MAX(MIN(DK352,$J$5),$I$5)*MAX(MIN(DK352,$J$5),$I$5)+$G$5*MAX(MIN(DK352,$J$5),$I$5)*(EE352*DX352/($K$5*1000))+$H$5*(EE352*DX352/($K$5*1000))*(EE352*DX352/($K$5*1000)))</f>
        <v>0</v>
      </c>
      <c r="R352">
        <f>I352*(1000-(1000*0.61365*exp(17.502*V352/(240.97+V352))/(DX352+DY352)+DS352)/2)/(1000*0.61365*exp(17.502*V352/(240.97+V352))/(DX352+DY352)-DS352)</f>
        <v>0</v>
      </c>
      <c r="S352">
        <f>1/((DL352+1)/(P352/1.6)+1/(Q352/1.37)) + DL352/((DL352+1)/(P352/1.6) + DL352/(Q352/1.37))</f>
        <v>0</v>
      </c>
      <c r="T352">
        <f>(DG352*DJ352)</f>
        <v>0</v>
      </c>
      <c r="U352">
        <f>(DZ352+(T352+2*0.95*5.67E-8*(((DZ352+$B$9)+273)^4-(DZ352+273)^4)-44100*I352)/(1.84*29.3*Q352+8*0.95*5.67E-8*(DZ352+273)^3))</f>
        <v>0</v>
      </c>
      <c r="V352">
        <f>($C$9*EA352+$D$9*EB352+$E$9*U352)</f>
        <v>0</v>
      </c>
      <c r="W352">
        <f>0.61365*exp(17.502*V352/(240.97+V352))</f>
        <v>0</v>
      </c>
      <c r="X352">
        <f>(Y352/Z352*100)</f>
        <v>0</v>
      </c>
      <c r="Y352">
        <f>DS352*(DX352+DY352)/1000</f>
        <v>0</v>
      </c>
      <c r="Z352">
        <f>0.61365*exp(17.502*DZ352/(240.97+DZ352))</f>
        <v>0</v>
      </c>
      <c r="AA352">
        <f>(W352-DS352*(DX352+DY352)/1000)</f>
        <v>0</v>
      </c>
      <c r="AB352">
        <f>(-I352*44100)</f>
        <v>0</v>
      </c>
      <c r="AC352">
        <f>2*29.3*Q352*0.92*(DZ352-V352)</f>
        <v>0</v>
      </c>
      <c r="AD352">
        <f>2*0.95*5.67E-8*(((DZ352+$B$9)+273)^4-(V352+273)^4)</f>
        <v>0</v>
      </c>
      <c r="AE352">
        <f>T352+AD352+AB352+AC352</f>
        <v>0</v>
      </c>
      <c r="AF352">
        <f>DW352*AT352*(DR352-DQ352*(1000-AT352*DT352)/(1000-AT352*DS352))/(100*DK352)</f>
        <v>0</v>
      </c>
      <c r="AG352">
        <f>1000*DW352*AT352*(DS352-DT352)/(100*DK352*(1000-AT352*DS352))</f>
        <v>0</v>
      </c>
      <c r="AH352">
        <f>(AI352 - AJ352 - DX352*1E3/(8.314*(DZ352+273.15)) * AL352/DW352 * AK352) * DW352/(100*DK352) * (1000 - DT352)/1000</f>
        <v>0</v>
      </c>
      <c r="AI352">
        <v>755.5379151311212</v>
      </c>
      <c r="AJ352">
        <v>731.9217333333332</v>
      </c>
      <c r="AK352">
        <v>3.379936792009758</v>
      </c>
      <c r="AL352">
        <v>65.05288152161035</v>
      </c>
      <c r="AM352">
        <f>(AO352 - AN352 + DX352*1E3/(8.314*(DZ352+273.15)) * AQ352/DW352 * AP352) * DW352/(100*DK352) * 1000/(1000 - AO352)</f>
        <v>0</v>
      </c>
      <c r="AN352">
        <v>20.24524715571338</v>
      </c>
      <c r="AO352">
        <v>21.86280121212121</v>
      </c>
      <c r="AP352">
        <v>0.007846350573056767</v>
      </c>
      <c r="AQ352">
        <v>105.0648976741151</v>
      </c>
      <c r="AR352">
        <v>0</v>
      </c>
      <c r="AS352">
        <v>0</v>
      </c>
      <c r="AT352">
        <f>IF(AR352*$H$15&gt;=AV352,1.0,(AV352/(AV352-AR352*$H$15)))</f>
        <v>0</v>
      </c>
      <c r="AU352">
        <f>(AT352-1)*100</f>
        <v>0</v>
      </c>
      <c r="AV352">
        <f>MAX(0,($B$15+$C$15*EE352)/(1+$D$15*EE352)*DX352/(DZ352+273)*$E$15)</f>
        <v>0</v>
      </c>
      <c r="AW352" t="s">
        <v>437</v>
      </c>
      <c r="AX352" t="s">
        <v>437</v>
      </c>
      <c r="AY352">
        <v>0</v>
      </c>
      <c r="AZ352">
        <v>0</v>
      </c>
      <c r="BA352">
        <f>1-AY352/AZ352</f>
        <v>0</v>
      </c>
      <c r="BB352">
        <v>0</v>
      </c>
      <c r="BC352" t="s">
        <v>437</v>
      </c>
      <c r="BD352" t="s">
        <v>437</v>
      </c>
      <c r="BE352">
        <v>0</v>
      </c>
      <c r="BF352">
        <v>0</v>
      </c>
      <c r="BG352">
        <f>1-BE352/BF352</f>
        <v>0</v>
      </c>
      <c r="BH352">
        <v>0.5</v>
      </c>
      <c r="BI352">
        <f>DH352</f>
        <v>0</v>
      </c>
      <c r="BJ352">
        <f>K352</f>
        <v>0</v>
      </c>
      <c r="BK352">
        <f>BG352*BH352*BI352</f>
        <v>0</v>
      </c>
      <c r="BL352">
        <f>(BJ352-BB352)/BI352</f>
        <v>0</v>
      </c>
      <c r="BM352">
        <f>(AZ352-BF352)/BF352</f>
        <v>0</v>
      </c>
      <c r="BN352">
        <f>AY352/(BA352+AY352/BF352)</f>
        <v>0</v>
      </c>
      <c r="BO352" t="s">
        <v>437</v>
      </c>
      <c r="BP352">
        <v>0</v>
      </c>
      <c r="BQ352">
        <f>IF(BP352&lt;&gt;0, BP352, BN352)</f>
        <v>0</v>
      </c>
      <c r="BR352">
        <f>1-BQ352/BF352</f>
        <v>0</v>
      </c>
      <c r="BS352">
        <f>(BF352-BE352)/(BF352-BQ352)</f>
        <v>0</v>
      </c>
      <c r="BT352">
        <f>(AZ352-BF352)/(AZ352-BQ352)</f>
        <v>0</v>
      </c>
      <c r="BU352">
        <f>(BF352-BE352)/(BF352-AY352)</f>
        <v>0</v>
      </c>
      <c r="BV352">
        <f>(AZ352-BF352)/(AZ352-AY352)</f>
        <v>0</v>
      </c>
      <c r="BW352">
        <f>(BS352*BQ352/BE352)</f>
        <v>0</v>
      </c>
      <c r="BX352">
        <f>(1-BW352)</f>
        <v>0</v>
      </c>
      <c r="DG352">
        <f>$B$13*EF352+$C$13*EG352+$F$13*ER352*(1-EU352)</f>
        <v>0</v>
      </c>
      <c r="DH352">
        <f>DG352*DI352</f>
        <v>0</v>
      </c>
      <c r="DI352">
        <f>($B$13*$D$11+$C$13*$D$11+$F$13*((FE352+EW352)/MAX(FE352+EW352+FF352, 0.1)*$I$11+FF352/MAX(FE352+EW352+FF352, 0.1)*$J$11))/($B$13+$C$13+$F$13)</f>
        <v>0</v>
      </c>
      <c r="DJ352">
        <f>($B$13*$K$11+$C$13*$K$11+$F$13*((FE352+EW352)/MAX(FE352+EW352+FF352, 0.1)*$P$11+FF352/MAX(FE352+EW352+FF352, 0.1)*$Q$11))/($B$13+$C$13+$F$13)</f>
        <v>0</v>
      </c>
      <c r="DK352">
        <v>2.7</v>
      </c>
      <c r="DL352">
        <v>0.5</v>
      </c>
      <c r="DM352" t="s">
        <v>438</v>
      </c>
      <c r="DN352">
        <v>2</v>
      </c>
      <c r="DO352" t="b">
        <v>1</v>
      </c>
      <c r="DP352">
        <v>1759171669.1</v>
      </c>
      <c r="DQ352">
        <v>692.6204074074075</v>
      </c>
      <c r="DR352">
        <v>725.5863703703704</v>
      </c>
      <c r="DS352">
        <v>21.87480740740741</v>
      </c>
      <c r="DT352">
        <v>20.14694814814814</v>
      </c>
      <c r="DU352">
        <v>693.5985925925926</v>
      </c>
      <c r="DV352">
        <v>21.59216666666666</v>
      </c>
      <c r="DW352">
        <v>500.0563703703704</v>
      </c>
      <c r="DX352">
        <v>90.8773111111111</v>
      </c>
      <c r="DY352">
        <v>0.06677550370370369</v>
      </c>
      <c r="DZ352">
        <v>28.84567777777777</v>
      </c>
      <c r="EA352">
        <v>30.00829629629629</v>
      </c>
      <c r="EB352">
        <v>999.9000000000001</v>
      </c>
      <c r="EC352">
        <v>0</v>
      </c>
      <c r="ED352">
        <v>0</v>
      </c>
      <c r="EE352">
        <v>9999.328148148148</v>
      </c>
      <c r="EF352">
        <v>0</v>
      </c>
      <c r="EG352">
        <v>11.05089259259259</v>
      </c>
      <c r="EH352">
        <v>-32.96594074074074</v>
      </c>
      <c r="EI352">
        <v>708.1097037037036</v>
      </c>
      <c r="EJ352">
        <v>740.5059629629629</v>
      </c>
      <c r="EK352">
        <v>1.72785</v>
      </c>
      <c r="EL352">
        <v>725.5863703703704</v>
      </c>
      <c r="EM352">
        <v>20.14694814814814</v>
      </c>
      <c r="EN352">
        <v>1.987923333333333</v>
      </c>
      <c r="EO352">
        <v>1.830901111111111</v>
      </c>
      <c r="EP352">
        <v>17.34845555555556</v>
      </c>
      <c r="EQ352">
        <v>16.05307037037037</v>
      </c>
      <c r="ER352">
        <v>2000.003703703704</v>
      </c>
      <c r="ES352">
        <v>0.9799940000000001</v>
      </c>
      <c r="ET352">
        <v>0.0200064</v>
      </c>
      <c r="EU352">
        <v>0</v>
      </c>
      <c r="EV352">
        <v>413.5103703703703</v>
      </c>
      <c r="EW352">
        <v>5.00078</v>
      </c>
      <c r="EX352">
        <v>8145.470370370371</v>
      </c>
      <c r="EY352">
        <v>16379.62592592593</v>
      </c>
      <c r="EZ352">
        <v>40.02051851851851</v>
      </c>
      <c r="FA352">
        <v>40.86074074074073</v>
      </c>
      <c r="FB352">
        <v>40.18962962962963</v>
      </c>
      <c r="FC352">
        <v>40.57396296296296</v>
      </c>
      <c r="FD352">
        <v>40.98129629629629</v>
      </c>
      <c r="FE352">
        <v>1955.093703703704</v>
      </c>
      <c r="FF352">
        <v>39.91</v>
      </c>
      <c r="FG352">
        <v>0</v>
      </c>
      <c r="FH352">
        <v>1759171668.8</v>
      </c>
      <c r="FI352">
        <v>0</v>
      </c>
      <c r="FJ352">
        <v>413.5171923076923</v>
      </c>
      <c r="FK352">
        <v>2.836478632897373</v>
      </c>
      <c r="FL352">
        <v>54.86427355550351</v>
      </c>
      <c r="FM352">
        <v>8145.396153846153</v>
      </c>
      <c r="FN352">
        <v>15</v>
      </c>
      <c r="FO352">
        <v>0</v>
      </c>
      <c r="FP352" t="s">
        <v>439</v>
      </c>
      <c r="FQ352">
        <v>1746989605.5</v>
      </c>
      <c r="FR352">
        <v>1746989593.5</v>
      </c>
      <c r="FS352">
        <v>0</v>
      </c>
      <c r="FT352">
        <v>-0.274</v>
      </c>
      <c r="FU352">
        <v>-0.002</v>
      </c>
      <c r="FV352">
        <v>2.549</v>
      </c>
      <c r="FW352">
        <v>0.129</v>
      </c>
      <c r="FX352">
        <v>420</v>
      </c>
      <c r="FY352">
        <v>17</v>
      </c>
      <c r="FZ352">
        <v>0.02</v>
      </c>
      <c r="GA352">
        <v>0.04</v>
      </c>
      <c r="GB352">
        <v>-33.0507025</v>
      </c>
      <c r="GC352">
        <v>2.119667166979484</v>
      </c>
      <c r="GD352">
        <v>0.2446901933951381</v>
      </c>
      <c r="GE352">
        <v>0</v>
      </c>
      <c r="GF352">
        <v>413.3183235294118</v>
      </c>
      <c r="GG352">
        <v>3.506172653650627</v>
      </c>
      <c r="GH352">
        <v>0.4281415873961908</v>
      </c>
      <c r="GI352">
        <v>0</v>
      </c>
      <c r="GJ352">
        <v>1.7268435</v>
      </c>
      <c r="GK352">
        <v>-0.3709055909943704</v>
      </c>
      <c r="GL352">
        <v>0.06930504907833195</v>
      </c>
      <c r="GM352">
        <v>0</v>
      </c>
      <c r="GN352">
        <v>0</v>
      </c>
      <c r="GO352">
        <v>3</v>
      </c>
      <c r="GP352" t="s">
        <v>484</v>
      </c>
      <c r="GQ352">
        <v>3.10217</v>
      </c>
      <c r="GR352">
        <v>2.72514</v>
      </c>
      <c r="GS352">
        <v>0.129498</v>
      </c>
      <c r="GT352">
        <v>0.133424</v>
      </c>
      <c r="GU352">
        <v>0.101178</v>
      </c>
      <c r="GV352">
        <v>0.09717480000000001</v>
      </c>
      <c r="GW352">
        <v>22709.4</v>
      </c>
      <c r="GX352">
        <v>20541.6</v>
      </c>
      <c r="GY352">
        <v>26653.3</v>
      </c>
      <c r="GZ352">
        <v>23928.9</v>
      </c>
      <c r="HA352">
        <v>38337.6</v>
      </c>
      <c r="HB352">
        <v>31945</v>
      </c>
      <c r="HC352">
        <v>46539</v>
      </c>
      <c r="HD352">
        <v>37861.1</v>
      </c>
      <c r="HE352">
        <v>1.86187</v>
      </c>
      <c r="HF352">
        <v>1.85008</v>
      </c>
      <c r="HG352">
        <v>0.11193</v>
      </c>
      <c r="HH352">
        <v>0</v>
      </c>
      <c r="HI352">
        <v>28.1844</v>
      </c>
      <c r="HJ352">
        <v>999.9</v>
      </c>
      <c r="HK352">
        <v>48.8</v>
      </c>
      <c r="HL352">
        <v>31.9</v>
      </c>
      <c r="HM352">
        <v>25.4938</v>
      </c>
      <c r="HN352">
        <v>60.9388</v>
      </c>
      <c r="HO352">
        <v>21.9111</v>
      </c>
      <c r="HP352">
        <v>1</v>
      </c>
      <c r="HQ352">
        <v>0.191542</v>
      </c>
      <c r="HR352">
        <v>0.489954</v>
      </c>
      <c r="HS352">
        <v>20.2786</v>
      </c>
      <c r="HT352">
        <v>5.21205</v>
      </c>
      <c r="HU352">
        <v>11.98</v>
      </c>
      <c r="HV352">
        <v>4.9634</v>
      </c>
      <c r="HW352">
        <v>3.2746</v>
      </c>
      <c r="HX352">
        <v>9999</v>
      </c>
      <c r="HY352">
        <v>9999</v>
      </c>
      <c r="HZ352">
        <v>9999</v>
      </c>
      <c r="IA352">
        <v>43.2</v>
      </c>
      <c r="IB352">
        <v>1.86401</v>
      </c>
      <c r="IC352">
        <v>1.86019</v>
      </c>
      <c r="ID352">
        <v>1.85847</v>
      </c>
      <c r="IE352">
        <v>1.8598</v>
      </c>
      <c r="IF352">
        <v>1.85989</v>
      </c>
      <c r="IG352">
        <v>1.85838</v>
      </c>
      <c r="IH352">
        <v>1.85748</v>
      </c>
      <c r="II352">
        <v>1.85242</v>
      </c>
      <c r="IJ352">
        <v>0</v>
      </c>
      <c r="IK352">
        <v>0</v>
      </c>
      <c r="IL352">
        <v>0</v>
      </c>
      <c r="IM352">
        <v>0</v>
      </c>
      <c r="IN352" t="s">
        <v>441</v>
      </c>
      <c r="IO352" t="s">
        <v>442</v>
      </c>
      <c r="IP352" t="s">
        <v>443</v>
      </c>
      <c r="IQ352" t="s">
        <v>443</v>
      </c>
      <c r="IR352" t="s">
        <v>443</v>
      </c>
      <c r="IS352" t="s">
        <v>443</v>
      </c>
      <c r="IT352">
        <v>0</v>
      </c>
      <c r="IU352">
        <v>100</v>
      </c>
      <c r="IV352">
        <v>100</v>
      </c>
      <c r="IW352">
        <v>-0.959</v>
      </c>
      <c r="IX352">
        <v>0.2825</v>
      </c>
      <c r="IY352">
        <v>-0.9039269621244732</v>
      </c>
      <c r="IZ352">
        <v>-0.001239420960351069</v>
      </c>
      <c r="JA352">
        <v>2.054680153414315E-06</v>
      </c>
      <c r="JB352">
        <v>-6.090169633737798E-10</v>
      </c>
      <c r="JC352">
        <v>0.01286883109493677</v>
      </c>
      <c r="JD352">
        <v>0.003674261220633967</v>
      </c>
      <c r="JE352">
        <v>0.0003746991724086452</v>
      </c>
      <c r="JF352">
        <v>1.563836292469968E-06</v>
      </c>
      <c r="JG352">
        <v>1</v>
      </c>
      <c r="JH352">
        <v>2003</v>
      </c>
      <c r="JI352">
        <v>1</v>
      </c>
      <c r="JJ352">
        <v>24</v>
      </c>
      <c r="JK352">
        <v>203034.5</v>
      </c>
      <c r="JL352">
        <v>203034.7</v>
      </c>
      <c r="JM352">
        <v>1.82739</v>
      </c>
      <c r="JN352">
        <v>2.63306</v>
      </c>
      <c r="JO352">
        <v>1.49658</v>
      </c>
      <c r="JP352">
        <v>2.34375</v>
      </c>
      <c r="JQ352">
        <v>1.54907</v>
      </c>
      <c r="JR352">
        <v>2.43408</v>
      </c>
      <c r="JS352">
        <v>36.8842</v>
      </c>
      <c r="JT352">
        <v>24.1663</v>
      </c>
      <c r="JU352">
        <v>18</v>
      </c>
      <c r="JV352">
        <v>484.348</v>
      </c>
      <c r="JW352">
        <v>491.556</v>
      </c>
      <c r="JX352">
        <v>27.1248</v>
      </c>
      <c r="JY352">
        <v>29.6976</v>
      </c>
      <c r="JZ352">
        <v>29.9999</v>
      </c>
      <c r="KA352">
        <v>29.955</v>
      </c>
      <c r="KB352">
        <v>29.9591</v>
      </c>
      <c r="KC352">
        <v>36.6943</v>
      </c>
      <c r="KD352">
        <v>23.3405</v>
      </c>
      <c r="KE352">
        <v>93.29730000000001</v>
      </c>
      <c r="KF352">
        <v>27.128</v>
      </c>
      <c r="KG352">
        <v>774.323</v>
      </c>
      <c r="KH352">
        <v>20.2649</v>
      </c>
      <c r="KI352">
        <v>101.757</v>
      </c>
      <c r="KJ352">
        <v>91.30410000000001</v>
      </c>
    </row>
    <row r="353" spans="1:296">
      <c r="A353">
        <v>335</v>
      </c>
      <c r="B353">
        <v>1759171681.6</v>
      </c>
      <c r="C353">
        <v>10308.5</v>
      </c>
      <c r="D353" t="s">
        <v>1116</v>
      </c>
      <c r="E353" t="s">
        <v>1117</v>
      </c>
      <c r="F353">
        <v>5</v>
      </c>
      <c r="G353" t="s">
        <v>1025</v>
      </c>
      <c r="H353">
        <v>1759171673.814285</v>
      </c>
      <c r="I353">
        <f>(J353)/1000</f>
        <v>0</v>
      </c>
      <c r="J353">
        <f>IF(DO353, AM353, AG353)</f>
        <v>0</v>
      </c>
      <c r="K353">
        <f>IF(DO353, AH353, AF353)</f>
        <v>0</v>
      </c>
      <c r="L353">
        <f>DQ353 - IF(AT353&gt;1, K353*DK353*100.0/(AV353), 0)</f>
        <v>0</v>
      </c>
      <c r="M353">
        <f>((S353-I353/2)*L353-K353)/(S353+I353/2)</f>
        <v>0</v>
      </c>
      <c r="N353">
        <f>M353*(DX353+DY353)/1000.0</f>
        <v>0</v>
      </c>
      <c r="O353">
        <f>(DQ353 - IF(AT353&gt;1, K353*DK353*100.0/(AV353), 0))*(DX353+DY353)/1000.0</f>
        <v>0</v>
      </c>
      <c r="P353">
        <f>2.0/((1/R353-1/Q353)+SIGN(R353)*SQRT((1/R353-1/Q353)*(1/R353-1/Q353) + 4*DL353/((DL353+1)*(DL353+1))*(2*1/R353*1/Q353-1/Q353*1/Q353)))</f>
        <v>0</v>
      </c>
      <c r="Q353">
        <f>IF(LEFT(DM353,1)&lt;&gt;"0",IF(LEFT(DM353,1)="1",3.0,DN353),$D$5+$E$5*(EE353*DX353/($K$5*1000))+$F$5*(EE353*DX353/($K$5*1000))*MAX(MIN(DK353,$J$5),$I$5)*MAX(MIN(DK353,$J$5),$I$5)+$G$5*MAX(MIN(DK353,$J$5),$I$5)*(EE353*DX353/($K$5*1000))+$H$5*(EE353*DX353/($K$5*1000))*(EE353*DX353/($K$5*1000)))</f>
        <v>0</v>
      </c>
      <c r="R353">
        <f>I353*(1000-(1000*0.61365*exp(17.502*V353/(240.97+V353))/(DX353+DY353)+DS353)/2)/(1000*0.61365*exp(17.502*V353/(240.97+V353))/(DX353+DY353)-DS353)</f>
        <v>0</v>
      </c>
      <c r="S353">
        <f>1/((DL353+1)/(P353/1.6)+1/(Q353/1.37)) + DL353/((DL353+1)/(P353/1.6) + DL353/(Q353/1.37))</f>
        <v>0</v>
      </c>
      <c r="T353">
        <f>(DG353*DJ353)</f>
        <v>0</v>
      </c>
      <c r="U353">
        <f>(DZ353+(T353+2*0.95*5.67E-8*(((DZ353+$B$9)+273)^4-(DZ353+273)^4)-44100*I353)/(1.84*29.3*Q353+8*0.95*5.67E-8*(DZ353+273)^3))</f>
        <v>0</v>
      </c>
      <c r="V353">
        <f>($C$9*EA353+$D$9*EB353+$E$9*U353)</f>
        <v>0</v>
      </c>
      <c r="W353">
        <f>0.61365*exp(17.502*V353/(240.97+V353))</f>
        <v>0</v>
      </c>
      <c r="X353">
        <f>(Y353/Z353*100)</f>
        <v>0</v>
      </c>
      <c r="Y353">
        <f>DS353*(DX353+DY353)/1000</f>
        <v>0</v>
      </c>
      <c r="Z353">
        <f>0.61365*exp(17.502*DZ353/(240.97+DZ353))</f>
        <v>0</v>
      </c>
      <c r="AA353">
        <f>(W353-DS353*(DX353+DY353)/1000)</f>
        <v>0</v>
      </c>
      <c r="AB353">
        <f>(-I353*44100)</f>
        <v>0</v>
      </c>
      <c r="AC353">
        <f>2*29.3*Q353*0.92*(DZ353-V353)</f>
        <v>0</v>
      </c>
      <c r="AD353">
        <f>2*0.95*5.67E-8*(((DZ353+$B$9)+273)^4-(V353+273)^4)</f>
        <v>0</v>
      </c>
      <c r="AE353">
        <f>T353+AD353+AB353+AC353</f>
        <v>0</v>
      </c>
      <c r="AF353">
        <f>DW353*AT353*(DR353-DQ353*(1000-AT353*DT353)/(1000-AT353*DS353))/(100*DK353)</f>
        <v>0</v>
      </c>
      <c r="AG353">
        <f>1000*DW353*AT353*(DS353-DT353)/(100*DK353*(1000-AT353*DS353))</f>
        <v>0</v>
      </c>
      <c r="AH353">
        <f>(AI353 - AJ353 - DX353*1E3/(8.314*(DZ353+273.15)) * AL353/DW353 * AK353) * DW353/(100*DK353) * (1000 - DT353)/1000</f>
        <v>0</v>
      </c>
      <c r="AI353">
        <v>772.8496771288067</v>
      </c>
      <c r="AJ353">
        <v>748.9643515151512</v>
      </c>
      <c r="AK353">
        <v>3.418216076509157</v>
      </c>
      <c r="AL353">
        <v>65.05288152161035</v>
      </c>
      <c r="AM353">
        <f>(AO353 - AN353 + DX353*1E3/(8.314*(DZ353+273.15)) * AQ353/DW353 * AP353) * DW353/(100*DK353) * 1000/(1000 - AO353)</f>
        <v>0</v>
      </c>
      <c r="AN353">
        <v>20.25438660229059</v>
      </c>
      <c r="AO353">
        <v>21.88439636363637</v>
      </c>
      <c r="AP353">
        <v>0.00167241924810329</v>
      </c>
      <c r="AQ353">
        <v>105.0648976741151</v>
      </c>
      <c r="AR353">
        <v>0</v>
      </c>
      <c r="AS353">
        <v>0</v>
      </c>
      <c r="AT353">
        <f>IF(AR353*$H$15&gt;=AV353,1.0,(AV353/(AV353-AR353*$H$15)))</f>
        <v>0</v>
      </c>
      <c r="AU353">
        <f>(AT353-1)*100</f>
        <v>0</v>
      </c>
      <c r="AV353">
        <f>MAX(0,($B$15+$C$15*EE353)/(1+$D$15*EE353)*DX353/(DZ353+273)*$E$15)</f>
        <v>0</v>
      </c>
      <c r="AW353" t="s">
        <v>437</v>
      </c>
      <c r="AX353" t="s">
        <v>437</v>
      </c>
      <c r="AY353">
        <v>0</v>
      </c>
      <c r="AZ353">
        <v>0</v>
      </c>
      <c r="BA353">
        <f>1-AY353/AZ353</f>
        <v>0</v>
      </c>
      <c r="BB353">
        <v>0</v>
      </c>
      <c r="BC353" t="s">
        <v>437</v>
      </c>
      <c r="BD353" t="s">
        <v>437</v>
      </c>
      <c r="BE353">
        <v>0</v>
      </c>
      <c r="BF353">
        <v>0</v>
      </c>
      <c r="BG353">
        <f>1-BE353/BF353</f>
        <v>0</v>
      </c>
      <c r="BH353">
        <v>0.5</v>
      </c>
      <c r="BI353">
        <f>DH353</f>
        <v>0</v>
      </c>
      <c r="BJ353">
        <f>K353</f>
        <v>0</v>
      </c>
      <c r="BK353">
        <f>BG353*BH353*BI353</f>
        <v>0</v>
      </c>
      <c r="BL353">
        <f>(BJ353-BB353)/BI353</f>
        <v>0</v>
      </c>
      <c r="BM353">
        <f>(AZ353-BF353)/BF353</f>
        <v>0</v>
      </c>
      <c r="BN353">
        <f>AY353/(BA353+AY353/BF353)</f>
        <v>0</v>
      </c>
      <c r="BO353" t="s">
        <v>437</v>
      </c>
      <c r="BP353">
        <v>0</v>
      </c>
      <c r="BQ353">
        <f>IF(BP353&lt;&gt;0, BP353, BN353)</f>
        <v>0</v>
      </c>
      <c r="BR353">
        <f>1-BQ353/BF353</f>
        <v>0</v>
      </c>
      <c r="BS353">
        <f>(BF353-BE353)/(BF353-BQ353)</f>
        <v>0</v>
      </c>
      <c r="BT353">
        <f>(AZ353-BF353)/(AZ353-BQ353)</f>
        <v>0</v>
      </c>
      <c r="BU353">
        <f>(BF353-BE353)/(BF353-AY353)</f>
        <v>0</v>
      </c>
      <c r="BV353">
        <f>(AZ353-BF353)/(AZ353-AY353)</f>
        <v>0</v>
      </c>
      <c r="BW353">
        <f>(BS353*BQ353/BE353)</f>
        <v>0</v>
      </c>
      <c r="BX353">
        <f>(1-BW353)</f>
        <v>0</v>
      </c>
      <c r="DG353">
        <f>$B$13*EF353+$C$13*EG353+$F$13*ER353*(1-EU353)</f>
        <v>0</v>
      </c>
      <c r="DH353">
        <f>DG353*DI353</f>
        <v>0</v>
      </c>
      <c r="DI353">
        <f>($B$13*$D$11+$C$13*$D$11+$F$13*((FE353+EW353)/MAX(FE353+EW353+FF353, 0.1)*$I$11+FF353/MAX(FE353+EW353+FF353, 0.1)*$J$11))/($B$13+$C$13+$F$13)</f>
        <v>0</v>
      </c>
      <c r="DJ353">
        <f>($B$13*$K$11+$C$13*$K$11+$F$13*((FE353+EW353)/MAX(FE353+EW353+FF353, 0.1)*$P$11+FF353/MAX(FE353+EW353+FF353, 0.1)*$Q$11))/($B$13+$C$13+$F$13)</f>
        <v>0</v>
      </c>
      <c r="DK353">
        <v>2.7</v>
      </c>
      <c r="DL353">
        <v>0.5</v>
      </c>
      <c r="DM353" t="s">
        <v>438</v>
      </c>
      <c r="DN353">
        <v>2</v>
      </c>
      <c r="DO353" t="b">
        <v>1</v>
      </c>
      <c r="DP353">
        <v>1759171673.814285</v>
      </c>
      <c r="DQ353">
        <v>708.3450714285713</v>
      </c>
      <c r="DR353">
        <v>741.2807857142859</v>
      </c>
      <c r="DS353">
        <v>21.86251785714285</v>
      </c>
      <c r="DT353">
        <v>20.19136071428571</v>
      </c>
      <c r="DU353">
        <v>709.3115714285715</v>
      </c>
      <c r="DV353">
        <v>21.58014642857143</v>
      </c>
      <c r="DW353">
        <v>499.9902142857143</v>
      </c>
      <c r="DX353">
        <v>90.87745357142856</v>
      </c>
      <c r="DY353">
        <v>0.06690708214285714</v>
      </c>
      <c r="DZ353">
        <v>28.83723571428571</v>
      </c>
      <c r="EA353">
        <v>30.00653214285714</v>
      </c>
      <c r="EB353">
        <v>999.9000000000002</v>
      </c>
      <c r="EC353">
        <v>0</v>
      </c>
      <c r="ED353">
        <v>0</v>
      </c>
      <c r="EE353">
        <v>9992.477142857142</v>
      </c>
      <c r="EF353">
        <v>0</v>
      </c>
      <c r="EG353">
        <v>11.05404642857143</v>
      </c>
      <c r="EH353">
        <v>-32.93568928571428</v>
      </c>
      <c r="EI353">
        <v>724.1774642857143</v>
      </c>
      <c r="EJ353">
        <v>756.5576785714285</v>
      </c>
      <c r="EK353">
        <v>1.671150357142857</v>
      </c>
      <c r="EL353">
        <v>741.2807857142859</v>
      </c>
      <c r="EM353">
        <v>20.19136071428571</v>
      </c>
      <c r="EN353">
        <v>1.986810357142857</v>
      </c>
      <c r="EO353">
        <v>1.834940357142857</v>
      </c>
      <c r="EP353">
        <v>17.33960714285714</v>
      </c>
      <c r="EQ353">
        <v>16.08756785714285</v>
      </c>
      <c r="ER353">
        <v>2000.007142857143</v>
      </c>
      <c r="ES353">
        <v>0.9799940000000003</v>
      </c>
      <c r="ET353">
        <v>0.0200064</v>
      </c>
      <c r="EU353">
        <v>0</v>
      </c>
      <c r="EV353">
        <v>413.6895357142857</v>
      </c>
      <c r="EW353">
        <v>5.00078</v>
      </c>
      <c r="EX353">
        <v>8149.544999999999</v>
      </c>
      <c r="EY353">
        <v>16379.65</v>
      </c>
      <c r="EZ353">
        <v>39.99742857142856</v>
      </c>
      <c r="FA353">
        <v>40.85678571428571</v>
      </c>
      <c r="FB353">
        <v>40.17832142857142</v>
      </c>
      <c r="FC353">
        <v>40.54442857142856</v>
      </c>
      <c r="FD353">
        <v>40.97075</v>
      </c>
      <c r="FE353">
        <v>1955.097142857143</v>
      </c>
      <c r="FF353">
        <v>39.91</v>
      </c>
      <c r="FG353">
        <v>0</v>
      </c>
      <c r="FH353">
        <v>1759171673.6</v>
      </c>
      <c r="FI353">
        <v>0</v>
      </c>
      <c r="FJ353">
        <v>413.7094230769231</v>
      </c>
      <c r="FK353">
        <v>1.696512821196053</v>
      </c>
      <c r="FL353">
        <v>50.32854701938722</v>
      </c>
      <c r="FM353">
        <v>8149.551923076924</v>
      </c>
      <c r="FN353">
        <v>15</v>
      </c>
      <c r="FO353">
        <v>0</v>
      </c>
      <c r="FP353" t="s">
        <v>439</v>
      </c>
      <c r="FQ353">
        <v>1746989605.5</v>
      </c>
      <c r="FR353">
        <v>1746989593.5</v>
      </c>
      <c r="FS353">
        <v>0</v>
      </c>
      <c r="FT353">
        <v>-0.274</v>
      </c>
      <c r="FU353">
        <v>-0.002</v>
      </c>
      <c r="FV353">
        <v>2.549</v>
      </c>
      <c r="FW353">
        <v>0.129</v>
      </c>
      <c r="FX353">
        <v>420</v>
      </c>
      <c r="FY353">
        <v>17</v>
      </c>
      <c r="FZ353">
        <v>0.02</v>
      </c>
      <c r="GA353">
        <v>0.04</v>
      </c>
      <c r="GB353">
        <v>-33.01455499999999</v>
      </c>
      <c r="GC353">
        <v>0.9613756097561454</v>
      </c>
      <c r="GD353">
        <v>0.2151209972898977</v>
      </c>
      <c r="GE353">
        <v>0</v>
      </c>
      <c r="GF353">
        <v>413.5399411764706</v>
      </c>
      <c r="GG353">
        <v>2.796699771505215</v>
      </c>
      <c r="GH353">
        <v>0.3831184689435812</v>
      </c>
      <c r="GI353">
        <v>0</v>
      </c>
      <c r="GJ353">
        <v>1.70983475</v>
      </c>
      <c r="GK353">
        <v>-0.7650759849906246</v>
      </c>
      <c r="GL353">
        <v>0.08135870884507386</v>
      </c>
      <c r="GM353">
        <v>0</v>
      </c>
      <c r="GN353">
        <v>0</v>
      </c>
      <c r="GO353">
        <v>3</v>
      </c>
      <c r="GP353" t="s">
        <v>484</v>
      </c>
      <c r="GQ353">
        <v>3.10204</v>
      </c>
      <c r="GR353">
        <v>2.72528</v>
      </c>
      <c r="GS353">
        <v>0.131526</v>
      </c>
      <c r="GT353">
        <v>0.135426</v>
      </c>
      <c r="GU353">
        <v>0.101246</v>
      </c>
      <c r="GV353">
        <v>0.0971916</v>
      </c>
      <c r="GW353">
        <v>22656.5</v>
      </c>
      <c r="GX353">
        <v>20494.2</v>
      </c>
      <c r="GY353">
        <v>26653.4</v>
      </c>
      <c r="GZ353">
        <v>23929</v>
      </c>
      <c r="HA353">
        <v>38335.2</v>
      </c>
      <c r="HB353">
        <v>31944.8</v>
      </c>
      <c r="HC353">
        <v>46539.3</v>
      </c>
      <c r="HD353">
        <v>37861.4</v>
      </c>
      <c r="HE353">
        <v>1.86138</v>
      </c>
      <c r="HF353">
        <v>1.8502</v>
      </c>
      <c r="HG353">
        <v>0.112049</v>
      </c>
      <c r="HH353">
        <v>0</v>
      </c>
      <c r="HI353">
        <v>28.1802</v>
      </c>
      <c r="HJ353">
        <v>999.9</v>
      </c>
      <c r="HK353">
        <v>48.8</v>
      </c>
      <c r="HL353">
        <v>31.9</v>
      </c>
      <c r="HM353">
        <v>25.4964</v>
      </c>
      <c r="HN353">
        <v>61.0088</v>
      </c>
      <c r="HO353">
        <v>22.1434</v>
      </c>
      <c r="HP353">
        <v>1</v>
      </c>
      <c r="HQ353">
        <v>0.191573</v>
      </c>
      <c r="HR353">
        <v>0.486637</v>
      </c>
      <c r="HS353">
        <v>20.2786</v>
      </c>
      <c r="HT353">
        <v>5.2119</v>
      </c>
      <c r="HU353">
        <v>11.98</v>
      </c>
      <c r="HV353">
        <v>4.9636</v>
      </c>
      <c r="HW353">
        <v>3.2746</v>
      </c>
      <c r="HX353">
        <v>9999</v>
      </c>
      <c r="HY353">
        <v>9999</v>
      </c>
      <c r="HZ353">
        <v>9999</v>
      </c>
      <c r="IA353">
        <v>43.2</v>
      </c>
      <c r="IB353">
        <v>1.86401</v>
      </c>
      <c r="IC353">
        <v>1.8602</v>
      </c>
      <c r="ID353">
        <v>1.85849</v>
      </c>
      <c r="IE353">
        <v>1.85984</v>
      </c>
      <c r="IF353">
        <v>1.85989</v>
      </c>
      <c r="IG353">
        <v>1.8584</v>
      </c>
      <c r="IH353">
        <v>1.85748</v>
      </c>
      <c r="II353">
        <v>1.85242</v>
      </c>
      <c r="IJ353">
        <v>0</v>
      </c>
      <c r="IK353">
        <v>0</v>
      </c>
      <c r="IL353">
        <v>0</v>
      </c>
      <c r="IM353">
        <v>0</v>
      </c>
      <c r="IN353" t="s">
        <v>441</v>
      </c>
      <c r="IO353" t="s">
        <v>442</v>
      </c>
      <c r="IP353" t="s">
        <v>443</v>
      </c>
      <c r="IQ353" t="s">
        <v>443</v>
      </c>
      <c r="IR353" t="s">
        <v>443</v>
      </c>
      <c r="IS353" t="s">
        <v>443</v>
      </c>
      <c r="IT353">
        <v>0</v>
      </c>
      <c r="IU353">
        <v>100</v>
      </c>
      <c r="IV353">
        <v>100</v>
      </c>
      <c r="IW353">
        <v>-0.947</v>
      </c>
      <c r="IX353">
        <v>0.2829</v>
      </c>
      <c r="IY353">
        <v>-0.9039269621244732</v>
      </c>
      <c r="IZ353">
        <v>-0.001239420960351069</v>
      </c>
      <c r="JA353">
        <v>2.054680153414315E-06</v>
      </c>
      <c r="JB353">
        <v>-6.090169633737798E-10</v>
      </c>
      <c r="JC353">
        <v>0.01286883109493677</v>
      </c>
      <c r="JD353">
        <v>0.003674261220633967</v>
      </c>
      <c r="JE353">
        <v>0.0003746991724086452</v>
      </c>
      <c r="JF353">
        <v>1.563836292469968E-06</v>
      </c>
      <c r="JG353">
        <v>1</v>
      </c>
      <c r="JH353">
        <v>2003</v>
      </c>
      <c r="JI353">
        <v>1</v>
      </c>
      <c r="JJ353">
        <v>24</v>
      </c>
      <c r="JK353">
        <v>203034.6</v>
      </c>
      <c r="JL353">
        <v>203034.8</v>
      </c>
      <c r="JM353">
        <v>1.85913</v>
      </c>
      <c r="JN353">
        <v>2.62695</v>
      </c>
      <c r="JO353">
        <v>1.49658</v>
      </c>
      <c r="JP353">
        <v>2.34375</v>
      </c>
      <c r="JQ353">
        <v>1.54907</v>
      </c>
      <c r="JR353">
        <v>2.47925</v>
      </c>
      <c r="JS353">
        <v>36.8604</v>
      </c>
      <c r="JT353">
        <v>24.1838</v>
      </c>
      <c r="JU353">
        <v>18</v>
      </c>
      <c r="JV353">
        <v>484.045</v>
      </c>
      <c r="JW353">
        <v>491.623</v>
      </c>
      <c r="JX353">
        <v>27.1209</v>
      </c>
      <c r="JY353">
        <v>29.6957</v>
      </c>
      <c r="JZ353">
        <v>30</v>
      </c>
      <c r="KA353">
        <v>29.9537</v>
      </c>
      <c r="KB353">
        <v>29.9571</v>
      </c>
      <c r="KC353">
        <v>37.3291</v>
      </c>
      <c r="KD353">
        <v>23.3405</v>
      </c>
      <c r="KE353">
        <v>93.29730000000001</v>
      </c>
      <c r="KF353">
        <v>27.1212</v>
      </c>
      <c r="KG353">
        <v>787.682</v>
      </c>
      <c r="KH353">
        <v>20.2705</v>
      </c>
      <c r="KI353">
        <v>101.757</v>
      </c>
      <c r="KJ353">
        <v>91.30459999999999</v>
      </c>
    </row>
    <row r="354" spans="1:296">
      <c r="A354">
        <v>336</v>
      </c>
      <c r="B354">
        <v>1759171686.6</v>
      </c>
      <c r="C354">
        <v>10313.5</v>
      </c>
      <c r="D354" t="s">
        <v>1118</v>
      </c>
      <c r="E354" t="s">
        <v>1119</v>
      </c>
      <c r="F354">
        <v>5</v>
      </c>
      <c r="G354" t="s">
        <v>1025</v>
      </c>
      <c r="H354">
        <v>1759171679.1</v>
      </c>
      <c r="I354">
        <f>(J354)/1000</f>
        <v>0</v>
      </c>
      <c r="J354">
        <f>IF(DO354, AM354, AG354)</f>
        <v>0</v>
      </c>
      <c r="K354">
        <f>IF(DO354, AH354, AF354)</f>
        <v>0</v>
      </c>
      <c r="L354">
        <f>DQ354 - IF(AT354&gt;1, K354*DK354*100.0/(AV354), 0)</f>
        <v>0</v>
      </c>
      <c r="M354">
        <f>((S354-I354/2)*L354-K354)/(S354+I354/2)</f>
        <v>0</v>
      </c>
      <c r="N354">
        <f>M354*(DX354+DY354)/1000.0</f>
        <v>0</v>
      </c>
      <c r="O354">
        <f>(DQ354 - IF(AT354&gt;1, K354*DK354*100.0/(AV354), 0))*(DX354+DY354)/1000.0</f>
        <v>0</v>
      </c>
      <c r="P354">
        <f>2.0/((1/R354-1/Q354)+SIGN(R354)*SQRT((1/R354-1/Q354)*(1/R354-1/Q354) + 4*DL354/((DL354+1)*(DL354+1))*(2*1/R354*1/Q354-1/Q354*1/Q354)))</f>
        <v>0</v>
      </c>
      <c r="Q354">
        <f>IF(LEFT(DM354,1)&lt;&gt;"0",IF(LEFT(DM354,1)="1",3.0,DN354),$D$5+$E$5*(EE354*DX354/($K$5*1000))+$F$5*(EE354*DX354/($K$5*1000))*MAX(MIN(DK354,$J$5),$I$5)*MAX(MIN(DK354,$J$5),$I$5)+$G$5*MAX(MIN(DK354,$J$5),$I$5)*(EE354*DX354/($K$5*1000))+$H$5*(EE354*DX354/($K$5*1000))*(EE354*DX354/($K$5*1000)))</f>
        <v>0</v>
      </c>
      <c r="R354">
        <f>I354*(1000-(1000*0.61365*exp(17.502*V354/(240.97+V354))/(DX354+DY354)+DS354)/2)/(1000*0.61365*exp(17.502*V354/(240.97+V354))/(DX354+DY354)-DS354)</f>
        <v>0</v>
      </c>
      <c r="S354">
        <f>1/((DL354+1)/(P354/1.6)+1/(Q354/1.37)) + DL354/((DL354+1)/(P354/1.6) + DL354/(Q354/1.37))</f>
        <v>0</v>
      </c>
      <c r="T354">
        <f>(DG354*DJ354)</f>
        <v>0</v>
      </c>
      <c r="U354">
        <f>(DZ354+(T354+2*0.95*5.67E-8*(((DZ354+$B$9)+273)^4-(DZ354+273)^4)-44100*I354)/(1.84*29.3*Q354+8*0.95*5.67E-8*(DZ354+273)^3))</f>
        <v>0</v>
      </c>
      <c r="V354">
        <f>($C$9*EA354+$D$9*EB354+$E$9*U354)</f>
        <v>0</v>
      </c>
      <c r="W354">
        <f>0.61365*exp(17.502*V354/(240.97+V354))</f>
        <v>0</v>
      </c>
      <c r="X354">
        <f>(Y354/Z354*100)</f>
        <v>0</v>
      </c>
      <c r="Y354">
        <f>DS354*(DX354+DY354)/1000</f>
        <v>0</v>
      </c>
      <c r="Z354">
        <f>0.61365*exp(17.502*DZ354/(240.97+DZ354))</f>
        <v>0</v>
      </c>
      <c r="AA354">
        <f>(W354-DS354*(DX354+DY354)/1000)</f>
        <v>0</v>
      </c>
      <c r="AB354">
        <f>(-I354*44100)</f>
        <v>0</v>
      </c>
      <c r="AC354">
        <f>2*29.3*Q354*0.92*(DZ354-V354)</f>
        <v>0</v>
      </c>
      <c r="AD354">
        <f>2*0.95*5.67E-8*(((DZ354+$B$9)+273)^4-(V354+273)^4)</f>
        <v>0</v>
      </c>
      <c r="AE354">
        <f>T354+AD354+AB354+AC354</f>
        <v>0</v>
      </c>
      <c r="AF354">
        <f>DW354*AT354*(DR354-DQ354*(1000-AT354*DT354)/(1000-AT354*DS354))/(100*DK354)</f>
        <v>0</v>
      </c>
      <c r="AG354">
        <f>1000*DW354*AT354*(DS354-DT354)/(100*DK354*(1000-AT354*DS354))</f>
        <v>0</v>
      </c>
      <c r="AH354">
        <f>(AI354 - AJ354 - DX354*1E3/(8.314*(DZ354+273.15)) * AL354/DW354 * AK354) * DW354/(100*DK354) * (1000 - DT354)/1000</f>
        <v>0</v>
      </c>
      <c r="AI354">
        <v>790.0507239022654</v>
      </c>
      <c r="AJ354">
        <v>766.1278787878783</v>
      </c>
      <c r="AK354">
        <v>3.439269405698853</v>
      </c>
      <c r="AL354">
        <v>65.05288152161035</v>
      </c>
      <c r="AM354">
        <f>(AO354 - AN354 + DX354*1E3/(8.314*(DZ354+273.15)) * AQ354/DW354 * AP354) * DW354/(100*DK354) * 1000/(1000 - AO354)</f>
        <v>0</v>
      </c>
      <c r="AN354">
        <v>20.25950870087458</v>
      </c>
      <c r="AO354">
        <v>21.88953757575757</v>
      </c>
      <c r="AP354">
        <v>2.632112243591458E-05</v>
      </c>
      <c r="AQ354">
        <v>105.0648976741151</v>
      </c>
      <c r="AR354">
        <v>0</v>
      </c>
      <c r="AS354">
        <v>0</v>
      </c>
      <c r="AT354">
        <f>IF(AR354*$H$15&gt;=AV354,1.0,(AV354/(AV354-AR354*$H$15)))</f>
        <v>0</v>
      </c>
      <c r="AU354">
        <f>(AT354-1)*100</f>
        <v>0</v>
      </c>
      <c r="AV354">
        <f>MAX(0,($B$15+$C$15*EE354)/(1+$D$15*EE354)*DX354/(DZ354+273)*$E$15)</f>
        <v>0</v>
      </c>
      <c r="AW354" t="s">
        <v>437</v>
      </c>
      <c r="AX354" t="s">
        <v>437</v>
      </c>
      <c r="AY354">
        <v>0</v>
      </c>
      <c r="AZ354">
        <v>0</v>
      </c>
      <c r="BA354">
        <f>1-AY354/AZ354</f>
        <v>0</v>
      </c>
      <c r="BB354">
        <v>0</v>
      </c>
      <c r="BC354" t="s">
        <v>437</v>
      </c>
      <c r="BD354" t="s">
        <v>437</v>
      </c>
      <c r="BE354">
        <v>0</v>
      </c>
      <c r="BF354">
        <v>0</v>
      </c>
      <c r="BG354">
        <f>1-BE354/BF354</f>
        <v>0</v>
      </c>
      <c r="BH354">
        <v>0.5</v>
      </c>
      <c r="BI354">
        <f>DH354</f>
        <v>0</v>
      </c>
      <c r="BJ354">
        <f>K354</f>
        <v>0</v>
      </c>
      <c r="BK354">
        <f>BG354*BH354*BI354</f>
        <v>0</v>
      </c>
      <c r="BL354">
        <f>(BJ354-BB354)/BI354</f>
        <v>0</v>
      </c>
      <c r="BM354">
        <f>(AZ354-BF354)/BF354</f>
        <v>0</v>
      </c>
      <c r="BN354">
        <f>AY354/(BA354+AY354/BF354)</f>
        <v>0</v>
      </c>
      <c r="BO354" t="s">
        <v>437</v>
      </c>
      <c r="BP354">
        <v>0</v>
      </c>
      <c r="BQ354">
        <f>IF(BP354&lt;&gt;0, BP354, BN354)</f>
        <v>0</v>
      </c>
      <c r="BR354">
        <f>1-BQ354/BF354</f>
        <v>0</v>
      </c>
      <c r="BS354">
        <f>(BF354-BE354)/(BF354-BQ354)</f>
        <v>0</v>
      </c>
      <c r="BT354">
        <f>(AZ354-BF354)/(AZ354-BQ354)</f>
        <v>0</v>
      </c>
      <c r="BU354">
        <f>(BF354-BE354)/(BF354-AY354)</f>
        <v>0</v>
      </c>
      <c r="BV354">
        <f>(AZ354-BF354)/(AZ354-AY354)</f>
        <v>0</v>
      </c>
      <c r="BW354">
        <f>(BS354*BQ354/BE354)</f>
        <v>0</v>
      </c>
      <c r="BX354">
        <f>(1-BW354)</f>
        <v>0</v>
      </c>
      <c r="DG354">
        <f>$B$13*EF354+$C$13*EG354+$F$13*ER354*(1-EU354)</f>
        <v>0</v>
      </c>
      <c r="DH354">
        <f>DG354*DI354</f>
        <v>0</v>
      </c>
      <c r="DI354">
        <f>($B$13*$D$11+$C$13*$D$11+$F$13*((FE354+EW354)/MAX(FE354+EW354+FF354, 0.1)*$I$11+FF354/MAX(FE354+EW354+FF354, 0.1)*$J$11))/($B$13+$C$13+$F$13)</f>
        <v>0</v>
      </c>
      <c r="DJ354">
        <f>($B$13*$K$11+$C$13*$K$11+$F$13*((FE354+EW354)/MAX(FE354+EW354+FF354, 0.1)*$P$11+FF354/MAX(FE354+EW354+FF354, 0.1)*$Q$11))/($B$13+$C$13+$F$13)</f>
        <v>0</v>
      </c>
      <c r="DK354">
        <v>2.7</v>
      </c>
      <c r="DL354">
        <v>0.5</v>
      </c>
      <c r="DM354" t="s">
        <v>438</v>
      </c>
      <c r="DN354">
        <v>2</v>
      </c>
      <c r="DO354" t="b">
        <v>1</v>
      </c>
      <c r="DP354">
        <v>1759171679.1</v>
      </c>
      <c r="DQ354">
        <v>725.9403333333333</v>
      </c>
      <c r="DR354">
        <v>758.978111111111</v>
      </c>
      <c r="DS354">
        <v>21.87155925925926</v>
      </c>
      <c r="DT354">
        <v>20.24616666666666</v>
      </c>
      <c r="DU354">
        <v>726.8933703703703</v>
      </c>
      <c r="DV354">
        <v>21.5889962962963</v>
      </c>
      <c r="DW354">
        <v>499.9824074074074</v>
      </c>
      <c r="DX354">
        <v>90.87746666666665</v>
      </c>
      <c r="DY354">
        <v>0.06706370370370369</v>
      </c>
      <c r="DZ354">
        <v>28.82563703703703</v>
      </c>
      <c r="EA354">
        <v>30.00194814814815</v>
      </c>
      <c r="EB354">
        <v>999.9000000000001</v>
      </c>
      <c r="EC354">
        <v>0</v>
      </c>
      <c r="ED354">
        <v>0</v>
      </c>
      <c r="EE354">
        <v>9987.061481481483</v>
      </c>
      <c r="EF354">
        <v>0</v>
      </c>
      <c r="EG354">
        <v>11.06435925925926</v>
      </c>
      <c r="EH354">
        <v>-33.0377</v>
      </c>
      <c r="EI354">
        <v>742.1731111111112</v>
      </c>
      <c r="EJ354">
        <v>774.6622592592593</v>
      </c>
      <c r="EK354">
        <v>1.625385925925926</v>
      </c>
      <c r="EL354">
        <v>758.978111111111</v>
      </c>
      <c r="EM354">
        <v>20.24616666666666</v>
      </c>
      <c r="EN354">
        <v>1.987631851851852</v>
      </c>
      <c r="EO354">
        <v>1.839921481481482</v>
      </c>
      <c r="EP354">
        <v>17.34615185185185</v>
      </c>
      <c r="EQ354">
        <v>16.13012592592592</v>
      </c>
      <c r="ER354">
        <v>2000.007777777777</v>
      </c>
      <c r="ES354">
        <v>0.9799940000000001</v>
      </c>
      <c r="ET354">
        <v>0.0200064</v>
      </c>
      <c r="EU354">
        <v>0</v>
      </c>
      <c r="EV354">
        <v>413.8824444444446</v>
      </c>
      <c r="EW354">
        <v>5.00078</v>
      </c>
      <c r="EX354">
        <v>8153.817777777776</v>
      </c>
      <c r="EY354">
        <v>16379.65925925926</v>
      </c>
      <c r="EZ354">
        <v>39.99966666666666</v>
      </c>
      <c r="FA354">
        <v>40.85155555555556</v>
      </c>
      <c r="FB354">
        <v>40.16648148148148</v>
      </c>
      <c r="FC354">
        <v>40.546</v>
      </c>
      <c r="FD354">
        <v>40.96499999999998</v>
      </c>
      <c r="FE354">
        <v>1955.097777777778</v>
      </c>
      <c r="FF354">
        <v>39.91</v>
      </c>
      <c r="FG354">
        <v>0</v>
      </c>
      <c r="FH354">
        <v>1759171679</v>
      </c>
      <c r="FI354">
        <v>0</v>
      </c>
      <c r="FJ354">
        <v>413.9532</v>
      </c>
      <c r="FK354">
        <v>3.046307697976705</v>
      </c>
      <c r="FL354">
        <v>45.49307686608226</v>
      </c>
      <c r="FM354">
        <v>8154.158</v>
      </c>
      <c r="FN354">
        <v>15</v>
      </c>
      <c r="FO354">
        <v>0</v>
      </c>
      <c r="FP354" t="s">
        <v>439</v>
      </c>
      <c r="FQ354">
        <v>1746989605.5</v>
      </c>
      <c r="FR354">
        <v>1746989593.5</v>
      </c>
      <c r="FS354">
        <v>0</v>
      </c>
      <c r="FT354">
        <v>-0.274</v>
      </c>
      <c r="FU354">
        <v>-0.002</v>
      </c>
      <c r="FV354">
        <v>2.549</v>
      </c>
      <c r="FW354">
        <v>0.129</v>
      </c>
      <c r="FX354">
        <v>420</v>
      </c>
      <c r="FY354">
        <v>17</v>
      </c>
      <c r="FZ354">
        <v>0.02</v>
      </c>
      <c r="GA354">
        <v>0.04</v>
      </c>
      <c r="GB354">
        <v>-33.00590487804878</v>
      </c>
      <c r="GC354">
        <v>-1.102093379790943</v>
      </c>
      <c r="GD354">
        <v>0.1998909897446176</v>
      </c>
      <c r="GE354">
        <v>0</v>
      </c>
      <c r="GF354">
        <v>413.8020882352941</v>
      </c>
      <c r="GG354">
        <v>2.401359818018403</v>
      </c>
      <c r="GH354">
        <v>0.359915297849789</v>
      </c>
      <c r="GI354">
        <v>0</v>
      </c>
      <c r="GJ354">
        <v>1.667251951219512</v>
      </c>
      <c r="GK354">
        <v>-0.5294652961672488</v>
      </c>
      <c r="GL354">
        <v>0.06594562539234779</v>
      </c>
      <c r="GM354">
        <v>0</v>
      </c>
      <c r="GN354">
        <v>0</v>
      </c>
      <c r="GO354">
        <v>3</v>
      </c>
      <c r="GP354" t="s">
        <v>484</v>
      </c>
      <c r="GQ354">
        <v>3.1021</v>
      </c>
      <c r="GR354">
        <v>2.72502</v>
      </c>
      <c r="GS354">
        <v>0.133548</v>
      </c>
      <c r="GT354">
        <v>0.137412</v>
      </c>
      <c r="GU354">
        <v>0.101258</v>
      </c>
      <c r="GV354">
        <v>0.09721249999999999</v>
      </c>
      <c r="GW354">
        <v>22603.8</v>
      </c>
      <c r="GX354">
        <v>20447.2</v>
      </c>
      <c r="GY354">
        <v>26653.4</v>
      </c>
      <c r="GZ354">
        <v>23929</v>
      </c>
      <c r="HA354">
        <v>38334.8</v>
      </c>
      <c r="HB354">
        <v>31944.2</v>
      </c>
      <c r="HC354">
        <v>46539.2</v>
      </c>
      <c r="HD354">
        <v>37861.2</v>
      </c>
      <c r="HE354">
        <v>1.86152</v>
      </c>
      <c r="HF354">
        <v>1.85023</v>
      </c>
      <c r="HG354">
        <v>0.111319</v>
      </c>
      <c r="HH354">
        <v>0</v>
      </c>
      <c r="HI354">
        <v>28.1742</v>
      </c>
      <c r="HJ354">
        <v>999.9</v>
      </c>
      <c r="HK354">
        <v>48.8</v>
      </c>
      <c r="HL354">
        <v>31.9</v>
      </c>
      <c r="HM354">
        <v>25.497</v>
      </c>
      <c r="HN354">
        <v>61.2288</v>
      </c>
      <c r="HO354">
        <v>22.1955</v>
      </c>
      <c r="HP354">
        <v>1</v>
      </c>
      <c r="HQ354">
        <v>0.191491</v>
      </c>
      <c r="HR354">
        <v>0.481555</v>
      </c>
      <c r="HS354">
        <v>20.2788</v>
      </c>
      <c r="HT354">
        <v>5.2122</v>
      </c>
      <c r="HU354">
        <v>11.98</v>
      </c>
      <c r="HV354">
        <v>4.96365</v>
      </c>
      <c r="HW354">
        <v>3.27463</v>
      </c>
      <c r="HX354">
        <v>9999</v>
      </c>
      <c r="HY354">
        <v>9999</v>
      </c>
      <c r="HZ354">
        <v>9999</v>
      </c>
      <c r="IA354">
        <v>43.2</v>
      </c>
      <c r="IB354">
        <v>1.86398</v>
      </c>
      <c r="IC354">
        <v>1.86019</v>
      </c>
      <c r="ID354">
        <v>1.85846</v>
      </c>
      <c r="IE354">
        <v>1.85984</v>
      </c>
      <c r="IF354">
        <v>1.85989</v>
      </c>
      <c r="IG354">
        <v>1.85839</v>
      </c>
      <c r="IH354">
        <v>1.85749</v>
      </c>
      <c r="II354">
        <v>1.85242</v>
      </c>
      <c r="IJ354">
        <v>0</v>
      </c>
      <c r="IK354">
        <v>0</v>
      </c>
      <c r="IL354">
        <v>0</v>
      </c>
      <c r="IM354">
        <v>0</v>
      </c>
      <c r="IN354" t="s">
        <v>441</v>
      </c>
      <c r="IO354" t="s">
        <v>442</v>
      </c>
      <c r="IP354" t="s">
        <v>443</v>
      </c>
      <c r="IQ354" t="s">
        <v>443</v>
      </c>
      <c r="IR354" t="s">
        <v>443</v>
      </c>
      <c r="IS354" t="s">
        <v>443</v>
      </c>
      <c r="IT354">
        <v>0</v>
      </c>
      <c r="IU354">
        <v>100</v>
      </c>
      <c r="IV354">
        <v>100</v>
      </c>
      <c r="IW354">
        <v>-0.9330000000000001</v>
      </c>
      <c r="IX354">
        <v>0.2829</v>
      </c>
      <c r="IY354">
        <v>-0.9039269621244732</v>
      </c>
      <c r="IZ354">
        <v>-0.001239420960351069</v>
      </c>
      <c r="JA354">
        <v>2.054680153414315E-06</v>
      </c>
      <c r="JB354">
        <v>-6.090169633737798E-10</v>
      </c>
      <c r="JC354">
        <v>0.01286883109493677</v>
      </c>
      <c r="JD354">
        <v>0.003674261220633967</v>
      </c>
      <c r="JE354">
        <v>0.0003746991724086452</v>
      </c>
      <c r="JF354">
        <v>1.563836292469968E-06</v>
      </c>
      <c r="JG354">
        <v>1</v>
      </c>
      <c r="JH354">
        <v>2003</v>
      </c>
      <c r="JI354">
        <v>1</v>
      </c>
      <c r="JJ354">
        <v>24</v>
      </c>
      <c r="JK354">
        <v>203034.7</v>
      </c>
      <c r="JL354">
        <v>203034.9</v>
      </c>
      <c r="JM354">
        <v>1.89331</v>
      </c>
      <c r="JN354">
        <v>2.62329</v>
      </c>
      <c r="JO354">
        <v>1.49658</v>
      </c>
      <c r="JP354">
        <v>2.34375</v>
      </c>
      <c r="JQ354">
        <v>1.54907</v>
      </c>
      <c r="JR354">
        <v>2.41089</v>
      </c>
      <c r="JS354">
        <v>36.8842</v>
      </c>
      <c r="JT354">
        <v>24.1751</v>
      </c>
      <c r="JU354">
        <v>18</v>
      </c>
      <c r="JV354">
        <v>484.118</v>
      </c>
      <c r="JW354">
        <v>491.624</v>
      </c>
      <c r="JX354">
        <v>27.1159</v>
      </c>
      <c r="JY354">
        <v>29.6944</v>
      </c>
      <c r="JZ354">
        <v>29.9999</v>
      </c>
      <c r="KA354">
        <v>29.9516</v>
      </c>
      <c r="KB354">
        <v>29.9552</v>
      </c>
      <c r="KC354">
        <v>38.0148</v>
      </c>
      <c r="KD354">
        <v>23.3405</v>
      </c>
      <c r="KE354">
        <v>93.29730000000001</v>
      </c>
      <c r="KF354">
        <v>27.1163</v>
      </c>
      <c r="KG354">
        <v>807.72</v>
      </c>
      <c r="KH354">
        <v>20.2869</v>
      </c>
      <c r="KI354">
        <v>101.757</v>
      </c>
      <c r="KJ354">
        <v>91.3043</v>
      </c>
    </row>
    <row r="355" spans="1:296">
      <c r="A355">
        <v>337</v>
      </c>
      <c r="B355">
        <v>1759171691.6</v>
      </c>
      <c r="C355">
        <v>10318.5</v>
      </c>
      <c r="D355" t="s">
        <v>1120</v>
      </c>
      <c r="E355" t="s">
        <v>1121</v>
      </c>
      <c r="F355">
        <v>5</v>
      </c>
      <c r="G355" t="s">
        <v>1025</v>
      </c>
      <c r="H355">
        <v>1759171683.814285</v>
      </c>
      <c r="I355">
        <f>(J355)/1000</f>
        <v>0</v>
      </c>
      <c r="J355">
        <f>IF(DO355, AM355, AG355)</f>
        <v>0</v>
      </c>
      <c r="K355">
        <f>IF(DO355, AH355, AF355)</f>
        <v>0</v>
      </c>
      <c r="L355">
        <f>DQ355 - IF(AT355&gt;1, K355*DK355*100.0/(AV355), 0)</f>
        <v>0</v>
      </c>
      <c r="M355">
        <f>((S355-I355/2)*L355-K355)/(S355+I355/2)</f>
        <v>0</v>
      </c>
      <c r="N355">
        <f>M355*(DX355+DY355)/1000.0</f>
        <v>0</v>
      </c>
      <c r="O355">
        <f>(DQ355 - IF(AT355&gt;1, K355*DK355*100.0/(AV355), 0))*(DX355+DY355)/1000.0</f>
        <v>0</v>
      </c>
      <c r="P355">
        <f>2.0/((1/R355-1/Q355)+SIGN(R355)*SQRT((1/R355-1/Q355)*(1/R355-1/Q355) + 4*DL355/((DL355+1)*(DL355+1))*(2*1/R355*1/Q355-1/Q355*1/Q355)))</f>
        <v>0</v>
      </c>
      <c r="Q355">
        <f>IF(LEFT(DM355,1)&lt;&gt;"0",IF(LEFT(DM355,1)="1",3.0,DN355),$D$5+$E$5*(EE355*DX355/($K$5*1000))+$F$5*(EE355*DX355/($K$5*1000))*MAX(MIN(DK355,$J$5),$I$5)*MAX(MIN(DK355,$J$5),$I$5)+$G$5*MAX(MIN(DK355,$J$5),$I$5)*(EE355*DX355/($K$5*1000))+$H$5*(EE355*DX355/($K$5*1000))*(EE355*DX355/($K$5*1000)))</f>
        <v>0</v>
      </c>
      <c r="R355">
        <f>I355*(1000-(1000*0.61365*exp(17.502*V355/(240.97+V355))/(DX355+DY355)+DS355)/2)/(1000*0.61365*exp(17.502*V355/(240.97+V355))/(DX355+DY355)-DS355)</f>
        <v>0</v>
      </c>
      <c r="S355">
        <f>1/((DL355+1)/(P355/1.6)+1/(Q355/1.37)) + DL355/((DL355+1)/(P355/1.6) + DL355/(Q355/1.37))</f>
        <v>0</v>
      </c>
      <c r="T355">
        <f>(DG355*DJ355)</f>
        <v>0</v>
      </c>
      <c r="U355">
        <f>(DZ355+(T355+2*0.95*5.67E-8*(((DZ355+$B$9)+273)^4-(DZ355+273)^4)-44100*I355)/(1.84*29.3*Q355+8*0.95*5.67E-8*(DZ355+273)^3))</f>
        <v>0</v>
      </c>
      <c r="V355">
        <f>($C$9*EA355+$D$9*EB355+$E$9*U355)</f>
        <v>0</v>
      </c>
      <c r="W355">
        <f>0.61365*exp(17.502*V355/(240.97+V355))</f>
        <v>0</v>
      </c>
      <c r="X355">
        <f>(Y355/Z355*100)</f>
        <v>0</v>
      </c>
      <c r="Y355">
        <f>DS355*(DX355+DY355)/1000</f>
        <v>0</v>
      </c>
      <c r="Z355">
        <f>0.61365*exp(17.502*DZ355/(240.97+DZ355))</f>
        <v>0</v>
      </c>
      <c r="AA355">
        <f>(W355-DS355*(DX355+DY355)/1000)</f>
        <v>0</v>
      </c>
      <c r="AB355">
        <f>(-I355*44100)</f>
        <v>0</v>
      </c>
      <c r="AC355">
        <f>2*29.3*Q355*0.92*(DZ355-V355)</f>
        <v>0</v>
      </c>
      <c r="AD355">
        <f>2*0.95*5.67E-8*(((DZ355+$B$9)+273)^4-(V355+273)^4)</f>
        <v>0</v>
      </c>
      <c r="AE355">
        <f>T355+AD355+AB355+AC355</f>
        <v>0</v>
      </c>
      <c r="AF355">
        <f>DW355*AT355*(DR355-DQ355*(1000-AT355*DT355)/(1000-AT355*DS355))/(100*DK355)</f>
        <v>0</v>
      </c>
      <c r="AG355">
        <f>1000*DW355*AT355*(DS355-DT355)/(100*DK355*(1000-AT355*DS355))</f>
        <v>0</v>
      </c>
      <c r="AH355">
        <f>(AI355 - AJ355 - DX355*1E3/(8.314*(DZ355+273.15)) * AL355/DW355 * AK355) * DW355/(100*DK355) * (1000 - DT355)/1000</f>
        <v>0</v>
      </c>
      <c r="AI355">
        <v>807.2603269628709</v>
      </c>
      <c r="AJ355">
        <v>783.2489212121209</v>
      </c>
      <c r="AK355">
        <v>3.424874940436053</v>
      </c>
      <c r="AL355">
        <v>65.05288152161035</v>
      </c>
      <c r="AM355">
        <f>(AO355 - AN355 + DX355*1E3/(8.314*(DZ355+273.15)) * AQ355/DW355 * AP355) * DW355/(100*DK355) * 1000/(1000 - AO355)</f>
        <v>0</v>
      </c>
      <c r="AN355">
        <v>20.26103871266371</v>
      </c>
      <c r="AO355">
        <v>21.88764242424241</v>
      </c>
      <c r="AP355">
        <v>-6.446441892837949E-05</v>
      </c>
      <c r="AQ355">
        <v>105.0648976741151</v>
      </c>
      <c r="AR355">
        <v>0</v>
      </c>
      <c r="AS355">
        <v>0</v>
      </c>
      <c r="AT355">
        <f>IF(AR355*$H$15&gt;=AV355,1.0,(AV355/(AV355-AR355*$H$15)))</f>
        <v>0</v>
      </c>
      <c r="AU355">
        <f>(AT355-1)*100</f>
        <v>0</v>
      </c>
      <c r="AV355">
        <f>MAX(0,($B$15+$C$15*EE355)/(1+$D$15*EE355)*DX355/(DZ355+273)*$E$15)</f>
        <v>0</v>
      </c>
      <c r="AW355" t="s">
        <v>437</v>
      </c>
      <c r="AX355" t="s">
        <v>437</v>
      </c>
      <c r="AY355">
        <v>0</v>
      </c>
      <c r="AZ355">
        <v>0</v>
      </c>
      <c r="BA355">
        <f>1-AY355/AZ355</f>
        <v>0</v>
      </c>
      <c r="BB355">
        <v>0</v>
      </c>
      <c r="BC355" t="s">
        <v>437</v>
      </c>
      <c r="BD355" t="s">
        <v>437</v>
      </c>
      <c r="BE355">
        <v>0</v>
      </c>
      <c r="BF355">
        <v>0</v>
      </c>
      <c r="BG355">
        <f>1-BE355/BF355</f>
        <v>0</v>
      </c>
      <c r="BH355">
        <v>0.5</v>
      </c>
      <c r="BI355">
        <f>DH355</f>
        <v>0</v>
      </c>
      <c r="BJ355">
        <f>K355</f>
        <v>0</v>
      </c>
      <c r="BK355">
        <f>BG355*BH355*BI355</f>
        <v>0</v>
      </c>
      <c r="BL355">
        <f>(BJ355-BB355)/BI355</f>
        <v>0</v>
      </c>
      <c r="BM355">
        <f>(AZ355-BF355)/BF355</f>
        <v>0</v>
      </c>
      <c r="BN355">
        <f>AY355/(BA355+AY355/BF355)</f>
        <v>0</v>
      </c>
      <c r="BO355" t="s">
        <v>437</v>
      </c>
      <c r="BP355">
        <v>0</v>
      </c>
      <c r="BQ355">
        <f>IF(BP355&lt;&gt;0, BP355, BN355)</f>
        <v>0</v>
      </c>
      <c r="BR355">
        <f>1-BQ355/BF355</f>
        <v>0</v>
      </c>
      <c r="BS355">
        <f>(BF355-BE355)/(BF355-BQ355)</f>
        <v>0</v>
      </c>
      <c r="BT355">
        <f>(AZ355-BF355)/(AZ355-BQ355)</f>
        <v>0</v>
      </c>
      <c r="BU355">
        <f>(BF355-BE355)/(BF355-AY355)</f>
        <v>0</v>
      </c>
      <c r="BV355">
        <f>(AZ355-BF355)/(AZ355-AY355)</f>
        <v>0</v>
      </c>
      <c r="BW355">
        <f>(BS355*BQ355/BE355)</f>
        <v>0</v>
      </c>
      <c r="BX355">
        <f>(1-BW355)</f>
        <v>0</v>
      </c>
      <c r="DG355">
        <f>$B$13*EF355+$C$13*EG355+$F$13*ER355*(1-EU355)</f>
        <v>0</v>
      </c>
      <c r="DH355">
        <f>DG355*DI355</f>
        <v>0</v>
      </c>
      <c r="DI355">
        <f>($B$13*$D$11+$C$13*$D$11+$F$13*((FE355+EW355)/MAX(FE355+EW355+FF355, 0.1)*$I$11+FF355/MAX(FE355+EW355+FF355, 0.1)*$J$11))/($B$13+$C$13+$F$13)</f>
        <v>0</v>
      </c>
      <c r="DJ355">
        <f>($B$13*$K$11+$C$13*$K$11+$F$13*((FE355+EW355)/MAX(FE355+EW355+FF355, 0.1)*$P$11+FF355/MAX(FE355+EW355+FF355, 0.1)*$Q$11))/($B$13+$C$13+$F$13)</f>
        <v>0</v>
      </c>
      <c r="DK355">
        <v>2.7</v>
      </c>
      <c r="DL355">
        <v>0.5</v>
      </c>
      <c r="DM355" t="s">
        <v>438</v>
      </c>
      <c r="DN355">
        <v>2</v>
      </c>
      <c r="DO355" t="b">
        <v>1</v>
      </c>
      <c r="DP355">
        <v>1759171683.814285</v>
      </c>
      <c r="DQ355">
        <v>741.6838214285715</v>
      </c>
      <c r="DR355">
        <v>774.8932857142858</v>
      </c>
      <c r="DS355">
        <v>21.88412142857143</v>
      </c>
      <c r="DT355">
        <v>20.25714642857143</v>
      </c>
      <c r="DU355">
        <v>742.6243214285713</v>
      </c>
      <c r="DV355">
        <v>21.60128214285715</v>
      </c>
      <c r="DW355">
        <v>499.9797142857142</v>
      </c>
      <c r="DX355">
        <v>90.87805</v>
      </c>
      <c r="DY355">
        <v>0.06699765714285714</v>
      </c>
      <c r="DZ355">
        <v>28.81586785714286</v>
      </c>
      <c r="EA355">
        <v>29.997875</v>
      </c>
      <c r="EB355">
        <v>999.9000000000002</v>
      </c>
      <c r="EC355">
        <v>0</v>
      </c>
      <c r="ED355">
        <v>0</v>
      </c>
      <c r="EE355">
        <v>10000.47392857143</v>
      </c>
      <c r="EF355">
        <v>0</v>
      </c>
      <c r="EG355">
        <v>10.95248928571428</v>
      </c>
      <c r="EH355">
        <v>-33.20944642857143</v>
      </c>
      <c r="EI355">
        <v>758.2782500000001</v>
      </c>
      <c r="EJ355">
        <v>790.9149642857143</v>
      </c>
      <c r="EK355">
        <v>1.626966785714286</v>
      </c>
      <c r="EL355">
        <v>774.8932857142858</v>
      </c>
      <c r="EM355">
        <v>20.25714642857143</v>
      </c>
      <c r="EN355">
        <v>1.988786071428571</v>
      </c>
      <c r="EO355">
        <v>1.840930714285714</v>
      </c>
      <c r="EP355">
        <v>17.35533214285715</v>
      </c>
      <c r="EQ355">
        <v>16.138725</v>
      </c>
      <c r="ER355">
        <v>2000.002142857143</v>
      </c>
      <c r="ES355">
        <v>0.9799940000000003</v>
      </c>
      <c r="ET355">
        <v>0.0200064</v>
      </c>
      <c r="EU355">
        <v>0</v>
      </c>
      <c r="EV355">
        <v>414.1061785714286</v>
      </c>
      <c r="EW355">
        <v>5.00078</v>
      </c>
      <c r="EX355">
        <v>8157.288571428571</v>
      </c>
      <c r="EY355">
        <v>16379.62857142857</v>
      </c>
      <c r="EZ355">
        <v>39.99967857142856</v>
      </c>
      <c r="FA355">
        <v>40.84571428571428</v>
      </c>
      <c r="FB355">
        <v>40.16714285714285</v>
      </c>
      <c r="FC355">
        <v>40.52646428571428</v>
      </c>
      <c r="FD355">
        <v>40.94389285714284</v>
      </c>
      <c r="FE355">
        <v>1955.092142857143</v>
      </c>
      <c r="FF355">
        <v>39.91</v>
      </c>
      <c r="FG355">
        <v>0</v>
      </c>
      <c r="FH355">
        <v>1759171683.8</v>
      </c>
      <c r="FI355">
        <v>0</v>
      </c>
      <c r="FJ355">
        <v>414.148</v>
      </c>
      <c r="FK355">
        <v>2.746461557811058</v>
      </c>
      <c r="FL355">
        <v>43.37769237940019</v>
      </c>
      <c r="FM355">
        <v>8157.6688</v>
      </c>
      <c r="FN355">
        <v>15</v>
      </c>
      <c r="FO355">
        <v>0</v>
      </c>
      <c r="FP355" t="s">
        <v>439</v>
      </c>
      <c r="FQ355">
        <v>1746989605.5</v>
      </c>
      <c r="FR355">
        <v>1746989593.5</v>
      </c>
      <c r="FS355">
        <v>0</v>
      </c>
      <c r="FT355">
        <v>-0.274</v>
      </c>
      <c r="FU355">
        <v>-0.002</v>
      </c>
      <c r="FV355">
        <v>2.549</v>
      </c>
      <c r="FW355">
        <v>0.129</v>
      </c>
      <c r="FX355">
        <v>420</v>
      </c>
      <c r="FY355">
        <v>17</v>
      </c>
      <c r="FZ355">
        <v>0.02</v>
      </c>
      <c r="GA355">
        <v>0.04</v>
      </c>
      <c r="GB355">
        <v>-33.10103</v>
      </c>
      <c r="GC355">
        <v>-2.061750844277604</v>
      </c>
      <c r="GD355">
        <v>0.2178611303101131</v>
      </c>
      <c r="GE355">
        <v>0</v>
      </c>
      <c r="GF355">
        <v>414.0196176470589</v>
      </c>
      <c r="GG355">
        <v>2.571596648060381</v>
      </c>
      <c r="GH355">
        <v>0.3550933609386414</v>
      </c>
      <c r="GI355">
        <v>0</v>
      </c>
      <c r="GJ355">
        <v>1.6272375</v>
      </c>
      <c r="GK355">
        <v>-0.0006506566604121523</v>
      </c>
      <c r="GL355">
        <v>0.01254099692010169</v>
      </c>
      <c r="GM355">
        <v>1</v>
      </c>
      <c r="GN355">
        <v>1</v>
      </c>
      <c r="GO355">
        <v>3</v>
      </c>
      <c r="GP355" t="s">
        <v>459</v>
      </c>
      <c r="GQ355">
        <v>3.10231</v>
      </c>
      <c r="GR355">
        <v>2.72506</v>
      </c>
      <c r="GS355">
        <v>0.135543</v>
      </c>
      <c r="GT355">
        <v>0.139381</v>
      </c>
      <c r="GU355">
        <v>0.101253</v>
      </c>
      <c r="GV355">
        <v>0.0972123</v>
      </c>
      <c r="GW355">
        <v>22551.7</v>
      </c>
      <c r="GX355">
        <v>20400.5</v>
      </c>
      <c r="GY355">
        <v>26653.3</v>
      </c>
      <c r="GZ355">
        <v>23929</v>
      </c>
      <c r="HA355">
        <v>38335.3</v>
      </c>
      <c r="HB355">
        <v>31944.4</v>
      </c>
      <c r="HC355">
        <v>46539.3</v>
      </c>
      <c r="HD355">
        <v>37861.3</v>
      </c>
      <c r="HE355">
        <v>1.8618</v>
      </c>
      <c r="HF355">
        <v>1.85005</v>
      </c>
      <c r="HG355">
        <v>0.112139</v>
      </c>
      <c r="HH355">
        <v>0</v>
      </c>
      <c r="HI355">
        <v>28.1667</v>
      </c>
      <c r="HJ355">
        <v>999.9</v>
      </c>
      <c r="HK355">
        <v>48.8</v>
      </c>
      <c r="HL355">
        <v>31.9</v>
      </c>
      <c r="HM355">
        <v>25.4942</v>
      </c>
      <c r="HN355">
        <v>61.0888</v>
      </c>
      <c r="HO355">
        <v>22.0232</v>
      </c>
      <c r="HP355">
        <v>1</v>
      </c>
      <c r="HQ355">
        <v>0.19093</v>
      </c>
      <c r="HR355">
        <v>-0.193548</v>
      </c>
      <c r="HS355">
        <v>20.2789</v>
      </c>
      <c r="HT355">
        <v>5.2116</v>
      </c>
      <c r="HU355">
        <v>11.98</v>
      </c>
      <c r="HV355">
        <v>4.9636</v>
      </c>
      <c r="HW355">
        <v>3.2746</v>
      </c>
      <c r="HX355">
        <v>9999</v>
      </c>
      <c r="HY355">
        <v>9999</v>
      </c>
      <c r="HZ355">
        <v>9999</v>
      </c>
      <c r="IA355">
        <v>43.2</v>
      </c>
      <c r="IB355">
        <v>1.864</v>
      </c>
      <c r="IC355">
        <v>1.8602</v>
      </c>
      <c r="ID355">
        <v>1.85846</v>
      </c>
      <c r="IE355">
        <v>1.85984</v>
      </c>
      <c r="IF355">
        <v>1.85989</v>
      </c>
      <c r="IG355">
        <v>1.8584</v>
      </c>
      <c r="IH355">
        <v>1.8575</v>
      </c>
      <c r="II355">
        <v>1.85242</v>
      </c>
      <c r="IJ355">
        <v>0</v>
      </c>
      <c r="IK355">
        <v>0</v>
      </c>
      <c r="IL355">
        <v>0</v>
      </c>
      <c r="IM355">
        <v>0</v>
      </c>
      <c r="IN355" t="s">
        <v>441</v>
      </c>
      <c r="IO355" t="s">
        <v>442</v>
      </c>
      <c r="IP355" t="s">
        <v>443</v>
      </c>
      <c r="IQ355" t="s">
        <v>443</v>
      </c>
      <c r="IR355" t="s">
        <v>443</v>
      </c>
      <c r="IS355" t="s">
        <v>443</v>
      </c>
      <c r="IT355">
        <v>0</v>
      </c>
      <c r="IU355">
        <v>100</v>
      </c>
      <c r="IV355">
        <v>100</v>
      </c>
      <c r="IW355">
        <v>-0.919</v>
      </c>
      <c r="IX355">
        <v>0.2829</v>
      </c>
      <c r="IY355">
        <v>-0.9039269621244732</v>
      </c>
      <c r="IZ355">
        <v>-0.001239420960351069</v>
      </c>
      <c r="JA355">
        <v>2.054680153414315E-06</v>
      </c>
      <c r="JB355">
        <v>-6.090169633737798E-10</v>
      </c>
      <c r="JC355">
        <v>0.01286883109493677</v>
      </c>
      <c r="JD355">
        <v>0.003674261220633967</v>
      </c>
      <c r="JE355">
        <v>0.0003746991724086452</v>
      </c>
      <c r="JF355">
        <v>1.563836292469968E-06</v>
      </c>
      <c r="JG355">
        <v>1</v>
      </c>
      <c r="JH355">
        <v>2003</v>
      </c>
      <c r="JI355">
        <v>1</v>
      </c>
      <c r="JJ355">
        <v>24</v>
      </c>
      <c r="JK355">
        <v>203034.8</v>
      </c>
      <c r="JL355">
        <v>203035</v>
      </c>
      <c r="JM355">
        <v>1.92383</v>
      </c>
      <c r="JN355">
        <v>2.63184</v>
      </c>
      <c r="JO355">
        <v>1.49658</v>
      </c>
      <c r="JP355">
        <v>2.34375</v>
      </c>
      <c r="JQ355">
        <v>1.54907</v>
      </c>
      <c r="JR355">
        <v>2.34619</v>
      </c>
      <c r="JS355">
        <v>36.8842</v>
      </c>
      <c r="JT355">
        <v>24.1751</v>
      </c>
      <c r="JU355">
        <v>18</v>
      </c>
      <c r="JV355">
        <v>484.259</v>
      </c>
      <c r="JW355">
        <v>491.49</v>
      </c>
      <c r="JX355">
        <v>27.1703</v>
      </c>
      <c r="JY355">
        <v>29.6924</v>
      </c>
      <c r="JZ355">
        <v>29.9996</v>
      </c>
      <c r="KA355">
        <v>29.949</v>
      </c>
      <c r="KB355">
        <v>29.953</v>
      </c>
      <c r="KC355">
        <v>38.6343</v>
      </c>
      <c r="KD355">
        <v>23.3405</v>
      </c>
      <c r="KE355">
        <v>93.29730000000001</v>
      </c>
      <c r="KF355">
        <v>27.3038</v>
      </c>
      <c r="KG355">
        <v>821.076</v>
      </c>
      <c r="KH355">
        <v>20.303</v>
      </c>
      <c r="KI355">
        <v>101.757</v>
      </c>
      <c r="KJ355">
        <v>91.3044</v>
      </c>
    </row>
    <row r="356" spans="1:296">
      <c r="A356">
        <v>338</v>
      </c>
      <c r="B356">
        <v>1759171696.6</v>
      </c>
      <c r="C356">
        <v>10323.5</v>
      </c>
      <c r="D356" t="s">
        <v>1122</v>
      </c>
      <c r="E356" t="s">
        <v>1123</v>
      </c>
      <c r="F356">
        <v>5</v>
      </c>
      <c r="G356" t="s">
        <v>1025</v>
      </c>
      <c r="H356">
        <v>1759171689.1</v>
      </c>
      <c r="I356">
        <f>(J356)/1000</f>
        <v>0</v>
      </c>
      <c r="J356">
        <f>IF(DO356, AM356, AG356)</f>
        <v>0</v>
      </c>
      <c r="K356">
        <f>IF(DO356, AH356, AF356)</f>
        <v>0</v>
      </c>
      <c r="L356">
        <f>DQ356 - IF(AT356&gt;1, K356*DK356*100.0/(AV356), 0)</f>
        <v>0</v>
      </c>
      <c r="M356">
        <f>((S356-I356/2)*L356-K356)/(S356+I356/2)</f>
        <v>0</v>
      </c>
      <c r="N356">
        <f>M356*(DX356+DY356)/1000.0</f>
        <v>0</v>
      </c>
      <c r="O356">
        <f>(DQ356 - IF(AT356&gt;1, K356*DK356*100.0/(AV356), 0))*(DX356+DY356)/1000.0</f>
        <v>0</v>
      </c>
      <c r="P356">
        <f>2.0/((1/R356-1/Q356)+SIGN(R356)*SQRT((1/R356-1/Q356)*(1/R356-1/Q356) + 4*DL356/((DL356+1)*(DL356+1))*(2*1/R356*1/Q356-1/Q356*1/Q356)))</f>
        <v>0</v>
      </c>
      <c r="Q356">
        <f>IF(LEFT(DM356,1)&lt;&gt;"0",IF(LEFT(DM356,1)="1",3.0,DN356),$D$5+$E$5*(EE356*DX356/($K$5*1000))+$F$5*(EE356*DX356/($K$5*1000))*MAX(MIN(DK356,$J$5),$I$5)*MAX(MIN(DK356,$J$5),$I$5)+$G$5*MAX(MIN(DK356,$J$5),$I$5)*(EE356*DX356/($K$5*1000))+$H$5*(EE356*DX356/($K$5*1000))*(EE356*DX356/($K$5*1000)))</f>
        <v>0</v>
      </c>
      <c r="R356">
        <f>I356*(1000-(1000*0.61365*exp(17.502*V356/(240.97+V356))/(DX356+DY356)+DS356)/2)/(1000*0.61365*exp(17.502*V356/(240.97+V356))/(DX356+DY356)-DS356)</f>
        <v>0</v>
      </c>
      <c r="S356">
        <f>1/((DL356+1)/(P356/1.6)+1/(Q356/1.37)) + DL356/((DL356+1)/(P356/1.6) + DL356/(Q356/1.37))</f>
        <v>0</v>
      </c>
      <c r="T356">
        <f>(DG356*DJ356)</f>
        <v>0</v>
      </c>
      <c r="U356">
        <f>(DZ356+(T356+2*0.95*5.67E-8*(((DZ356+$B$9)+273)^4-(DZ356+273)^4)-44100*I356)/(1.84*29.3*Q356+8*0.95*5.67E-8*(DZ356+273)^3))</f>
        <v>0</v>
      </c>
      <c r="V356">
        <f>($C$9*EA356+$D$9*EB356+$E$9*U356)</f>
        <v>0</v>
      </c>
      <c r="W356">
        <f>0.61365*exp(17.502*V356/(240.97+V356))</f>
        <v>0</v>
      </c>
      <c r="X356">
        <f>(Y356/Z356*100)</f>
        <v>0</v>
      </c>
      <c r="Y356">
        <f>DS356*(DX356+DY356)/1000</f>
        <v>0</v>
      </c>
      <c r="Z356">
        <f>0.61365*exp(17.502*DZ356/(240.97+DZ356))</f>
        <v>0</v>
      </c>
      <c r="AA356">
        <f>(W356-DS356*(DX356+DY356)/1000)</f>
        <v>0</v>
      </c>
      <c r="AB356">
        <f>(-I356*44100)</f>
        <v>0</v>
      </c>
      <c r="AC356">
        <f>2*29.3*Q356*0.92*(DZ356-V356)</f>
        <v>0</v>
      </c>
      <c r="AD356">
        <f>2*0.95*5.67E-8*(((DZ356+$B$9)+273)^4-(V356+273)^4)</f>
        <v>0</v>
      </c>
      <c r="AE356">
        <f>T356+AD356+AB356+AC356</f>
        <v>0</v>
      </c>
      <c r="AF356">
        <f>DW356*AT356*(DR356-DQ356*(1000-AT356*DT356)/(1000-AT356*DS356))/(100*DK356)</f>
        <v>0</v>
      </c>
      <c r="AG356">
        <f>1000*DW356*AT356*(DS356-DT356)/(100*DK356*(1000-AT356*DS356))</f>
        <v>0</v>
      </c>
      <c r="AH356">
        <f>(AI356 - AJ356 - DX356*1E3/(8.314*(DZ356+273.15)) * AL356/DW356 * AK356) * DW356/(100*DK356) * (1000 - DT356)/1000</f>
        <v>0</v>
      </c>
      <c r="AI356">
        <v>824.4550948730628</v>
      </c>
      <c r="AJ356">
        <v>800.4379878787872</v>
      </c>
      <c r="AK356">
        <v>3.43966392763405</v>
      </c>
      <c r="AL356">
        <v>65.05288152161035</v>
      </c>
      <c r="AM356">
        <f>(AO356 - AN356 + DX356*1E3/(8.314*(DZ356+273.15)) * AQ356/DW356 * AP356) * DW356/(100*DK356) * 1000/(1000 - AO356)</f>
        <v>0</v>
      </c>
      <c r="AN356">
        <v>20.25933179783377</v>
      </c>
      <c r="AO356">
        <v>21.88309272727271</v>
      </c>
      <c r="AP356">
        <v>-7.291925228025026E-05</v>
      </c>
      <c r="AQ356">
        <v>105.0648976741151</v>
      </c>
      <c r="AR356">
        <v>0</v>
      </c>
      <c r="AS356">
        <v>0</v>
      </c>
      <c r="AT356">
        <f>IF(AR356*$H$15&gt;=AV356,1.0,(AV356/(AV356-AR356*$H$15)))</f>
        <v>0</v>
      </c>
      <c r="AU356">
        <f>(AT356-1)*100</f>
        <v>0</v>
      </c>
      <c r="AV356">
        <f>MAX(0,($B$15+$C$15*EE356)/(1+$D$15*EE356)*DX356/(DZ356+273)*$E$15)</f>
        <v>0</v>
      </c>
      <c r="AW356" t="s">
        <v>437</v>
      </c>
      <c r="AX356" t="s">
        <v>437</v>
      </c>
      <c r="AY356">
        <v>0</v>
      </c>
      <c r="AZ356">
        <v>0</v>
      </c>
      <c r="BA356">
        <f>1-AY356/AZ356</f>
        <v>0</v>
      </c>
      <c r="BB356">
        <v>0</v>
      </c>
      <c r="BC356" t="s">
        <v>437</v>
      </c>
      <c r="BD356" t="s">
        <v>437</v>
      </c>
      <c r="BE356">
        <v>0</v>
      </c>
      <c r="BF356">
        <v>0</v>
      </c>
      <c r="BG356">
        <f>1-BE356/BF356</f>
        <v>0</v>
      </c>
      <c r="BH356">
        <v>0.5</v>
      </c>
      <c r="BI356">
        <f>DH356</f>
        <v>0</v>
      </c>
      <c r="BJ356">
        <f>K356</f>
        <v>0</v>
      </c>
      <c r="BK356">
        <f>BG356*BH356*BI356</f>
        <v>0</v>
      </c>
      <c r="BL356">
        <f>(BJ356-BB356)/BI356</f>
        <v>0</v>
      </c>
      <c r="BM356">
        <f>(AZ356-BF356)/BF356</f>
        <v>0</v>
      </c>
      <c r="BN356">
        <f>AY356/(BA356+AY356/BF356)</f>
        <v>0</v>
      </c>
      <c r="BO356" t="s">
        <v>437</v>
      </c>
      <c r="BP356">
        <v>0</v>
      </c>
      <c r="BQ356">
        <f>IF(BP356&lt;&gt;0, BP356, BN356)</f>
        <v>0</v>
      </c>
      <c r="BR356">
        <f>1-BQ356/BF356</f>
        <v>0</v>
      </c>
      <c r="BS356">
        <f>(BF356-BE356)/(BF356-BQ356)</f>
        <v>0</v>
      </c>
      <c r="BT356">
        <f>(AZ356-BF356)/(AZ356-BQ356)</f>
        <v>0</v>
      </c>
      <c r="BU356">
        <f>(BF356-BE356)/(BF356-AY356)</f>
        <v>0</v>
      </c>
      <c r="BV356">
        <f>(AZ356-BF356)/(AZ356-AY356)</f>
        <v>0</v>
      </c>
      <c r="BW356">
        <f>(BS356*BQ356/BE356)</f>
        <v>0</v>
      </c>
      <c r="BX356">
        <f>(1-BW356)</f>
        <v>0</v>
      </c>
      <c r="DG356">
        <f>$B$13*EF356+$C$13*EG356+$F$13*ER356*(1-EU356)</f>
        <v>0</v>
      </c>
      <c r="DH356">
        <f>DG356*DI356</f>
        <v>0</v>
      </c>
      <c r="DI356">
        <f>($B$13*$D$11+$C$13*$D$11+$F$13*((FE356+EW356)/MAX(FE356+EW356+FF356, 0.1)*$I$11+FF356/MAX(FE356+EW356+FF356, 0.1)*$J$11))/($B$13+$C$13+$F$13)</f>
        <v>0</v>
      </c>
      <c r="DJ356">
        <f>($B$13*$K$11+$C$13*$K$11+$F$13*((FE356+EW356)/MAX(FE356+EW356+FF356, 0.1)*$P$11+FF356/MAX(FE356+EW356+FF356, 0.1)*$Q$11))/($B$13+$C$13+$F$13)</f>
        <v>0</v>
      </c>
      <c r="DK356">
        <v>2.7</v>
      </c>
      <c r="DL356">
        <v>0.5</v>
      </c>
      <c r="DM356" t="s">
        <v>438</v>
      </c>
      <c r="DN356">
        <v>2</v>
      </c>
      <c r="DO356" t="b">
        <v>1</v>
      </c>
      <c r="DP356">
        <v>1759171689.1</v>
      </c>
      <c r="DQ356">
        <v>759.4095925925926</v>
      </c>
      <c r="DR356">
        <v>792.6975925925924</v>
      </c>
      <c r="DS356">
        <v>21.88735555555556</v>
      </c>
      <c r="DT356">
        <v>20.25951111111111</v>
      </c>
      <c r="DU356">
        <v>760.3356296296297</v>
      </c>
      <c r="DV356">
        <v>21.60444444444444</v>
      </c>
      <c r="DW356">
        <v>499.9800000000001</v>
      </c>
      <c r="DX356">
        <v>90.87847037037037</v>
      </c>
      <c r="DY356">
        <v>0.06701082592592594</v>
      </c>
      <c r="DZ356">
        <v>28.80367407407407</v>
      </c>
      <c r="EA356">
        <v>29.99365555555555</v>
      </c>
      <c r="EB356">
        <v>999.9000000000001</v>
      </c>
      <c r="EC356">
        <v>0</v>
      </c>
      <c r="ED356">
        <v>0</v>
      </c>
      <c r="EE356">
        <v>9999.959259259258</v>
      </c>
      <c r="EF356">
        <v>0</v>
      </c>
      <c r="EG356">
        <v>10.80301481481481</v>
      </c>
      <c r="EH356">
        <v>-33.28798148148148</v>
      </c>
      <c r="EI356">
        <v>776.4030370370369</v>
      </c>
      <c r="EJ356">
        <v>809.0893333333333</v>
      </c>
      <c r="EK356">
        <v>1.62784</v>
      </c>
      <c r="EL356">
        <v>792.6975925925924</v>
      </c>
      <c r="EM356">
        <v>20.25951111111111</v>
      </c>
      <c r="EN356">
        <v>1.98908962962963</v>
      </c>
      <c r="EO356">
        <v>1.841153333333333</v>
      </c>
      <c r="EP356">
        <v>17.35774074074074</v>
      </c>
      <c r="EQ356">
        <v>16.14062592592592</v>
      </c>
      <c r="ER356">
        <v>1999.99</v>
      </c>
      <c r="ES356">
        <v>0.9799940000000001</v>
      </c>
      <c r="ET356">
        <v>0.0200064</v>
      </c>
      <c r="EU356">
        <v>0</v>
      </c>
      <c r="EV356">
        <v>414.3761851851851</v>
      </c>
      <c r="EW356">
        <v>5.00078</v>
      </c>
      <c r="EX356">
        <v>8160.712222222222</v>
      </c>
      <c r="EY356">
        <v>16379.52962962963</v>
      </c>
      <c r="EZ356">
        <v>40.01585185185185</v>
      </c>
      <c r="FA356">
        <v>40.84925925925926</v>
      </c>
      <c r="FB356">
        <v>40.15718518518519</v>
      </c>
      <c r="FC356">
        <v>40.52981481481481</v>
      </c>
      <c r="FD356">
        <v>40.92562962962962</v>
      </c>
      <c r="FE356">
        <v>1955.08</v>
      </c>
      <c r="FF356">
        <v>39.91</v>
      </c>
      <c r="FG356">
        <v>0</v>
      </c>
      <c r="FH356">
        <v>1759171688.6</v>
      </c>
      <c r="FI356">
        <v>0</v>
      </c>
      <c r="FJ356">
        <v>414.3866</v>
      </c>
      <c r="FK356">
        <v>2.141384623790115</v>
      </c>
      <c r="FL356">
        <v>35.69076929267028</v>
      </c>
      <c r="FM356">
        <v>8160.7488</v>
      </c>
      <c r="FN356">
        <v>15</v>
      </c>
      <c r="FO356">
        <v>0</v>
      </c>
      <c r="FP356" t="s">
        <v>439</v>
      </c>
      <c r="FQ356">
        <v>1746989605.5</v>
      </c>
      <c r="FR356">
        <v>1746989593.5</v>
      </c>
      <c r="FS356">
        <v>0</v>
      </c>
      <c r="FT356">
        <v>-0.274</v>
      </c>
      <c r="FU356">
        <v>-0.002</v>
      </c>
      <c r="FV356">
        <v>2.549</v>
      </c>
      <c r="FW356">
        <v>0.129</v>
      </c>
      <c r="FX356">
        <v>420</v>
      </c>
      <c r="FY356">
        <v>17</v>
      </c>
      <c r="FZ356">
        <v>0.02</v>
      </c>
      <c r="GA356">
        <v>0.04</v>
      </c>
      <c r="GB356">
        <v>-33.24425</v>
      </c>
      <c r="GC356">
        <v>-0.8726093808630018</v>
      </c>
      <c r="GD356">
        <v>0.09465649475867989</v>
      </c>
      <c r="GE356">
        <v>0</v>
      </c>
      <c r="GF356">
        <v>414.2479117647059</v>
      </c>
      <c r="GG356">
        <v>2.607501914828542</v>
      </c>
      <c r="GH356">
        <v>0.33767277648522</v>
      </c>
      <c r="GI356">
        <v>0</v>
      </c>
      <c r="GJ356">
        <v>1.62665975</v>
      </c>
      <c r="GK356">
        <v>0.005011969981234617</v>
      </c>
      <c r="GL356">
        <v>0.003850732714367493</v>
      </c>
      <c r="GM356">
        <v>1</v>
      </c>
      <c r="GN356">
        <v>1</v>
      </c>
      <c r="GO356">
        <v>3</v>
      </c>
      <c r="GP356" t="s">
        <v>459</v>
      </c>
      <c r="GQ356">
        <v>3.10209</v>
      </c>
      <c r="GR356">
        <v>2.72518</v>
      </c>
      <c r="GS356">
        <v>0.137514</v>
      </c>
      <c r="GT356">
        <v>0.141298</v>
      </c>
      <c r="GU356">
        <v>0.101241</v>
      </c>
      <c r="GV356">
        <v>0.0972141</v>
      </c>
      <c r="GW356">
        <v>22500.4</v>
      </c>
      <c r="GX356">
        <v>20355.3</v>
      </c>
      <c r="GY356">
        <v>26653.4</v>
      </c>
      <c r="GZ356">
        <v>23929.2</v>
      </c>
      <c r="HA356">
        <v>38336.4</v>
      </c>
      <c r="HB356">
        <v>31944.7</v>
      </c>
      <c r="HC356">
        <v>46539.7</v>
      </c>
      <c r="HD356">
        <v>37861.5</v>
      </c>
      <c r="HE356">
        <v>1.86133</v>
      </c>
      <c r="HF356">
        <v>1.85075</v>
      </c>
      <c r="HG356">
        <v>0.113085</v>
      </c>
      <c r="HH356">
        <v>0</v>
      </c>
      <c r="HI356">
        <v>28.1594</v>
      </c>
      <c r="HJ356">
        <v>999.9</v>
      </c>
      <c r="HK356">
        <v>48.8</v>
      </c>
      <c r="HL356">
        <v>31.9</v>
      </c>
      <c r="HM356">
        <v>25.4951</v>
      </c>
      <c r="HN356">
        <v>61.1288</v>
      </c>
      <c r="HO356">
        <v>21.9752</v>
      </c>
      <c r="HP356">
        <v>1</v>
      </c>
      <c r="HQ356">
        <v>0.189812</v>
      </c>
      <c r="HR356">
        <v>0.0434205</v>
      </c>
      <c r="HS356">
        <v>20.2791</v>
      </c>
      <c r="HT356">
        <v>5.2083</v>
      </c>
      <c r="HU356">
        <v>11.98</v>
      </c>
      <c r="HV356">
        <v>4.9628</v>
      </c>
      <c r="HW356">
        <v>3.27395</v>
      </c>
      <c r="HX356">
        <v>9999</v>
      </c>
      <c r="HY356">
        <v>9999</v>
      </c>
      <c r="HZ356">
        <v>9999</v>
      </c>
      <c r="IA356">
        <v>43.2</v>
      </c>
      <c r="IB356">
        <v>1.864</v>
      </c>
      <c r="IC356">
        <v>1.8602</v>
      </c>
      <c r="ID356">
        <v>1.85848</v>
      </c>
      <c r="IE356">
        <v>1.8598</v>
      </c>
      <c r="IF356">
        <v>1.85991</v>
      </c>
      <c r="IG356">
        <v>1.8584</v>
      </c>
      <c r="IH356">
        <v>1.85748</v>
      </c>
      <c r="II356">
        <v>1.85242</v>
      </c>
      <c r="IJ356">
        <v>0</v>
      </c>
      <c r="IK356">
        <v>0</v>
      </c>
      <c r="IL356">
        <v>0</v>
      </c>
      <c r="IM356">
        <v>0</v>
      </c>
      <c r="IN356" t="s">
        <v>441</v>
      </c>
      <c r="IO356" t="s">
        <v>442</v>
      </c>
      <c r="IP356" t="s">
        <v>443</v>
      </c>
      <c r="IQ356" t="s">
        <v>443</v>
      </c>
      <c r="IR356" t="s">
        <v>443</v>
      </c>
      <c r="IS356" t="s">
        <v>443</v>
      </c>
      <c r="IT356">
        <v>0</v>
      </c>
      <c r="IU356">
        <v>100</v>
      </c>
      <c r="IV356">
        <v>100</v>
      </c>
      <c r="IW356">
        <v>-0.905</v>
      </c>
      <c r="IX356">
        <v>0.2828</v>
      </c>
      <c r="IY356">
        <v>-0.9039269621244732</v>
      </c>
      <c r="IZ356">
        <v>-0.001239420960351069</v>
      </c>
      <c r="JA356">
        <v>2.054680153414315E-06</v>
      </c>
      <c r="JB356">
        <v>-6.090169633737798E-10</v>
      </c>
      <c r="JC356">
        <v>0.01286883109493677</v>
      </c>
      <c r="JD356">
        <v>0.003674261220633967</v>
      </c>
      <c r="JE356">
        <v>0.0003746991724086452</v>
      </c>
      <c r="JF356">
        <v>1.563836292469968E-06</v>
      </c>
      <c r="JG356">
        <v>1</v>
      </c>
      <c r="JH356">
        <v>2003</v>
      </c>
      <c r="JI356">
        <v>1</v>
      </c>
      <c r="JJ356">
        <v>24</v>
      </c>
      <c r="JK356">
        <v>203034.9</v>
      </c>
      <c r="JL356">
        <v>203035.1</v>
      </c>
      <c r="JM356">
        <v>1.95801</v>
      </c>
      <c r="JN356">
        <v>2.63672</v>
      </c>
      <c r="JO356">
        <v>1.49658</v>
      </c>
      <c r="JP356">
        <v>2.34375</v>
      </c>
      <c r="JQ356">
        <v>1.54907</v>
      </c>
      <c r="JR356">
        <v>2.38647</v>
      </c>
      <c r="JS356">
        <v>36.8842</v>
      </c>
      <c r="JT356">
        <v>24.1663</v>
      </c>
      <c r="JU356">
        <v>18</v>
      </c>
      <c r="JV356">
        <v>483.962</v>
      </c>
      <c r="JW356">
        <v>491.932</v>
      </c>
      <c r="JX356">
        <v>27.3052</v>
      </c>
      <c r="JY356">
        <v>29.6898</v>
      </c>
      <c r="JZ356">
        <v>29.9993</v>
      </c>
      <c r="KA356">
        <v>29.9465</v>
      </c>
      <c r="KB356">
        <v>29.9504</v>
      </c>
      <c r="KC356">
        <v>39.3158</v>
      </c>
      <c r="KD356">
        <v>23.3405</v>
      </c>
      <c r="KE356">
        <v>93.29730000000001</v>
      </c>
      <c r="KF356">
        <v>27.309</v>
      </c>
      <c r="KG356">
        <v>841.121</v>
      </c>
      <c r="KH356">
        <v>20.2773</v>
      </c>
      <c r="KI356">
        <v>101.758</v>
      </c>
      <c r="KJ356">
        <v>91.30500000000001</v>
      </c>
    </row>
    <row r="357" spans="1:296">
      <c r="A357">
        <v>339</v>
      </c>
      <c r="B357">
        <v>1759171701.6</v>
      </c>
      <c r="C357">
        <v>10328.5</v>
      </c>
      <c r="D357" t="s">
        <v>1124</v>
      </c>
      <c r="E357" t="s">
        <v>1125</v>
      </c>
      <c r="F357">
        <v>5</v>
      </c>
      <c r="G357" t="s">
        <v>1025</v>
      </c>
      <c r="H357">
        <v>1759171693.814285</v>
      </c>
      <c r="I357">
        <f>(J357)/1000</f>
        <v>0</v>
      </c>
      <c r="J357">
        <f>IF(DO357, AM357, AG357)</f>
        <v>0</v>
      </c>
      <c r="K357">
        <f>IF(DO357, AH357, AF357)</f>
        <v>0</v>
      </c>
      <c r="L357">
        <f>DQ357 - IF(AT357&gt;1, K357*DK357*100.0/(AV357), 0)</f>
        <v>0</v>
      </c>
      <c r="M357">
        <f>((S357-I357/2)*L357-K357)/(S357+I357/2)</f>
        <v>0</v>
      </c>
      <c r="N357">
        <f>M357*(DX357+DY357)/1000.0</f>
        <v>0</v>
      </c>
      <c r="O357">
        <f>(DQ357 - IF(AT357&gt;1, K357*DK357*100.0/(AV357), 0))*(DX357+DY357)/1000.0</f>
        <v>0</v>
      </c>
      <c r="P357">
        <f>2.0/((1/R357-1/Q357)+SIGN(R357)*SQRT((1/R357-1/Q357)*(1/R357-1/Q357) + 4*DL357/((DL357+1)*(DL357+1))*(2*1/R357*1/Q357-1/Q357*1/Q357)))</f>
        <v>0</v>
      </c>
      <c r="Q357">
        <f>IF(LEFT(DM357,1)&lt;&gt;"0",IF(LEFT(DM357,1)="1",3.0,DN357),$D$5+$E$5*(EE357*DX357/($K$5*1000))+$F$5*(EE357*DX357/($K$5*1000))*MAX(MIN(DK357,$J$5),$I$5)*MAX(MIN(DK357,$J$5),$I$5)+$G$5*MAX(MIN(DK357,$J$5),$I$5)*(EE357*DX357/($K$5*1000))+$H$5*(EE357*DX357/($K$5*1000))*(EE357*DX357/($K$5*1000)))</f>
        <v>0</v>
      </c>
      <c r="R357">
        <f>I357*(1000-(1000*0.61365*exp(17.502*V357/(240.97+V357))/(DX357+DY357)+DS357)/2)/(1000*0.61365*exp(17.502*V357/(240.97+V357))/(DX357+DY357)-DS357)</f>
        <v>0</v>
      </c>
      <c r="S357">
        <f>1/((DL357+1)/(P357/1.6)+1/(Q357/1.37)) + DL357/((DL357+1)/(P357/1.6) + DL357/(Q357/1.37))</f>
        <v>0</v>
      </c>
      <c r="T357">
        <f>(DG357*DJ357)</f>
        <v>0</v>
      </c>
      <c r="U357">
        <f>(DZ357+(T357+2*0.95*5.67E-8*(((DZ357+$B$9)+273)^4-(DZ357+273)^4)-44100*I357)/(1.84*29.3*Q357+8*0.95*5.67E-8*(DZ357+273)^3))</f>
        <v>0</v>
      </c>
      <c r="V357">
        <f>($C$9*EA357+$D$9*EB357+$E$9*U357)</f>
        <v>0</v>
      </c>
      <c r="W357">
        <f>0.61365*exp(17.502*V357/(240.97+V357))</f>
        <v>0</v>
      </c>
      <c r="X357">
        <f>(Y357/Z357*100)</f>
        <v>0</v>
      </c>
      <c r="Y357">
        <f>DS357*(DX357+DY357)/1000</f>
        <v>0</v>
      </c>
      <c r="Z357">
        <f>0.61365*exp(17.502*DZ357/(240.97+DZ357))</f>
        <v>0</v>
      </c>
      <c r="AA357">
        <f>(W357-DS357*(DX357+DY357)/1000)</f>
        <v>0</v>
      </c>
      <c r="AB357">
        <f>(-I357*44100)</f>
        <v>0</v>
      </c>
      <c r="AC357">
        <f>2*29.3*Q357*0.92*(DZ357-V357)</f>
        <v>0</v>
      </c>
      <c r="AD357">
        <f>2*0.95*5.67E-8*(((DZ357+$B$9)+273)^4-(V357+273)^4)</f>
        <v>0</v>
      </c>
      <c r="AE357">
        <f>T357+AD357+AB357+AC357</f>
        <v>0</v>
      </c>
      <c r="AF357">
        <f>DW357*AT357*(DR357-DQ357*(1000-AT357*DT357)/(1000-AT357*DS357))/(100*DK357)</f>
        <v>0</v>
      </c>
      <c r="AG357">
        <f>1000*DW357*AT357*(DS357-DT357)/(100*DK357*(1000-AT357*DS357))</f>
        <v>0</v>
      </c>
      <c r="AH357">
        <f>(AI357 - AJ357 - DX357*1E3/(8.314*(DZ357+273.15)) * AL357/DW357 * AK357) * DW357/(100*DK357) * (1000 - DT357)/1000</f>
        <v>0</v>
      </c>
      <c r="AI357">
        <v>841.3246073397089</v>
      </c>
      <c r="AJ357">
        <v>817.5423696969696</v>
      </c>
      <c r="AK357">
        <v>3.425423506327567</v>
      </c>
      <c r="AL357">
        <v>65.05288152161035</v>
      </c>
      <c r="AM357">
        <f>(AO357 - AN357 + DX357*1E3/(8.314*(DZ357+273.15)) * AQ357/DW357 * AP357) * DW357/(100*DK357) * 1000/(1000 - AO357)</f>
        <v>0</v>
      </c>
      <c r="AN357">
        <v>20.2645787253247</v>
      </c>
      <c r="AO357">
        <v>21.87967393939393</v>
      </c>
      <c r="AP357">
        <v>-6.328682413036755E-05</v>
      </c>
      <c r="AQ357">
        <v>105.0648976741151</v>
      </c>
      <c r="AR357">
        <v>0</v>
      </c>
      <c r="AS357">
        <v>0</v>
      </c>
      <c r="AT357">
        <f>IF(AR357*$H$15&gt;=AV357,1.0,(AV357/(AV357-AR357*$H$15)))</f>
        <v>0</v>
      </c>
      <c r="AU357">
        <f>(AT357-1)*100</f>
        <v>0</v>
      </c>
      <c r="AV357">
        <f>MAX(0,($B$15+$C$15*EE357)/(1+$D$15*EE357)*DX357/(DZ357+273)*$E$15)</f>
        <v>0</v>
      </c>
      <c r="AW357" t="s">
        <v>437</v>
      </c>
      <c r="AX357" t="s">
        <v>437</v>
      </c>
      <c r="AY357">
        <v>0</v>
      </c>
      <c r="AZ357">
        <v>0</v>
      </c>
      <c r="BA357">
        <f>1-AY357/AZ357</f>
        <v>0</v>
      </c>
      <c r="BB357">
        <v>0</v>
      </c>
      <c r="BC357" t="s">
        <v>437</v>
      </c>
      <c r="BD357" t="s">
        <v>437</v>
      </c>
      <c r="BE357">
        <v>0</v>
      </c>
      <c r="BF357">
        <v>0</v>
      </c>
      <c r="BG357">
        <f>1-BE357/BF357</f>
        <v>0</v>
      </c>
      <c r="BH357">
        <v>0.5</v>
      </c>
      <c r="BI357">
        <f>DH357</f>
        <v>0</v>
      </c>
      <c r="BJ357">
        <f>K357</f>
        <v>0</v>
      </c>
      <c r="BK357">
        <f>BG357*BH357*BI357</f>
        <v>0</v>
      </c>
      <c r="BL357">
        <f>(BJ357-BB357)/BI357</f>
        <v>0</v>
      </c>
      <c r="BM357">
        <f>(AZ357-BF357)/BF357</f>
        <v>0</v>
      </c>
      <c r="BN357">
        <f>AY357/(BA357+AY357/BF357)</f>
        <v>0</v>
      </c>
      <c r="BO357" t="s">
        <v>437</v>
      </c>
      <c r="BP357">
        <v>0</v>
      </c>
      <c r="BQ357">
        <f>IF(BP357&lt;&gt;0, BP357, BN357)</f>
        <v>0</v>
      </c>
      <c r="BR357">
        <f>1-BQ357/BF357</f>
        <v>0</v>
      </c>
      <c r="BS357">
        <f>(BF357-BE357)/(BF357-BQ357)</f>
        <v>0</v>
      </c>
      <c r="BT357">
        <f>(AZ357-BF357)/(AZ357-BQ357)</f>
        <v>0</v>
      </c>
      <c r="BU357">
        <f>(BF357-BE357)/(BF357-AY357)</f>
        <v>0</v>
      </c>
      <c r="BV357">
        <f>(AZ357-BF357)/(AZ357-AY357)</f>
        <v>0</v>
      </c>
      <c r="BW357">
        <f>(BS357*BQ357/BE357)</f>
        <v>0</v>
      </c>
      <c r="BX357">
        <f>(1-BW357)</f>
        <v>0</v>
      </c>
      <c r="DG357">
        <f>$B$13*EF357+$C$13*EG357+$F$13*ER357*(1-EU357)</f>
        <v>0</v>
      </c>
      <c r="DH357">
        <f>DG357*DI357</f>
        <v>0</v>
      </c>
      <c r="DI357">
        <f>($B$13*$D$11+$C$13*$D$11+$F$13*((FE357+EW357)/MAX(FE357+EW357+FF357, 0.1)*$I$11+FF357/MAX(FE357+EW357+FF357, 0.1)*$J$11))/($B$13+$C$13+$F$13)</f>
        <v>0</v>
      </c>
      <c r="DJ357">
        <f>($B$13*$K$11+$C$13*$K$11+$F$13*((FE357+EW357)/MAX(FE357+EW357+FF357, 0.1)*$P$11+FF357/MAX(FE357+EW357+FF357, 0.1)*$Q$11))/($B$13+$C$13+$F$13)</f>
        <v>0</v>
      </c>
      <c r="DK357">
        <v>2.7</v>
      </c>
      <c r="DL357">
        <v>0.5</v>
      </c>
      <c r="DM357" t="s">
        <v>438</v>
      </c>
      <c r="DN357">
        <v>2</v>
      </c>
      <c r="DO357" t="b">
        <v>1</v>
      </c>
      <c r="DP357">
        <v>1759171693.814285</v>
      </c>
      <c r="DQ357">
        <v>775.2264285714288</v>
      </c>
      <c r="DR357">
        <v>808.4951071428571</v>
      </c>
      <c r="DS357">
        <v>21.88491785714286</v>
      </c>
      <c r="DT357">
        <v>20.26136428571428</v>
      </c>
      <c r="DU357">
        <v>776.1391428571432</v>
      </c>
      <c r="DV357">
        <v>21.60206071428572</v>
      </c>
      <c r="DW357">
        <v>499.9605357142856</v>
      </c>
      <c r="DX357">
        <v>90.87855714285715</v>
      </c>
      <c r="DY357">
        <v>0.06705914285714286</v>
      </c>
      <c r="DZ357">
        <v>28.79666428571428</v>
      </c>
      <c r="EA357">
        <v>29.99651071428571</v>
      </c>
      <c r="EB357">
        <v>999.9000000000002</v>
      </c>
      <c r="EC357">
        <v>0</v>
      </c>
      <c r="ED357">
        <v>0</v>
      </c>
      <c r="EE357">
        <v>9999.24535714286</v>
      </c>
      <c r="EF357">
        <v>0</v>
      </c>
      <c r="EG357">
        <v>10.65782857142857</v>
      </c>
      <c r="EH357">
        <v>-33.26861428571429</v>
      </c>
      <c r="EI357">
        <v>792.5717857142856</v>
      </c>
      <c r="EJ357">
        <v>825.2150357142858</v>
      </c>
      <c r="EK357">
        <v>1.623563214285715</v>
      </c>
      <c r="EL357">
        <v>808.4951071428571</v>
      </c>
      <c r="EM357">
        <v>20.26136428571428</v>
      </c>
      <c r="EN357">
        <v>1.98887</v>
      </c>
      <c r="EO357">
        <v>1.841322142857143</v>
      </c>
      <c r="EP357">
        <v>17.35600357142857</v>
      </c>
      <c r="EQ357">
        <v>16.14206428571429</v>
      </c>
      <c r="ER357">
        <v>1999.988214285715</v>
      </c>
      <c r="ES357">
        <v>0.9799941071428575</v>
      </c>
      <c r="ET357">
        <v>0.02000628214285714</v>
      </c>
      <c r="EU357">
        <v>0</v>
      </c>
      <c r="EV357">
        <v>414.4728214285715</v>
      </c>
      <c r="EW357">
        <v>5.00078</v>
      </c>
      <c r="EX357">
        <v>8163.475357142857</v>
      </c>
      <c r="EY357">
        <v>16379.51428571428</v>
      </c>
      <c r="EZ357">
        <v>40.00860714285714</v>
      </c>
      <c r="FA357">
        <v>40.84792857142856</v>
      </c>
      <c r="FB357">
        <v>40.16260714285714</v>
      </c>
      <c r="FC357">
        <v>40.51982142857143</v>
      </c>
      <c r="FD357">
        <v>40.91928571428571</v>
      </c>
      <c r="FE357">
        <v>1955.078214285714</v>
      </c>
      <c r="FF357">
        <v>39.91</v>
      </c>
      <c r="FG357">
        <v>0</v>
      </c>
      <c r="FH357">
        <v>1759171694</v>
      </c>
      <c r="FI357">
        <v>0</v>
      </c>
      <c r="FJ357">
        <v>414.4631538461538</v>
      </c>
      <c r="FK357">
        <v>0.212376073439911</v>
      </c>
      <c r="FL357">
        <v>31.68307688412082</v>
      </c>
      <c r="FM357">
        <v>8163.722692307691</v>
      </c>
      <c r="FN357">
        <v>15</v>
      </c>
      <c r="FO357">
        <v>0</v>
      </c>
      <c r="FP357" t="s">
        <v>439</v>
      </c>
      <c r="FQ357">
        <v>1746989605.5</v>
      </c>
      <c r="FR357">
        <v>1746989593.5</v>
      </c>
      <c r="FS357">
        <v>0</v>
      </c>
      <c r="FT357">
        <v>-0.274</v>
      </c>
      <c r="FU357">
        <v>-0.002</v>
      </c>
      <c r="FV357">
        <v>2.549</v>
      </c>
      <c r="FW357">
        <v>0.129</v>
      </c>
      <c r="FX357">
        <v>420</v>
      </c>
      <c r="FY357">
        <v>17</v>
      </c>
      <c r="FZ357">
        <v>0.02</v>
      </c>
      <c r="GA357">
        <v>0.04</v>
      </c>
      <c r="GB357">
        <v>-33.2558075</v>
      </c>
      <c r="GC357">
        <v>-0.03078686679168798</v>
      </c>
      <c r="GD357">
        <v>0.08066476426389665</v>
      </c>
      <c r="GE357">
        <v>1</v>
      </c>
      <c r="GF357">
        <v>414.3494411764706</v>
      </c>
      <c r="GG357">
        <v>1.870267381682465</v>
      </c>
      <c r="GH357">
        <v>0.2915647633814368</v>
      </c>
      <c r="GI357">
        <v>0</v>
      </c>
      <c r="GJ357">
        <v>1.62607625</v>
      </c>
      <c r="GK357">
        <v>-0.04277392120075203</v>
      </c>
      <c r="GL357">
        <v>0.004453546725644618</v>
      </c>
      <c r="GM357">
        <v>1</v>
      </c>
      <c r="GN357">
        <v>2</v>
      </c>
      <c r="GO357">
        <v>3</v>
      </c>
      <c r="GP357" t="s">
        <v>446</v>
      </c>
      <c r="GQ357">
        <v>3.10221</v>
      </c>
      <c r="GR357">
        <v>2.72539</v>
      </c>
      <c r="GS357">
        <v>0.139456</v>
      </c>
      <c r="GT357">
        <v>0.143208</v>
      </c>
      <c r="GU357">
        <v>0.101227</v>
      </c>
      <c r="GV357">
        <v>0.0972256</v>
      </c>
      <c r="GW357">
        <v>22450</v>
      </c>
      <c r="GX357">
        <v>20310.2</v>
      </c>
      <c r="GY357">
        <v>26653.7</v>
      </c>
      <c r="GZ357">
        <v>23929.4</v>
      </c>
      <c r="HA357">
        <v>38337.5</v>
      </c>
      <c r="HB357">
        <v>31944.8</v>
      </c>
      <c r="HC357">
        <v>46540</v>
      </c>
      <c r="HD357">
        <v>37861.8</v>
      </c>
      <c r="HE357">
        <v>1.86165</v>
      </c>
      <c r="HF357">
        <v>1.85045</v>
      </c>
      <c r="HG357">
        <v>0.113606</v>
      </c>
      <c r="HH357">
        <v>0</v>
      </c>
      <c r="HI357">
        <v>28.1516</v>
      </c>
      <c r="HJ357">
        <v>999.9</v>
      </c>
      <c r="HK357">
        <v>48.8</v>
      </c>
      <c r="HL357">
        <v>31.9</v>
      </c>
      <c r="HM357">
        <v>25.4966</v>
      </c>
      <c r="HN357">
        <v>60.8688</v>
      </c>
      <c r="HO357">
        <v>22.0633</v>
      </c>
      <c r="HP357">
        <v>1</v>
      </c>
      <c r="HQ357">
        <v>0.189642</v>
      </c>
      <c r="HR357">
        <v>0.198777</v>
      </c>
      <c r="HS357">
        <v>20.2796</v>
      </c>
      <c r="HT357">
        <v>5.21115</v>
      </c>
      <c r="HU357">
        <v>11.98</v>
      </c>
      <c r="HV357">
        <v>4.96335</v>
      </c>
      <c r="HW357">
        <v>3.2745</v>
      </c>
      <c r="HX357">
        <v>9999</v>
      </c>
      <c r="HY357">
        <v>9999</v>
      </c>
      <c r="HZ357">
        <v>9999</v>
      </c>
      <c r="IA357">
        <v>43.2</v>
      </c>
      <c r="IB357">
        <v>1.864</v>
      </c>
      <c r="IC357">
        <v>1.86018</v>
      </c>
      <c r="ID357">
        <v>1.85846</v>
      </c>
      <c r="IE357">
        <v>1.8598</v>
      </c>
      <c r="IF357">
        <v>1.85989</v>
      </c>
      <c r="IG357">
        <v>1.85838</v>
      </c>
      <c r="IH357">
        <v>1.85747</v>
      </c>
      <c r="II357">
        <v>1.85242</v>
      </c>
      <c r="IJ357">
        <v>0</v>
      </c>
      <c r="IK357">
        <v>0</v>
      </c>
      <c r="IL357">
        <v>0</v>
      </c>
      <c r="IM357">
        <v>0</v>
      </c>
      <c r="IN357" t="s">
        <v>441</v>
      </c>
      <c r="IO357" t="s">
        <v>442</v>
      </c>
      <c r="IP357" t="s">
        <v>443</v>
      </c>
      <c r="IQ357" t="s">
        <v>443</v>
      </c>
      <c r="IR357" t="s">
        <v>443</v>
      </c>
      <c r="IS357" t="s">
        <v>443</v>
      </c>
      <c r="IT357">
        <v>0</v>
      </c>
      <c r="IU357">
        <v>100</v>
      </c>
      <c r="IV357">
        <v>100</v>
      </c>
      <c r="IW357">
        <v>-0.89</v>
      </c>
      <c r="IX357">
        <v>0.2827</v>
      </c>
      <c r="IY357">
        <v>-0.9039269621244732</v>
      </c>
      <c r="IZ357">
        <v>-0.001239420960351069</v>
      </c>
      <c r="JA357">
        <v>2.054680153414315E-06</v>
      </c>
      <c r="JB357">
        <v>-6.090169633737798E-10</v>
      </c>
      <c r="JC357">
        <v>0.01286883109493677</v>
      </c>
      <c r="JD357">
        <v>0.003674261220633967</v>
      </c>
      <c r="JE357">
        <v>0.0003746991724086452</v>
      </c>
      <c r="JF357">
        <v>1.563836292469968E-06</v>
      </c>
      <c r="JG357">
        <v>1</v>
      </c>
      <c r="JH357">
        <v>2003</v>
      </c>
      <c r="JI357">
        <v>1</v>
      </c>
      <c r="JJ357">
        <v>24</v>
      </c>
      <c r="JK357">
        <v>203034.9</v>
      </c>
      <c r="JL357">
        <v>203035.1</v>
      </c>
      <c r="JM357">
        <v>1.98975</v>
      </c>
      <c r="JN357">
        <v>2.62329</v>
      </c>
      <c r="JO357">
        <v>1.49658</v>
      </c>
      <c r="JP357">
        <v>2.34375</v>
      </c>
      <c r="JQ357">
        <v>1.54907</v>
      </c>
      <c r="JR357">
        <v>2.44995</v>
      </c>
      <c r="JS357">
        <v>36.8842</v>
      </c>
      <c r="JT357">
        <v>24.1838</v>
      </c>
      <c r="JU357">
        <v>18</v>
      </c>
      <c r="JV357">
        <v>484.139</v>
      </c>
      <c r="JW357">
        <v>491.713</v>
      </c>
      <c r="JX357">
        <v>27.3284</v>
      </c>
      <c r="JY357">
        <v>29.6881</v>
      </c>
      <c r="JZ357">
        <v>29.9999</v>
      </c>
      <c r="KA357">
        <v>29.9447</v>
      </c>
      <c r="KB357">
        <v>29.9479</v>
      </c>
      <c r="KC357">
        <v>39.9355</v>
      </c>
      <c r="KD357">
        <v>23.3405</v>
      </c>
      <c r="KE357">
        <v>93.29730000000001</v>
      </c>
      <c r="KF357">
        <v>27.3094</v>
      </c>
      <c r="KG357">
        <v>854.478</v>
      </c>
      <c r="KH357">
        <v>20.2762</v>
      </c>
      <c r="KI357">
        <v>101.759</v>
      </c>
      <c r="KJ357">
        <v>91.30589999999999</v>
      </c>
    </row>
    <row r="358" spans="1:296">
      <c r="A358">
        <v>340</v>
      </c>
      <c r="B358">
        <v>1759171706.6</v>
      </c>
      <c r="C358">
        <v>10333.5</v>
      </c>
      <c r="D358" t="s">
        <v>1126</v>
      </c>
      <c r="E358" t="s">
        <v>1127</v>
      </c>
      <c r="F358">
        <v>5</v>
      </c>
      <c r="G358" t="s">
        <v>1025</v>
      </c>
      <c r="H358">
        <v>1759171699.1</v>
      </c>
      <c r="I358">
        <f>(J358)/1000</f>
        <v>0</v>
      </c>
      <c r="J358">
        <f>IF(DO358, AM358, AG358)</f>
        <v>0</v>
      </c>
      <c r="K358">
        <f>IF(DO358, AH358, AF358)</f>
        <v>0</v>
      </c>
      <c r="L358">
        <f>DQ358 - IF(AT358&gt;1, K358*DK358*100.0/(AV358), 0)</f>
        <v>0</v>
      </c>
      <c r="M358">
        <f>((S358-I358/2)*L358-K358)/(S358+I358/2)</f>
        <v>0</v>
      </c>
      <c r="N358">
        <f>M358*(DX358+DY358)/1000.0</f>
        <v>0</v>
      </c>
      <c r="O358">
        <f>(DQ358 - IF(AT358&gt;1, K358*DK358*100.0/(AV358), 0))*(DX358+DY358)/1000.0</f>
        <v>0</v>
      </c>
      <c r="P358">
        <f>2.0/((1/R358-1/Q358)+SIGN(R358)*SQRT((1/R358-1/Q358)*(1/R358-1/Q358) + 4*DL358/((DL358+1)*(DL358+1))*(2*1/R358*1/Q358-1/Q358*1/Q358)))</f>
        <v>0</v>
      </c>
      <c r="Q358">
        <f>IF(LEFT(DM358,1)&lt;&gt;"0",IF(LEFT(DM358,1)="1",3.0,DN358),$D$5+$E$5*(EE358*DX358/($K$5*1000))+$F$5*(EE358*DX358/($K$5*1000))*MAX(MIN(DK358,$J$5),$I$5)*MAX(MIN(DK358,$J$5),$I$5)+$G$5*MAX(MIN(DK358,$J$5),$I$5)*(EE358*DX358/($K$5*1000))+$H$5*(EE358*DX358/($K$5*1000))*(EE358*DX358/($K$5*1000)))</f>
        <v>0</v>
      </c>
      <c r="R358">
        <f>I358*(1000-(1000*0.61365*exp(17.502*V358/(240.97+V358))/(DX358+DY358)+DS358)/2)/(1000*0.61365*exp(17.502*V358/(240.97+V358))/(DX358+DY358)-DS358)</f>
        <v>0</v>
      </c>
      <c r="S358">
        <f>1/((DL358+1)/(P358/1.6)+1/(Q358/1.37)) + DL358/((DL358+1)/(P358/1.6) + DL358/(Q358/1.37))</f>
        <v>0</v>
      </c>
      <c r="T358">
        <f>(DG358*DJ358)</f>
        <v>0</v>
      </c>
      <c r="U358">
        <f>(DZ358+(T358+2*0.95*5.67E-8*(((DZ358+$B$9)+273)^4-(DZ358+273)^4)-44100*I358)/(1.84*29.3*Q358+8*0.95*5.67E-8*(DZ358+273)^3))</f>
        <v>0</v>
      </c>
      <c r="V358">
        <f>($C$9*EA358+$D$9*EB358+$E$9*U358)</f>
        <v>0</v>
      </c>
      <c r="W358">
        <f>0.61365*exp(17.502*V358/(240.97+V358))</f>
        <v>0</v>
      </c>
      <c r="X358">
        <f>(Y358/Z358*100)</f>
        <v>0</v>
      </c>
      <c r="Y358">
        <f>DS358*(DX358+DY358)/1000</f>
        <v>0</v>
      </c>
      <c r="Z358">
        <f>0.61365*exp(17.502*DZ358/(240.97+DZ358))</f>
        <v>0</v>
      </c>
      <c r="AA358">
        <f>(W358-DS358*(DX358+DY358)/1000)</f>
        <v>0</v>
      </c>
      <c r="AB358">
        <f>(-I358*44100)</f>
        <v>0</v>
      </c>
      <c r="AC358">
        <f>2*29.3*Q358*0.92*(DZ358-V358)</f>
        <v>0</v>
      </c>
      <c r="AD358">
        <f>2*0.95*5.67E-8*(((DZ358+$B$9)+273)^4-(V358+273)^4)</f>
        <v>0</v>
      </c>
      <c r="AE358">
        <f>T358+AD358+AB358+AC358</f>
        <v>0</v>
      </c>
      <c r="AF358">
        <f>DW358*AT358*(DR358-DQ358*(1000-AT358*DT358)/(1000-AT358*DS358))/(100*DK358)</f>
        <v>0</v>
      </c>
      <c r="AG358">
        <f>1000*DW358*AT358*(DS358-DT358)/(100*DK358*(1000-AT358*DS358))</f>
        <v>0</v>
      </c>
      <c r="AH358">
        <f>(AI358 - AJ358 - DX358*1E3/(8.314*(DZ358+273.15)) * AL358/DW358 * AK358) * DW358/(100*DK358) * (1000 - DT358)/1000</f>
        <v>0</v>
      </c>
      <c r="AI358">
        <v>858.613225960547</v>
      </c>
      <c r="AJ358">
        <v>834.5581515151512</v>
      </c>
      <c r="AK358">
        <v>3.41008210640317</v>
      </c>
      <c r="AL358">
        <v>65.05288152161035</v>
      </c>
      <c r="AM358">
        <f>(AO358 - AN358 + DX358*1E3/(8.314*(DZ358+273.15)) * AQ358/DW358 * AP358) * DW358/(100*DK358) * 1000/(1000 - AO358)</f>
        <v>0</v>
      </c>
      <c r="AN358">
        <v>20.26555546966645</v>
      </c>
      <c r="AO358">
        <v>21.87037212121212</v>
      </c>
      <c r="AP358">
        <v>-0.0001907185790275901</v>
      </c>
      <c r="AQ358">
        <v>105.0648976741151</v>
      </c>
      <c r="AR358">
        <v>0</v>
      </c>
      <c r="AS358">
        <v>0</v>
      </c>
      <c r="AT358">
        <f>IF(AR358*$H$15&gt;=AV358,1.0,(AV358/(AV358-AR358*$H$15)))</f>
        <v>0</v>
      </c>
      <c r="AU358">
        <f>(AT358-1)*100</f>
        <v>0</v>
      </c>
      <c r="AV358">
        <f>MAX(0,($B$15+$C$15*EE358)/(1+$D$15*EE358)*DX358/(DZ358+273)*$E$15)</f>
        <v>0</v>
      </c>
      <c r="AW358" t="s">
        <v>437</v>
      </c>
      <c r="AX358" t="s">
        <v>437</v>
      </c>
      <c r="AY358">
        <v>0</v>
      </c>
      <c r="AZ358">
        <v>0</v>
      </c>
      <c r="BA358">
        <f>1-AY358/AZ358</f>
        <v>0</v>
      </c>
      <c r="BB358">
        <v>0</v>
      </c>
      <c r="BC358" t="s">
        <v>437</v>
      </c>
      <c r="BD358" t="s">
        <v>437</v>
      </c>
      <c r="BE358">
        <v>0</v>
      </c>
      <c r="BF358">
        <v>0</v>
      </c>
      <c r="BG358">
        <f>1-BE358/BF358</f>
        <v>0</v>
      </c>
      <c r="BH358">
        <v>0.5</v>
      </c>
      <c r="BI358">
        <f>DH358</f>
        <v>0</v>
      </c>
      <c r="BJ358">
        <f>K358</f>
        <v>0</v>
      </c>
      <c r="BK358">
        <f>BG358*BH358*BI358</f>
        <v>0</v>
      </c>
      <c r="BL358">
        <f>(BJ358-BB358)/BI358</f>
        <v>0</v>
      </c>
      <c r="BM358">
        <f>(AZ358-BF358)/BF358</f>
        <v>0</v>
      </c>
      <c r="BN358">
        <f>AY358/(BA358+AY358/BF358)</f>
        <v>0</v>
      </c>
      <c r="BO358" t="s">
        <v>437</v>
      </c>
      <c r="BP358">
        <v>0</v>
      </c>
      <c r="BQ358">
        <f>IF(BP358&lt;&gt;0, BP358, BN358)</f>
        <v>0</v>
      </c>
      <c r="BR358">
        <f>1-BQ358/BF358</f>
        <v>0</v>
      </c>
      <c r="BS358">
        <f>(BF358-BE358)/(BF358-BQ358)</f>
        <v>0</v>
      </c>
      <c r="BT358">
        <f>(AZ358-BF358)/(AZ358-BQ358)</f>
        <v>0</v>
      </c>
      <c r="BU358">
        <f>(BF358-BE358)/(BF358-AY358)</f>
        <v>0</v>
      </c>
      <c r="BV358">
        <f>(AZ358-BF358)/(AZ358-AY358)</f>
        <v>0</v>
      </c>
      <c r="BW358">
        <f>(BS358*BQ358/BE358)</f>
        <v>0</v>
      </c>
      <c r="BX358">
        <f>(1-BW358)</f>
        <v>0</v>
      </c>
      <c r="DG358">
        <f>$B$13*EF358+$C$13*EG358+$F$13*ER358*(1-EU358)</f>
        <v>0</v>
      </c>
      <c r="DH358">
        <f>DG358*DI358</f>
        <v>0</v>
      </c>
      <c r="DI358">
        <f>($B$13*$D$11+$C$13*$D$11+$F$13*((FE358+EW358)/MAX(FE358+EW358+FF358, 0.1)*$I$11+FF358/MAX(FE358+EW358+FF358, 0.1)*$J$11))/($B$13+$C$13+$F$13)</f>
        <v>0</v>
      </c>
      <c r="DJ358">
        <f>($B$13*$K$11+$C$13*$K$11+$F$13*((FE358+EW358)/MAX(FE358+EW358+FF358, 0.1)*$P$11+FF358/MAX(FE358+EW358+FF358, 0.1)*$Q$11))/($B$13+$C$13+$F$13)</f>
        <v>0</v>
      </c>
      <c r="DK358">
        <v>2.7</v>
      </c>
      <c r="DL358">
        <v>0.5</v>
      </c>
      <c r="DM358" t="s">
        <v>438</v>
      </c>
      <c r="DN358">
        <v>2</v>
      </c>
      <c r="DO358" t="b">
        <v>1</v>
      </c>
      <c r="DP358">
        <v>1759171699.1</v>
      </c>
      <c r="DQ358">
        <v>792.9211481481481</v>
      </c>
      <c r="DR358">
        <v>826.2184074074074</v>
      </c>
      <c r="DS358">
        <v>21.88041851851852</v>
      </c>
      <c r="DT358">
        <v>20.26298518518518</v>
      </c>
      <c r="DU358">
        <v>793.8187777777778</v>
      </c>
      <c r="DV358">
        <v>21.59765555555555</v>
      </c>
      <c r="DW358">
        <v>500.0698518518519</v>
      </c>
      <c r="DX358">
        <v>90.87813333333332</v>
      </c>
      <c r="DY358">
        <v>0.06697239999999999</v>
      </c>
      <c r="DZ358">
        <v>28.79154074074074</v>
      </c>
      <c r="EA358">
        <v>30.00263703703704</v>
      </c>
      <c r="EB358">
        <v>999.9000000000001</v>
      </c>
      <c r="EC358">
        <v>0</v>
      </c>
      <c r="ED358">
        <v>0</v>
      </c>
      <c r="EE358">
        <v>10004.65703703704</v>
      </c>
      <c r="EF358">
        <v>0</v>
      </c>
      <c r="EG358">
        <v>10.61092592592593</v>
      </c>
      <c r="EH358">
        <v>-33.29713333333333</v>
      </c>
      <c r="EI358">
        <v>810.6586666666667</v>
      </c>
      <c r="EJ358">
        <v>843.3063703703706</v>
      </c>
      <c r="EK358">
        <v>1.617433703703704</v>
      </c>
      <c r="EL358">
        <v>826.2184074074074</v>
      </c>
      <c r="EM358">
        <v>20.26298518518518</v>
      </c>
      <c r="EN358">
        <v>1.988451481481481</v>
      </c>
      <c r="EO358">
        <v>1.841462222222222</v>
      </c>
      <c r="EP358">
        <v>17.35267777777778</v>
      </c>
      <c r="EQ358">
        <v>16.14325185185185</v>
      </c>
      <c r="ER358">
        <v>1999.984814814814</v>
      </c>
      <c r="ES358">
        <v>0.9799941111111115</v>
      </c>
      <c r="ET358">
        <v>0.02000627777777778</v>
      </c>
      <c r="EU358">
        <v>0</v>
      </c>
      <c r="EV358">
        <v>414.5938518518519</v>
      </c>
      <c r="EW358">
        <v>5.00078</v>
      </c>
      <c r="EX358">
        <v>8166.25</v>
      </c>
      <c r="EY358">
        <v>16379.45925925926</v>
      </c>
      <c r="EZ358">
        <v>40.01592592592592</v>
      </c>
      <c r="FA358">
        <v>40.84925925925926</v>
      </c>
      <c r="FB358">
        <v>40.17562962962963</v>
      </c>
      <c r="FC358">
        <v>40.52059259259259</v>
      </c>
      <c r="FD358">
        <v>40.91166666666667</v>
      </c>
      <c r="FE358">
        <v>1955.074814814815</v>
      </c>
      <c r="FF358">
        <v>39.91</v>
      </c>
      <c r="FG358">
        <v>0</v>
      </c>
      <c r="FH358">
        <v>1759171698.8</v>
      </c>
      <c r="FI358">
        <v>0</v>
      </c>
      <c r="FJ358">
        <v>414.5536923076924</v>
      </c>
      <c r="FK358">
        <v>0.5019487111084064</v>
      </c>
      <c r="FL358">
        <v>31.75521369997873</v>
      </c>
      <c r="FM358">
        <v>8166.231538461539</v>
      </c>
      <c r="FN358">
        <v>15</v>
      </c>
      <c r="FO358">
        <v>0</v>
      </c>
      <c r="FP358" t="s">
        <v>439</v>
      </c>
      <c r="FQ358">
        <v>1746989605.5</v>
      </c>
      <c r="FR358">
        <v>1746989593.5</v>
      </c>
      <c r="FS358">
        <v>0</v>
      </c>
      <c r="FT358">
        <v>-0.274</v>
      </c>
      <c r="FU358">
        <v>-0.002</v>
      </c>
      <c r="FV358">
        <v>2.549</v>
      </c>
      <c r="FW358">
        <v>0.129</v>
      </c>
      <c r="FX358">
        <v>420</v>
      </c>
      <c r="FY358">
        <v>17</v>
      </c>
      <c r="FZ358">
        <v>0.02</v>
      </c>
      <c r="GA358">
        <v>0.04</v>
      </c>
      <c r="GB358">
        <v>-33.29204390243903</v>
      </c>
      <c r="GC358">
        <v>-0.1290815331010953</v>
      </c>
      <c r="GD358">
        <v>0.08937124830612682</v>
      </c>
      <c r="GE358">
        <v>1</v>
      </c>
      <c r="GF358">
        <v>414.4789411764706</v>
      </c>
      <c r="GG358">
        <v>0.4501451470465715</v>
      </c>
      <c r="GH358">
        <v>0.2298724635117676</v>
      </c>
      <c r="GI358">
        <v>1</v>
      </c>
      <c r="GJ358">
        <v>1.621133658536585</v>
      </c>
      <c r="GK358">
        <v>-0.06676891986062877</v>
      </c>
      <c r="GL358">
        <v>0.006794958229953823</v>
      </c>
      <c r="GM358">
        <v>1</v>
      </c>
      <c r="GN358">
        <v>3</v>
      </c>
      <c r="GO358">
        <v>3</v>
      </c>
      <c r="GP358" t="s">
        <v>440</v>
      </c>
      <c r="GQ358">
        <v>3.10238</v>
      </c>
      <c r="GR358">
        <v>2.72451</v>
      </c>
      <c r="GS358">
        <v>0.141377</v>
      </c>
      <c r="GT358">
        <v>0.145104</v>
      </c>
      <c r="GU358">
        <v>0.101198</v>
      </c>
      <c r="GV358">
        <v>0.09723179999999999</v>
      </c>
      <c r="GW358">
        <v>22399.9</v>
      </c>
      <c r="GX358">
        <v>20265.3</v>
      </c>
      <c r="GY358">
        <v>26653.7</v>
      </c>
      <c r="GZ358">
        <v>23929.4</v>
      </c>
      <c r="HA358">
        <v>38339.1</v>
      </c>
      <c r="HB358">
        <v>31945</v>
      </c>
      <c r="HC358">
        <v>46540.2</v>
      </c>
      <c r="HD358">
        <v>37862.1</v>
      </c>
      <c r="HE358">
        <v>1.86185</v>
      </c>
      <c r="HF358">
        <v>1.85012</v>
      </c>
      <c r="HG358">
        <v>0.114366</v>
      </c>
      <c r="HH358">
        <v>0</v>
      </c>
      <c r="HI358">
        <v>28.146</v>
      </c>
      <c r="HJ358">
        <v>999.9</v>
      </c>
      <c r="HK358">
        <v>48.8</v>
      </c>
      <c r="HL358">
        <v>31.9</v>
      </c>
      <c r="HM358">
        <v>25.4992</v>
      </c>
      <c r="HN358">
        <v>61.1188</v>
      </c>
      <c r="HO358">
        <v>22.0312</v>
      </c>
      <c r="HP358">
        <v>1</v>
      </c>
      <c r="HQ358">
        <v>0.189888</v>
      </c>
      <c r="HR358">
        <v>0.253434</v>
      </c>
      <c r="HS358">
        <v>20.2795</v>
      </c>
      <c r="HT358">
        <v>5.211</v>
      </c>
      <c r="HU358">
        <v>11.98</v>
      </c>
      <c r="HV358">
        <v>4.9634</v>
      </c>
      <c r="HW358">
        <v>3.27448</v>
      </c>
      <c r="HX358">
        <v>9999</v>
      </c>
      <c r="HY358">
        <v>9999</v>
      </c>
      <c r="HZ358">
        <v>9999</v>
      </c>
      <c r="IA358">
        <v>43.3</v>
      </c>
      <c r="IB358">
        <v>1.86401</v>
      </c>
      <c r="IC358">
        <v>1.8602</v>
      </c>
      <c r="ID358">
        <v>1.85846</v>
      </c>
      <c r="IE358">
        <v>1.8598</v>
      </c>
      <c r="IF358">
        <v>1.85989</v>
      </c>
      <c r="IG358">
        <v>1.85838</v>
      </c>
      <c r="IH358">
        <v>1.85745</v>
      </c>
      <c r="II358">
        <v>1.85242</v>
      </c>
      <c r="IJ358">
        <v>0</v>
      </c>
      <c r="IK358">
        <v>0</v>
      </c>
      <c r="IL358">
        <v>0</v>
      </c>
      <c r="IM358">
        <v>0</v>
      </c>
      <c r="IN358" t="s">
        <v>441</v>
      </c>
      <c r="IO358" t="s">
        <v>442</v>
      </c>
      <c r="IP358" t="s">
        <v>443</v>
      </c>
      <c r="IQ358" t="s">
        <v>443</v>
      </c>
      <c r="IR358" t="s">
        <v>443</v>
      </c>
      <c r="IS358" t="s">
        <v>443</v>
      </c>
      <c r="IT358">
        <v>0</v>
      </c>
      <c r="IU358">
        <v>100</v>
      </c>
      <c r="IV358">
        <v>100</v>
      </c>
      <c r="IW358">
        <v>-0.876</v>
      </c>
      <c r="IX358">
        <v>0.2826</v>
      </c>
      <c r="IY358">
        <v>-0.9039269621244732</v>
      </c>
      <c r="IZ358">
        <v>-0.001239420960351069</v>
      </c>
      <c r="JA358">
        <v>2.054680153414315E-06</v>
      </c>
      <c r="JB358">
        <v>-6.090169633737798E-10</v>
      </c>
      <c r="JC358">
        <v>0.01286883109493677</v>
      </c>
      <c r="JD358">
        <v>0.003674261220633967</v>
      </c>
      <c r="JE358">
        <v>0.0003746991724086452</v>
      </c>
      <c r="JF358">
        <v>1.563836292469968E-06</v>
      </c>
      <c r="JG358">
        <v>1</v>
      </c>
      <c r="JH358">
        <v>2003</v>
      </c>
      <c r="JI358">
        <v>1</v>
      </c>
      <c r="JJ358">
        <v>24</v>
      </c>
      <c r="JK358">
        <v>203035</v>
      </c>
      <c r="JL358">
        <v>203035.2</v>
      </c>
      <c r="JM358">
        <v>2.02393</v>
      </c>
      <c r="JN358">
        <v>2.60986</v>
      </c>
      <c r="JO358">
        <v>1.49658</v>
      </c>
      <c r="JP358">
        <v>2.34375</v>
      </c>
      <c r="JQ358">
        <v>1.54907</v>
      </c>
      <c r="JR358">
        <v>2.46216</v>
      </c>
      <c r="JS358">
        <v>36.8842</v>
      </c>
      <c r="JT358">
        <v>24.1751</v>
      </c>
      <c r="JU358">
        <v>18</v>
      </c>
      <c r="JV358">
        <v>484.243</v>
      </c>
      <c r="JW358">
        <v>491.479</v>
      </c>
      <c r="JX358">
        <v>27.329</v>
      </c>
      <c r="JY358">
        <v>29.6861</v>
      </c>
      <c r="JZ358">
        <v>30.0001</v>
      </c>
      <c r="KA358">
        <v>29.9428</v>
      </c>
      <c r="KB358">
        <v>29.9456</v>
      </c>
      <c r="KC358">
        <v>40.6094</v>
      </c>
      <c r="KD358">
        <v>23.3405</v>
      </c>
      <c r="KE358">
        <v>93.29730000000001</v>
      </c>
      <c r="KF358">
        <v>27.3166</v>
      </c>
      <c r="KG358">
        <v>874.513</v>
      </c>
      <c r="KH358">
        <v>20.2778</v>
      </c>
      <c r="KI358">
        <v>101.759</v>
      </c>
      <c r="KJ358">
        <v>91.30629999999999</v>
      </c>
    </row>
    <row r="359" spans="1:296">
      <c r="A359">
        <v>341</v>
      </c>
      <c r="B359">
        <v>1759171711.6</v>
      </c>
      <c r="C359">
        <v>10338.5</v>
      </c>
      <c r="D359" t="s">
        <v>1128</v>
      </c>
      <c r="E359" t="s">
        <v>1129</v>
      </c>
      <c r="F359">
        <v>5</v>
      </c>
      <c r="G359" t="s">
        <v>1025</v>
      </c>
      <c r="H359">
        <v>1759171703.814285</v>
      </c>
      <c r="I359">
        <f>(J359)/1000</f>
        <v>0</v>
      </c>
      <c r="J359">
        <f>IF(DO359, AM359, AG359)</f>
        <v>0</v>
      </c>
      <c r="K359">
        <f>IF(DO359, AH359, AF359)</f>
        <v>0</v>
      </c>
      <c r="L359">
        <f>DQ359 - IF(AT359&gt;1, K359*DK359*100.0/(AV359), 0)</f>
        <v>0</v>
      </c>
      <c r="M359">
        <f>((S359-I359/2)*L359-K359)/(S359+I359/2)</f>
        <v>0</v>
      </c>
      <c r="N359">
        <f>M359*(DX359+DY359)/1000.0</f>
        <v>0</v>
      </c>
      <c r="O359">
        <f>(DQ359 - IF(AT359&gt;1, K359*DK359*100.0/(AV359), 0))*(DX359+DY359)/1000.0</f>
        <v>0</v>
      </c>
      <c r="P359">
        <f>2.0/((1/R359-1/Q359)+SIGN(R359)*SQRT((1/R359-1/Q359)*(1/R359-1/Q359) + 4*DL359/((DL359+1)*(DL359+1))*(2*1/R359*1/Q359-1/Q359*1/Q359)))</f>
        <v>0</v>
      </c>
      <c r="Q359">
        <f>IF(LEFT(DM359,1)&lt;&gt;"0",IF(LEFT(DM359,1)="1",3.0,DN359),$D$5+$E$5*(EE359*DX359/($K$5*1000))+$F$5*(EE359*DX359/($K$5*1000))*MAX(MIN(DK359,$J$5),$I$5)*MAX(MIN(DK359,$J$5),$I$5)+$G$5*MAX(MIN(DK359,$J$5),$I$5)*(EE359*DX359/($K$5*1000))+$H$5*(EE359*DX359/($K$5*1000))*(EE359*DX359/($K$5*1000)))</f>
        <v>0</v>
      </c>
      <c r="R359">
        <f>I359*(1000-(1000*0.61365*exp(17.502*V359/(240.97+V359))/(DX359+DY359)+DS359)/2)/(1000*0.61365*exp(17.502*V359/(240.97+V359))/(DX359+DY359)-DS359)</f>
        <v>0</v>
      </c>
      <c r="S359">
        <f>1/((DL359+1)/(P359/1.6)+1/(Q359/1.37)) + DL359/((DL359+1)/(P359/1.6) + DL359/(Q359/1.37))</f>
        <v>0</v>
      </c>
      <c r="T359">
        <f>(DG359*DJ359)</f>
        <v>0</v>
      </c>
      <c r="U359">
        <f>(DZ359+(T359+2*0.95*5.67E-8*(((DZ359+$B$9)+273)^4-(DZ359+273)^4)-44100*I359)/(1.84*29.3*Q359+8*0.95*5.67E-8*(DZ359+273)^3))</f>
        <v>0</v>
      </c>
      <c r="V359">
        <f>($C$9*EA359+$D$9*EB359+$E$9*U359)</f>
        <v>0</v>
      </c>
      <c r="W359">
        <f>0.61365*exp(17.502*V359/(240.97+V359))</f>
        <v>0</v>
      </c>
      <c r="X359">
        <f>(Y359/Z359*100)</f>
        <v>0</v>
      </c>
      <c r="Y359">
        <f>DS359*(DX359+DY359)/1000</f>
        <v>0</v>
      </c>
      <c r="Z359">
        <f>0.61365*exp(17.502*DZ359/(240.97+DZ359))</f>
        <v>0</v>
      </c>
      <c r="AA359">
        <f>(W359-DS359*(DX359+DY359)/1000)</f>
        <v>0</v>
      </c>
      <c r="AB359">
        <f>(-I359*44100)</f>
        <v>0</v>
      </c>
      <c r="AC359">
        <f>2*29.3*Q359*0.92*(DZ359-V359)</f>
        <v>0</v>
      </c>
      <c r="AD359">
        <f>2*0.95*5.67E-8*(((DZ359+$B$9)+273)^4-(V359+273)^4)</f>
        <v>0</v>
      </c>
      <c r="AE359">
        <f>T359+AD359+AB359+AC359</f>
        <v>0</v>
      </c>
      <c r="AF359">
        <f>DW359*AT359*(DR359-DQ359*(1000-AT359*DT359)/(1000-AT359*DS359))/(100*DK359)</f>
        <v>0</v>
      </c>
      <c r="AG359">
        <f>1000*DW359*AT359*(DS359-DT359)/(100*DK359*(1000-AT359*DS359))</f>
        <v>0</v>
      </c>
      <c r="AH359">
        <f>(AI359 - AJ359 - DX359*1E3/(8.314*(DZ359+273.15)) * AL359/DW359 * AK359) * DW359/(100*DK359) * (1000 - DT359)/1000</f>
        <v>0</v>
      </c>
      <c r="AI359">
        <v>875.6301550252803</v>
      </c>
      <c r="AJ359">
        <v>851.6381939393938</v>
      </c>
      <c r="AK359">
        <v>3.410372599920731</v>
      </c>
      <c r="AL359">
        <v>65.05288152161035</v>
      </c>
      <c r="AM359">
        <f>(AO359 - AN359 + DX359*1E3/(8.314*(DZ359+273.15)) * AQ359/DW359 * AP359) * DW359/(100*DK359) * 1000/(1000 - AO359)</f>
        <v>0</v>
      </c>
      <c r="AN359">
        <v>20.26528191201512</v>
      </c>
      <c r="AO359">
        <v>21.86016727272728</v>
      </c>
      <c r="AP359">
        <v>-0.0001365448508001281</v>
      </c>
      <c r="AQ359">
        <v>105.0648976741151</v>
      </c>
      <c r="AR359">
        <v>0</v>
      </c>
      <c r="AS359">
        <v>0</v>
      </c>
      <c r="AT359">
        <f>IF(AR359*$H$15&gt;=AV359,1.0,(AV359/(AV359-AR359*$H$15)))</f>
        <v>0</v>
      </c>
      <c r="AU359">
        <f>(AT359-1)*100</f>
        <v>0</v>
      </c>
      <c r="AV359">
        <f>MAX(0,($B$15+$C$15*EE359)/(1+$D$15*EE359)*DX359/(DZ359+273)*$E$15)</f>
        <v>0</v>
      </c>
      <c r="AW359" t="s">
        <v>437</v>
      </c>
      <c r="AX359" t="s">
        <v>437</v>
      </c>
      <c r="AY359">
        <v>0</v>
      </c>
      <c r="AZ359">
        <v>0</v>
      </c>
      <c r="BA359">
        <f>1-AY359/AZ359</f>
        <v>0</v>
      </c>
      <c r="BB359">
        <v>0</v>
      </c>
      <c r="BC359" t="s">
        <v>437</v>
      </c>
      <c r="BD359" t="s">
        <v>437</v>
      </c>
      <c r="BE359">
        <v>0</v>
      </c>
      <c r="BF359">
        <v>0</v>
      </c>
      <c r="BG359">
        <f>1-BE359/BF359</f>
        <v>0</v>
      </c>
      <c r="BH359">
        <v>0.5</v>
      </c>
      <c r="BI359">
        <f>DH359</f>
        <v>0</v>
      </c>
      <c r="BJ359">
        <f>K359</f>
        <v>0</v>
      </c>
      <c r="BK359">
        <f>BG359*BH359*BI359</f>
        <v>0</v>
      </c>
      <c r="BL359">
        <f>(BJ359-BB359)/BI359</f>
        <v>0</v>
      </c>
      <c r="BM359">
        <f>(AZ359-BF359)/BF359</f>
        <v>0</v>
      </c>
      <c r="BN359">
        <f>AY359/(BA359+AY359/BF359)</f>
        <v>0</v>
      </c>
      <c r="BO359" t="s">
        <v>437</v>
      </c>
      <c r="BP359">
        <v>0</v>
      </c>
      <c r="BQ359">
        <f>IF(BP359&lt;&gt;0, BP359, BN359)</f>
        <v>0</v>
      </c>
      <c r="BR359">
        <f>1-BQ359/BF359</f>
        <v>0</v>
      </c>
      <c r="BS359">
        <f>(BF359-BE359)/(BF359-BQ359)</f>
        <v>0</v>
      </c>
      <c r="BT359">
        <f>(AZ359-BF359)/(AZ359-BQ359)</f>
        <v>0</v>
      </c>
      <c r="BU359">
        <f>(BF359-BE359)/(BF359-AY359)</f>
        <v>0</v>
      </c>
      <c r="BV359">
        <f>(AZ359-BF359)/(AZ359-AY359)</f>
        <v>0</v>
      </c>
      <c r="BW359">
        <f>(BS359*BQ359/BE359)</f>
        <v>0</v>
      </c>
      <c r="BX359">
        <f>(1-BW359)</f>
        <v>0</v>
      </c>
      <c r="DG359">
        <f>$B$13*EF359+$C$13*EG359+$F$13*ER359*(1-EU359)</f>
        <v>0</v>
      </c>
      <c r="DH359">
        <f>DG359*DI359</f>
        <v>0</v>
      </c>
      <c r="DI359">
        <f>($B$13*$D$11+$C$13*$D$11+$F$13*((FE359+EW359)/MAX(FE359+EW359+FF359, 0.1)*$I$11+FF359/MAX(FE359+EW359+FF359, 0.1)*$J$11))/($B$13+$C$13+$F$13)</f>
        <v>0</v>
      </c>
      <c r="DJ359">
        <f>($B$13*$K$11+$C$13*$K$11+$F$13*((FE359+EW359)/MAX(FE359+EW359+FF359, 0.1)*$P$11+FF359/MAX(FE359+EW359+FF359, 0.1)*$Q$11))/($B$13+$C$13+$F$13)</f>
        <v>0</v>
      </c>
      <c r="DK359">
        <v>2.7</v>
      </c>
      <c r="DL359">
        <v>0.5</v>
      </c>
      <c r="DM359" t="s">
        <v>438</v>
      </c>
      <c r="DN359">
        <v>2</v>
      </c>
      <c r="DO359" t="b">
        <v>1</v>
      </c>
      <c r="DP359">
        <v>1759171703.814285</v>
      </c>
      <c r="DQ359">
        <v>808.6895714285716</v>
      </c>
      <c r="DR359">
        <v>841.9727857142859</v>
      </c>
      <c r="DS359">
        <v>21.87413214285715</v>
      </c>
      <c r="DT359">
        <v>20.26471428571429</v>
      </c>
      <c r="DU359">
        <v>809.5732857142857</v>
      </c>
      <c r="DV359">
        <v>21.59151071428571</v>
      </c>
      <c r="DW359">
        <v>500.0427857142857</v>
      </c>
      <c r="DX359">
        <v>90.87762857142856</v>
      </c>
      <c r="DY359">
        <v>0.06679630357142856</v>
      </c>
      <c r="DZ359">
        <v>28.78898928571428</v>
      </c>
      <c r="EA359">
        <v>30.00650357142857</v>
      </c>
      <c r="EB359">
        <v>999.9000000000002</v>
      </c>
      <c r="EC359">
        <v>0</v>
      </c>
      <c r="ED359">
        <v>0</v>
      </c>
      <c r="EE359">
        <v>10008.17178571428</v>
      </c>
      <c r="EF359">
        <v>0</v>
      </c>
      <c r="EG359">
        <v>10.60562142857143</v>
      </c>
      <c r="EH359">
        <v>-33.28318928571429</v>
      </c>
      <c r="EI359">
        <v>826.7744285714285</v>
      </c>
      <c r="EJ359">
        <v>859.3880714285714</v>
      </c>
      <c r="EK359">
        <v>1.609411785714286</v>
      </c>
      <c r="EL359">
        <v>841.9727857142859</v>
      </c>
      <c r="EM359">
        <v>20.26471428571429</v>
      </c>
      <c r="EN359">
        <v>1.987868571428571</v>
      </c>
      <c r="EO359">
        <v>1.841609642857143</v>
      </c>
      <c r="EP359">
        <v>17.34803928571429</v>
      </c>
      <c r="EQ359">
        <v>16.14451428571428</v>
      </c>
      <c r="ER359">
        <v>2000.011428571428</v>
      </c>
      <c r="ES359">
        <v>0.9799943214285717</v>
      </c>
      <c r="ET359">
        <v>0.02000605714285714</v>
      </c>
      <c r="EU359">
        <v>0</v>
      </c>
      <c r="EV359">
        <v>414.6274642857143</v>
      </c>
      <c r="EW359">
        <v>5.00078</v>
      </c>
      <c r="EX359">
        <v>8168.637857142857</v>
      </c>
      <c r="EY359">
        <v>16379.68214285714</v>
      </c>
      <c r="EZ359">
        <v>39.98642857142857</v>
      </c>
      <c r="FA359">
        <v>40.84571428571428</v>
      </c>
      <c r="FB359">
        <v>40.185</v>
      </c>
      <c r="FC359">
        <v>40.51314285714285</v>
      </c>
      <c r="FD359">
        <v>40.92142857142856</v>
      </c>
      <c r="FE359">
        <v>1955.101428571428</v>
      </c>
      <c r="FF359">
        <v>39.91</v>
      </c>
      <c r="FG359">
        <v>0</v>
      </c>
      <c r="FH359">
        <v>1759171703.6</v>
      </c>
      <c r="FI359">
        <v>0</v>
      </c>
      <c r="FJ359">
        <v>414.6061923076922</v>
      </c>
      <c r="FK359">
        <v>1.484547005760675</v>
      </c>
      <c r="FL359">
        <v>29.23760682820999</v>
      </c>
      <c r="FM359">
        <v>8168.598461538461</v>
      </c>
      <c r="FN359">
        <v>15</v>
      </c>
      <c r="FO359">
        <v>0</v>
      </c>
      <c r="FP359" t="s">
        <v>439</v>
      </c>
      <c r="FQ359">
        <v>1746989605.5</v>
      </c>
      <c r="FR359">
        <v>1746989593.5</v>
      </c>
      <c r="FS359">
        <v>0</v>
      </c>
      <c r="FT359">
        <v>-0.274</v>
      </c>
      <c r="FU359">
        <v>-0.002</v>
      </c>
      <c r="FV359">
        <v>2.549</v>
      </c>
      <c r="FW359">
        <v>0.129</v>
      </c>
      <c r="FX359">
        <v>420</v>
      </c>
      <c r="FY359">
        <v>17</v>
      </c>
      <c r="FZ359">
        <v>0.02</v>
      </c>
      <c r="GA359">
        <v>0.04</v>
      </c>
      <c r="GB359">
        <v>-33.2992625</v>
      </c>
      <c r="GC359">
        <v>-0.07245140712947133</v>
      </c>
      <c r="GD359">
        <v>0.08990299963710924</v>
      </c>
      <c r="GE359">
        <v>1</v>
      </c>
      <c r="GF359">
        <v>414.595794117647</v>
      </c>
      <c r="GG359">
        <v>0.8093048106039933</v>
      </c>
      <c r="GH359">
        <v>0.2374996940446074</v>
      </c>
      <c r="GI359">
        <v>1</v>
      </c>
      <c r="GJ359">
        <v>1.613309</v>
      </c>
      <c r="GK359">
        <v>-0.0995707317073239</v>
      </c>
      <c r="GL359">
        <v>0.00966985956464725</v>
      </c>
      <c r="GM359">
        <v>1</v>
      </c>
      <c r="GN359">
        <v>3</v>
      </c>
      <c r="GO359">
        <v>3</v>
      </c>
      <c r="GP359" t="s">
        <v>440</v>
      </c>
      <c r="GQ359">
        <v>3.10223</v>
      </c>
      <c r="GR359">
        <v>2.72498</v>
      </c>
      <c r="GS359">
        <v>0.143276</v>
      </c>
      <c r="GT359">
        <v>0.146956</v>
      </c>
      <c r="GU359">
        <v>0.101161</v>
      </c>
      <c r="GV359">
        <v>0.0972282</v>
      </c>
      <c r="GW359">
        <v>22350.3</v>
      </c>
      <c r="GX359">
        <v>20221.5</v>
      </c>
      <c r="GY359">
        <v>26653.6</v>
      </c>
      <c r="GZ359">
        <v>23929.6</v>
      </c>
      <c r="HA359">
        <v>38341</v>
      </c>
      <c r="HB359">
        <v>31945.2</v>
      </c>
      <c r="HC359">
        <v>46540.2</v>
      </c>
      <c r="HD359">
        <v>37862</v>
      </c>
      <c r="HE359">
        <v>1.86145</v>
      </c>
      <c r="HF359">
        <v>1.85065</v>
      </c>
      <c r="HG359">
        <v>0.114672</v>
      </c>
      <c r="HH359">
        <v>0</v>
      </c>
      <c r="HI359">
        <v>28.1406</v>
      </c>
      <c r="HJ359">
        <v>999.9</v>
      </c>
      <c r="HK359">
        <v>48.8</v>
      </c>
      <c r="HL359">
        <v>31.9</v>
      </c>
      <c r="HM359">
        <v>25.4964</v>
      </c>
      <c r="HN359">
        <v>60.7988</v>
      </c>
      <c r="HO359">
        <v>22.1074</v>
      </c>
      <c r="HP359">
        <v>1</v>
      </c>
      <c r="HQ359">
        <v>0.190084</v>
      </c>
      <c r="HR359">
        <v>0.323557</v>
      </c>
      <c r="HS359">
        <v>20.2792</v>
      </c>
      <c r="HT359">
        <v>5.21085</v>
      </c>
      <c r="HU359">
        <v>11.98</v>
      </c>
      <c r="HV359">
        <v>4.96355</v>
      </c>
      <c r="HW359">
        <v>3.2745</v>
      </c>
      <c r="HX359">
        <v>9999</v>
      </c>
      <c r="HY359">
        <v>9999</v>
      </c>
      <c r="HZ359">
        <v>9999</v>
      </c>
      <c r="IA359">
        <v>43.3</v>
      </c>
      <c r="IB359">
        <v>1.86401</v>
      </c>
      <c r="IC359">
        <v>1.86019</v>
      </c>
      <c r="ID359">
        <v>1.85848</v>
      </c>
      <c r="IE359">
        <v>1.85983</v>
      </c>
      <c r="IF359">
        <v>1.85989</v>
      </c>
      <c r="IG359">
        <v>1.8584</v>
      </c>
      <c r="IH359">
        <v>1.85746</v>
      </c>
      <c r="II359">
        <v>1.85242</v>
      </c>
      <c r="IJ359">
        <v>0</v>
      </c>
      <c r="IK359">
        <v>0</v>
      </c>
      <c r="IL359">
        <v>0</v>
      </c>
      <c r="IM359">
        <v>0</v>
      </c>
      <c r="IN359" t="s">
        <v>441</v>
      </c>
      <c r="IO359" t="s">
        <v>442</v>
      </c>
      <c r="IP359" t="s">
        <v>443</v>
      </c>
      <c r="IQ359" t="s">
        <v>443</v>
      </c>
      <c r="IR359" t="s">
        <v>443</v>
      </c>
      <c r="IS359" t="s">
        <v>443</v>
      </c>
      <c r="IT359">
        <v>0</v>
      </c>
      <c r="IU359">
        <v>100</v>
      </c>
      <c r="IV359">
        <v>100</v>
      </c>
      <c r="IW359">
        <v>-0.86</v>
      </c>
      <c r="IX359">
        <v>0.2823</v>
      </c>
      <c r="IY359">
        <v>-0.9039269621244732</v>
      </c>
      <c r="IZ359">
        <v>-0.001239420960351069</v>
      </c>
      <c r="JA359">
        <v>2.054680153414315E-06</v>
      </c>
      <c r="JB359">
        <v>-6.090169633737798E-10</v>
      </c>
      <c r="JC359">
        <v>0.01286883109493677</v>
      </c>
      <c r="JD359">
        <v>0.003674261220633967</v>
      </c>
      <c r="JE359">
        <v>0.0003746991724086452</v>
      </c>
      <c r="JF359">
        <v>1.563836292469968E-06</v>
      </c>
      <c r="JG359">
        <v>1</v>
      </c>
      <c r="JH359">
        <v>2003</v>
      </c>
      <c r="JI359">
        <v>1</v>
      </c>
      <c r="JJ359">
        <v>24</v>
      </c>
      <c r="JK359">
        <v>203035.1</v>
      </c>
      <c r="JL359">
        <v>203035.3</v>
      </c>
      <c r="JM359">
        <v>2.05444</v>
      </c>
      <c r="JN359">
        <v>2.61963</v>
      </c>
      <c r="JO359">
        <v>1.49658</v>
      </c>
      <c r="JP359">
        <v>2.34375</v>
      </c>
      <c r="JQ359">
        <v>1.54907</v>
      </c>
      <c r="JR359">
        <v>2.40967</v>
      </c>
      <c r="JS359">
        <v>36.8842</v>
      </c>
      <c r="JT359">
        <v>24.1751</v>
      </c>
      <c r="JU359">
        <v>18</v>
      </c>
      <c r="JV359">
        <v>483.993</v>
      </c>
      <c r="JW359">
        <v>491.811</v>
      </c>
      <c r="JX359">
        <v>27.324</v>
      </c>
      <c r="JY359">
        <v>29.6847</v>
      </c>
      <c r="JZ359">
        <v>30.0003</v>
      </c>
      <c r="KA359">
        <v>29.9408</v>
      </c>
      <c r="KB359">
        <v>29.9437</v>
      </c>
      <c r="KC359">
        <v>41.2298</v>
      </c>
      <c r="KD359">
        <v>23.3405</v>
      </c>
      <c r="KE359">
        <v>93.29730000000001</v>
      </c>
      <c r="KF359">
        <v>27.3078</v>
      </c>
      <c r="KG359">
        <v>887.87</v>
      </c>
      <c r="KH359">
        <v>20.2778</v>
      </c>
      <c r="KI359">
        <v>101.759</v>
      </c>
      <c r="KJ359">
        <v>91.3064</v>
      </c>
    </row>
    <row r="360" spans="1:296">
      <c r="A360">
        <v>342</v>
      </c>
      <c r="B360">
        <v>1759171716.6</v>
      </c>
      <c r="C360">
        <v>10343.5</v>
      </c>
      <c r="D360" t="s">
        <v>1130</v>
      </c>
      <c r="E360" t="s">
        <v>1131</v>
      </c>
      <c r="F360">
        <v>5</v>
      </c>
      <c r="G360" t="s">
        <v>1025</v>
      </c>
      <c r="H360">
        <v>1759171709.1</v>
      </c>
      <c r="I360">
        <f>(J360)/1000</f>
        <v>0</v>
      </c>
      <c r="J360">
        <f>IF(DO360, AM360, AG360)</f>
        <v>0</v>
      </c>
      <c r="K360">
        <f>IF(DO360, AH360, AF360)</f>
        <v>0</v>
      </c>
      <c r="L360">
        <f>DQ360 - IF(AT360&gt;1, K360*DK360*100.0/(AV360), 0)</f>
        <v>0</v>
      </c>
      <c r="M360">
        <f>((S360-I360/2)*L360-K360)/(S360+I360/2)</f>
        <v>0</v>
      </c>
      <c r="N360">
        <f>M360*(DX360+DY360)/1000.0</f>
        <v>0</v>
      </c>
      <c r="O360">
        <f>(DQ360 - IF(AT360&gt;1, K360*DK360*100.0/(AV360), 0))*(DX360+DY360)/1000.0</f>
        <v>0</v>
      </c>
      <c r="P360">
        <f>2.0/((1/R360-1/Q360)+SIGN(R360)*SQRT((1/R360-1/Q360)*(1/R360-1/Q360) + 4*DL360/((DL360+1)*(DL360+1))*(2*1/R360*1/Q360-1/Q360*1/Q360)))</f>
        <v>0</v>
      </c>
      <c r="Q360">
        <f>IF(LEFT(DM360,1)&lt;&gt;"0",IF(LEFT(DM360,1)="1",3.0,DN360),$D$5+$E$5*(EE360*DX360/($K$5*1000))+$F$5*(EE360*DX360/($K$5*1000))*MAX(MIN(DK360,$J$5),$I$5)*MAX(MIN(DK360,$J$5),$I$5)+$G$5*MAX(MIN(DK360,$J$5),$I$5)*(EE360*DX360/($K$5*1000))+$H$5*(EE360*DX360/($K$5*1000))*(EE360*DX360/($K$5*1000)))</f>
        <v>0</v>
      </c>
      <c r="R360">
        <f>I360*(1000-(1000*0.61365*exp(17.502*V360/(240.97+V360))/(DX360+DY360)+DS360)/2)/(1000*0.61365*exp(17.502*V360/(240.97+V360))/(DX360+DY360)-DS360)</f>
        <v>0</v>
      </c>
      <c r="S360">
        <f>1/((DL360+1)/(P360/1.6)+1/(Q360/1.37)) + DL360/((DL360+1)/(P360/1.6) + DL360/(Q360/1.37))</f>
        <v>0</v>
      </c>
      <c r="T360">
        <f>(DG360*DJ360)</f>
        <v>0</v>
      </c>
      <c r="U360">
        <f>(DZ360+(T360+2*0.95*5.67E-8*(((DZ360+$B$9)+273)^4-(DZ360+273)^4)-44100*I360)/(1.84*29.3*Q360+8*0.95*5.67E-8*(DZ360+273)^3))</f>
        <v>0</v>
      </c>
      <c r="V360">
        <f>($C$9*EA360+$D$9*EB360+$E$9*U360)</f>
        <v>0</v>
      </c>
      <c r="W360">
        <f>0.61365*exp(17.502*V360/(240.97+V360))</f>
        <v>0</v>
      </c>
      <c r="X360">
        <f>(Y360/Z360*100)</f>
        <v>0</v>
      </c>
      <c r="Y360">
        <f>DS360*(DX360+DY360)/1000</f>
        <v>0</v>
      </c>
      <c r="Z360">
        <f>0.61365*exp(17.502*DZ360/(240.97+DZ360))</f>
        <v>0</v>
      </c>
      <c r="AA360">
        <f>(W360-DS360*(DX360+DY360)/1000)</f>
        <v>0</v>
      </c>
      <c r="AB360">
        <f>(-I360*44100)</f>
        <v>0</v>
      </c>
      <c r="AC360">
        <f>2*29.3*Q360*0.92*(DZ360-V360)</f>
        <v>0</v>
      </c>
      <c r="AD360">
        <f>2*0.95*5.67E-8*(((DZ360+$B$9)+273)^4-(V360+273)^4)</f>
        <v>0</v>
      </c>
      <c r="AE360">
        <f>T360+AD360+AB360+AC360</f>
        <v>0</v>
      </c>
      <c r="AF360">
        <f>DW360*AT360*(DR360-DQ360*(1000-AT360*DT360)/(1000-AT360*DS360))/(100*DK360)</f>
        <v>0</v>
      </c>
      <c r="AG360">
        <f>1000*DW360*AT360*(DS360-DT360)/(100*DK360*(1000-AT360*DS360))</f>
        <v>0</v>
      </c>
      <c r="AH360">
        <f>(AI360 - AJ360 - DX360*1E3/(8.314*(DZ360+273.15)) * AL360/DW360 * AK360) * DW360/(100*DK360) * (1000 - DT360)/1000</f>
        <v>0</v>
      </c>
      <c r="AI360">
        <v>892.7410536403728</v>
      </c>
      <c r="AJ360">
        <v>868.7673757575761</v>
      </c>
      <c r="AK360">
        <v>3.431497685683881</v>
      </c>
      <c r="AL360">
        <v>65.05288152161035</v>
      </c>
      <c r="AM360">
        <f>(AO360 - AN360 + DX360*1E3/(8.314*(DZ360+273.15)) * AQ360/DW360 * AP360) * DW360/(100*DK360) * 1000/(1000 - AO360)</f>
        <v>0</v>
      </c>
      <c r="AN360">
        <v>20.26703467126739</v>
      </c>
      <c r="AO360">
        <v>21.84700363636363</v>
      </c>
      <c r="AP360">
        <v>-0.0001301008658979019</v>
      </c>
      <c r="AQ360">
        <v>105.0648976741151</v>
      </c>
      <c r="AR360">
        <v>0</v>
      </c>
      <c r="AS360">
        <v>0</v>
      </c>
      <c r="AT360">
        <f>IF(AR360*$H$15&gt;=AV360,1.0,(AV360/(AV360-AR360*$H$15)))</f>
        <v>0</v>
      </c>
      <c r="AU360">
        <f>(AT360-1)*100</f>
        <v>0</v>
      </c>
      <c r="AV360">
        <f>MAX(0,($B$15+$C$15*EE360)/(1+$D$15*EE360)*DX360/(DZ360+273)*$E$15)</f>
        <v>0</v>
      </c>
      <c r="AW360" t="s">
        <v>437</v>
      </c>
      <c r="AX360" t="s">
        <v>437</v>
      </c>
      <c r="AY360">
        <v>0</v>
      </c>
      <c r="AZ360">
        <v>0</v>
      </c>
      <c r="BA360">
        <f>1-AY360/AZ360</f>
        <v>0</v>
      </c>
      <c r="BB360">
        <v>0</v>
      </c>
      <c r="BC360" t="s">
        <v>437</v>
      </c>
      <c r="BD360" t="s">
        <v>437</v>
      </c>
      <c r="BE360">
        <v>0</v>
      </c>
      <c r="BF360">
        <v>0</v>
      </c>
      <c r="BG360">
        <f>1-BE360/BF360</f>
        <v>0</v>
      </c>
      <c r="BH360">
        <v>0.5</v>
      </c>
      <c r="BI360">
        <f>DH360</f>
        <v>0</v>
      </c>
      <c r="BJ360">
        <f>K360</f>
        <v>0</v>
      </c>
      <c r="BK360">
        <f>BG360*BH360*BI360</f>
        <v>0</v>
      </c>
      <c r="BL360">
        <f>(BJ360-BB360)/BI360</f>
        <v>0</v>
      </c>
      <c r="BM360">
        <f>(AZ360-BF360)/BF360</f>
        <v>0</v>
      </c>
      <c r="BN360">
        <f>AY360/(BA360+AY360/BF360)</f>
        <v>0</v>
      </c>
      <c r="BO360" t="s">
        <v>437</v>
      </c>
      <c r="BP360">
        <v>0</v>
      </c>
      <c r="BQ360">
        <f>IF(BP360&lt;&gt;0, BP360, BN360)</f>
        <v>0</v>
      </c>
      <c r="BR360">
        <f>1-BQ360/BF360</f>
        <v>0</v>
      </c>
      <c r="BS360">
        <f>(BF360-BE360)/(BF360-BQ360)</f>
        <v>0</v>
      </c>
      <c r="BT360">
        <f>(AZ360-BF360)/(AZ360-BQ360)</f>
        <v>0</v>
      </c>
      <c r="BU360">
        <f>(BF360-BE360)/(BF360-AY360)</f>
        <v>0</v>
      </c>
      <c r="BV360">
        <f>(AZ360-BF360)/(AZ360-AY360)</f>
        <v>0</v>
      </c>
      <c r="BW360">
        <f>(BS360*BQ360/BE360)</f>
        <v>0</v>
      </c>
      <c r="BX360">
        <f>(1-BW360)</f>
        <v>0</v>
      </c>
      <c r="DG360">
        <f>$B$13*EF360+$C$13*EG360+$F$13*ER360*(1-EU360)</f>
        <v>0</v>
      </c>
      <c r="DH360">
        <f>DG360*DI360</f>
        <v>0</v>
      </c>
      <c r="DI360">
        <f>($B$13*$D$11+$C$13*$D$11+$F$13*((FE360+EW360)/MAX(FE360+EW360+FF360, 0.1)*$I$11+FF360/MAX(FE360+EW360+FF360, 0.1)*$J$11))/($B$13+$C$13+$F$13)</f>
        <v>0</v>
      </c>
      <c r="DJ360">
        <f>($B$13*$K$11+$C$13*$K$11+$F$13*((FE360+EW360)/MAX(FE360+EW360+FF360, 0.1)*$P$11+FF360/MAX(FE360+EW360+FF360, 0.1)*$Q$11))/($B$13+$C$13+$F$13)</f>
        <v>0</v>
      </c>
      <c r="DK360">
        <v>2.7</v>
      </c>
      <c r="DL360">
        <v>0.5</v>
      </c>
      <c r="DM360" t="s">
        <v>438</v>
      </c>
      <c r="DN360">
        <v>2</v>
      </c>
      <c r="DO360" t="b">
        <v>1</v>
      </c>
      <c r="DP360">
        <v>1759171709.1</v>
      </c>
      <c r="DQ360">
        <v>826.3501111111111</v>
      </c>
      <c r="DR360">
        <v>859.699037037037</v>
      </c>
      <c r="DS360">
        <v>21.86407407407407</v>
      </c>
      <c r="DT360">
        <v>20.26572592592593</v>
      </c>
      <c r="DU360">
        <v>827.217962962963</v>
      </c>
      <c r="DV360">
        <v>21.58166296296296</v>
      </c>
      <c r="DW360">
        <v>500.0841851851852</v>
      </c>
      <c r="DX360">
        <v>90.8775111111111</v>
      </c>
      <c r="DY360">
        <v>0.06669804444444444</v>
      </c>
      <c r="DZ360">
        <v>28.78610740740741</v>
      </c>
      <c r="EA360">
        <v>30.01088518518518</v>
      </c>
      <c r="EB360">
        <v>999.9000000000001</v>
      </c>
      <c r="EC360">
        <v>0</v>
      </c>
      <c r="ED360">
        <v>0</v>
      </c>
      <c r="EE360">
        <v>10009.69962962963</v>
      </c>
      <c r="EF360">
        <v>0</v>
      </c>
      <c r="EG360">
        <v>10.67944814814815</v>
      </c>
      <c r="EH360">
        <v>-33.3489</v>
      </c>
      <c r="EI360">
        <v>844.8211111111112</v>
      </c>
      <c r="EJ360">
        <v>877.481851851852</v>
      </c>
      <c r="EK360">
        <v>1.598337407407407</v>
      </c>
      <c r="EL360">
        <v>859.699037037037</v>
      </c>
      <c r="EM360">
        <v>20.26572592592593</v>
      </c>
      <c r="EN360">
        <v>1.986951851851852</v>
      </c>
      <c r="EO360">
        <v>1.84169962962963</v>
      </c>
      <c r="EP360">
        <v>17.34073333333333</v>
      </c>
      <c r="EQ360">
        <v>16.14528148148148</v>
      </c>
      <c r="ER360">
        <v>2000.012592592592</v>
      </c>
      <c r="ES360">
        <v>0.9799942222222225</v>
      </c>
      <c r="ET360">
        <v>0.02000616666666667</v>
      </c>
      <c r="EU360">
        <v>0</v>
      </c>
      <c r="EV360">
        <v>414.7241111111111</v>
      </c>
      <c r="EW360">
        <v>5.00078</v>
      </c>
      <c r="EX360">
        <v>8170.988148148148</v>
      </c>
      <c r="EY360">
        <v>16379.69259259259</v>
      </c>
      <c r="EZ360">
        <v>39.95581481481481</v>
      </c>
      <c r="FA360">
        <v>40.83537037037036</v>
      </c>
      <c r="FB360">
        <v>40.19659259259259</v>
      </c>
      <c r="FC360">
        <v>40.48118518518518</v>
      </c>
      <c r="FD360">
        <v>40.93485185185185</v>
      </c>
      <c r="FE360">
        <v>1955.102592592592</v>
      </c>
      <c r="FF360">
        <v>39.91</v>
      </c>
      <c r="FG360">
        <v>0</v>
      </c>
      <c r="FH360">
        <v>1759171709</v>
      </c>
      <c r="FI360">
        <v>0</v>
      </c>
      <c r="FJ360">
        <v>414.7506</v>
      </c>
      <c r="FK360">
        <v>1.232461542158103</v>
      </c>
      <c r="FL360">
        <v>23.44538457237097</v>
      </c>
      <c r="FM360">
        <v>8171.123199999999</v>
      </c>
      <c r="FN360">
        <v>15</v>
      </c>
      <c r="FO360">
        <v>0</v>
      </c>
      <c r="FP360" t="s">
        <v>439</v>
      </c>
      <c r="FQ360">
        <v>1746989605.5</v>
      </c>
      <c r="FR360">
        <v>1746989593.5</v>
      </c>
      <c r="FS360">
        <v>0</v>
      </c>
      <c r="FT360">
        <v>-0.274</v>
      </c>
      <c r="FU360">
        <v>-0.002</v>
      </c>
      <c r="FV360">
        <v>2.549</v>
      </c>
      <c r="FW360">
        <v>0.129</v>
      </c>
      <c r="FX360">
        <v>420</v>
      </c>
      <c r="FY360">
        <v>17</v>
      </c>
      <c r="FZ360">
        <v>0.02</v>
      </c>
      <c r="GA360">
        <v>0.04</v>
      </c>
      <c r="GB360">
        <v>-33.303365</v>
      </c>
      <c r="GC360">
        <v>-0.5134176360225082</v>
      </c>
      <c r="GD360">
        <v>0.09248241332815674</v>
      </c>
      <c r="GE360">
        <v>0</v>
      </c>
      <c r="GF360">
        <v>414.6601176470588</v>
      </c>
      <c r="GG360">
        <v>1.402902980364259</v>
      </c>
      <c r="GH360">
        <v>0.2600359437491769</v>
      </c>
      <c r="GI360">
        <v>0</v>
      </c>
      <c r="GJ360">
        <v>1.6036525</v>
      </c>
      <c r="GK360">
        <v>-0.1265385365853643</v>
      </c>
      <c r="GL360">
        <v>0.01230973532412458</v>
      </c>
      <c r="GM360">
        <v>0</v>
      </c>
      <c r="GN360">
        <v>0</v>
      </c>
      <c r="GO360">
        <v>3</v>
      </c>
      <c r="GP360" t="s">
        <v>484</v>
      </c>
      <c r="GQ360">
        <v>3.1023</v>
      </c>
      <c r="GR360">
        <v>2.72496</v>
      </c>
      <c r="GS360">
        <v>0.145162</v>
      </c>
      <c r="GT360">
        <v>0.148815</v>
      </c>
      <c r="GU360">
        <v>0.101119</v>
      </c>
      <c r="GV360">
        <v>0.0972392</v>
      </c>
      <c r="GW360">
        <v>22301.2</v>
      </c>
      <c r="GX360">
        <v>20177.4</v>
      </c>
      <c r="GY360">
        <v>26653.7</v>
      </c>
      <c r="GZ360">
        <v>23929.5</v>
      </c>
      <c r="HA360">
        <v>38343</v>
      </c>
      <c r="HB360">
        <v>31945</v>
      </c>
      <c r="HC360">
        <v>46540.2</v>
      </c>
      <c r="HD360">
        <v>37862</v>
      </c>
      <c r="HE360">
        <v>1.86235</v>
      </c>
      <c r="HF360">
        <v>1.85063</v>
      </c>
      <c r="HG360">
        <v>0.115715</v>
      </c>
      <c r="HH360">
        <v>0</v>
      </c>
      <c r="HI360">
        <v>28.1346</v>
      </c>
      <c r="HJ360">
        <v>999.9</v>
      </c>
      <c r="HK360">
        <v>48.8</v>
      </c>
      <c r="HL360">
        <v>31.9</v>
      </c>
      <c r="HM360">
        <v>25.4979</v>
      </c>
      <c r="HN360">
        <v>60.8688</v>
      </c>
      <c r="HO360">
        <v>21.895</v>
      </c>
      <c r="HP360">
        <v>1</v>
      </c>
      <c r="HQ360">
        <v>0.190246</v>
      </c>
      <c r="HR360">
        <v>0.349338</v>
      </c>
      <c r="HS360">
        <v>20.2791</v>
      </c>
      <c r="HT360">
        <v>5.2107</v>
      </c>
      <c r="HU360">
        <v>11.9798</v>
      </c>
      <c r="HV360">
        <v>4.9633</v>
      </c>
      <c r="HW360">
        <v>3.27443</v>
      </c>
      <c r="HX360">
        <v>9999</v>
      </c>
      <c r="HY360">
        <v>9999</v>
      </c>
      <c r="HZ360">
        <v>9999</v>
      </c>
      <c r="IA360">
        <v>43.3</v>
      </c>
      <c r="IB360">
        <v>1.86401</v>
      </c>
      <c r="IC360">
        <v>1.8602</v>
      </c>
      <c r="ID360">
        <v>1.85847</v>
      </c>
      <c r="IE360">
        <v>1.85982</v>
      </c>
      <c r="IF360">
        <v>1.85989</v>
      </c>
      <c r="IG360">
        <v>1.85839</v>
      </c>
      <c r="IH360">
        <v>1.85747</v>
      </c>
      <c r="II360">
        <v>1.85242</v>
      </c>
      <c r="IJ360">
        <v>0</v>
      </c>
      <c r="IK360">
        <v>0</v>
      </c>
      <c r="IL360">
        <v>0</v>
      </c>
      <c r="IM360">
        <v>0</v>
      </c>
      <c r="IN360" t="s">
        <v>441</v>
      </c>
      <c r="IO360" t="s">
        <v>442</v>
      </c>
      <c r="IP360" t="s">
        <v>443</v>
      </c>
      <c r="IQ360" t="s">
        <v>443</v>
      </c>
      <c r="IR360" t="s">
        <v>443</v>
      </c>
      <c r="IS360" t="s">
        <v>443</v>
      </c>
      <c r="IT360">
        <v>0</v>
      </c>
      <c r="IU360">
        <v>100</v>
      </c>
      <c r="IV360">
        <v>100</v>
      </c>
      <c r="IW360">
        <v>-0.845</v>
      </c>
      <c r="IX360">
        <v>0.2821</v>
      </c>
      <c r="IY360">
        <v>-0.9039269621244732</v>
      </c>
      <c r="IZ360">
        <v>-0.001239420960351069</v>
      </c>
      <c r="JA360">
        <v>2.054680153414315E-06</v>
      </c>
      <c r="JB360">
        <v>-6.090169633737798E-10</v>
      </c>
      <c r="JC360">
        <v>0.01286883109493677</v>
      </c>
      <c r="JD360">
        <v>0.003674261220633967</v>
      </c>
      <c r="JE360">
        <v>0.0003746991724086452</v>
      </c>
      <c r="JF360">
        <v>1.563836292469968E-06</v>
      </c>
      <c r="JG360">
        <v>1</v>
      </c>
      <c r="JH360">
        <v>2003</v>
      </c>
      <c r="JI360">
        <v>1</v>
      </c>
      <c r="JJ360">
        <v>24</v>
      </c>
      <c r="JK360">
        <v>203035.2</v>
      </c>
      <c r="JL360">
        <v>203035.4</v>
      </c>
      <c r="JM360">
        <v>2.08862</v>
      </c>
      <c r="JN360">
        <v>2.60986</v>
      </c>
      <c r="JO360">
        <v>1.49658</v>
      </c>
      <c r="JP360">
        <v>2.34375</v>
      </c>
      <c r="JQ360">
        <v>1.54907</v>
      </c>
      <c r="JR360">
        <v>2.32178</v>
      </c>
      <c r="JS360">
        <v>36.8842</v>
      </c>
      <c r="JT360">
        <v>24.1663</v>
      </c>
      <c r="JU360">
        <v>18</v>
      </c>
      <c r="JV360">
        <v>484.506</v>
      </c>
      <c r="JW360">
        <v>491.779</v>
      </c>
      <c r="JX360">
        <v>27.3085</v>
      </c>
      <c r="JY360">
        <v>29.6822</v>
      </c>
      <c r="JZ360">
        <v>30</v>
      </c>
      <c r="KA360">
        <v>29.9388</v>
      </c>
      <c r="KB360">
        <v>29.9417</v>
      </c>
      <c r="KC360">
        <v>41.9036</v>
      </c>
      <c r="KD360">
        <v>23.3405</v>
      </c>
      <c r="KE360">
        <v>92.9252</v>
      </c>
      <c r="KF360">
        <v>27.2983</v>
      </c>
      <c r="KG360">
        <v>907.912</v>
      </c>
      <c r="KH360">
        <v>20.2778</v>
      </c>
      <c r="KI360">
        <v>101.759</v>
      </c>
      <c r="KJ360">
        <v>91.3062</v>
      </c>
    </row>
    <row r="361" spans="1:296">
      <c r="A361">
        <v>343</v>
      </c>
      <c r="B361">
        <v>1759171721.6</v>
      </c>
      <c r="C361">
        <v>10348.5</v>
      </c>
      <c r="D361" t="s">
        <v>1132</v>
      </c>
      <c r="E361" t="s">
        <v>1133</v>
      </c>
      <c r="F361">
        <v>5</v>
      </c>
      <c r="G361" t="s">
        <v>1025</v>
      </c>
      <c r="H361">
        <v>1759171713.814285</v>
      </c>
      <c r="I361">
        <f>(J361)/1000</f>
        <v>0</v>
      </c>
      <c r="J361">
        <f>IF(DO361, AM361, AG361)</f>
        <v>0</v>
      </c>
      <c r="K361">
        <f>IF(DO361, AH361, AF361)</f>
        <v>0</v>
      </c>
      <c r="L361">
        <f>DQ361 - IF(AT361&gt;1, K361*DK361*100.0/(AV361), 0)</f>
        <v>0</v>
      </c>
      <c r="M361">
        <f>((S361-I361/2)*L361-K361)/(S361+I361/2)</f>
        <v>0</v>
      </c>
      <c r="N361">
        <f>M361*(DX361+DY361)/1000.0</f>
        <v>0</v>
      </c>
      <c r="O361">
        <f>(DQ361 - IF(AT361&gt;1, K361*DK361*100.0/(AV361), 0))*(DX361+DY361)/1000.0</f>
        <v>0</v>
      </c>
      <c r="P361">
        <f>2.0/((1/R361-1/Q361)+SIGN(R361)*SQRT((1/R361-1/Q361)*(1/R361-1/Q361) + 4*DL361/((DL361+1)*(DL361+1))*(2*1/R361*1/Q361-1/Q361*1/Q361)))</f>
        <v>0</v>
      </c>
      <c r="Q361">
        <f>IF(LEFT(DM361,1)&lt;&gt;"0",IF(LEFT(DM361,1)="1",3.0,DN361),$D$5+$E$5*(EE361*DX361/($K$5*1000))+$F$5*(EE361*DX361/($K$5*1000))*MAX(MIN(DK361,$J$5),$I$5)*MAX(MIN(DK361,$J$5),$I$5)+$G$5*MAX(MIN(DK361,$J$5),$I$5)*(EE361*DX361/($K$5*1000))+$H$5*(EE361*DX361/($K$5*1000))*(EE361*DX361/($K$5*1000)))</f>
        <v>0</v>
      </c>
      <c r="R361">
        <f>I361*(1000-(1000*0.61365*exp(17.502*V361/(240.97+V361))/(DX361+DY361)+DS361)/2)/(1000*0.61365*exp(17.502*V361/(240.97+V361))/(DX361+DY361)-DS361)</f>
        <v>0</v>
      </c>
      <c r="S361">
        <f>1/((DL361+1)/(P361/1.6)+1/(Q361/1.37)) + DL361/((DL361+1)/(P361/1.6) + DL361/(Q361/1.37))</f>
        <v>0</v>
      </c>
      <c r="T361">
        <f>(DG361*DJ361)</f>
        <v>0</v>
      </c>
      <c r="U361">
        <f>(DZ361+(T361+2*0.95*5.67E-8*(((DZ361+$B$9)+273)^4-(DZ361+273)^4)-44100*I361)/(1.84*29.3*Q361+8*0.95*5.67E-8*(DZ361+273)^3))</f>
        <v>0</v>
      </c>
      <c r="V361">
        <f>($C$9*EA361+$D$9*EB361+$E$9*U361)</f>
        <v>0</v>
      </c>
      <c r="W361">
        <f>0.61365*exp(17.502*V361/(240.97+V361))</f>
        <v>0</v>
      </c>
      <c r="X361">
        <f>(Y361/Z361*100)</f>
        <v>0</v>
      </c>
      <c r="Y361">
        <f>DS361*(DX361+DY361)/1000</f>
        <v>0</v>
      </c>
      <c r="Z361">
        <f>0.61365*exp(17.502*DZ361/(240.97+DZ361))</f>
        <v>0</v>
      </c>
      <c r="AA361">
        <f>(W361-DS361*(DX361+DY361)/1000)</f>
        <v>0</v>
      </c>
      <c r="AB361">
        <f>(-I361*44100)</f>
        <v>0</v>
      </c>
      <c r="AC361">
        <f>2*29.3*Q361*0.92*(DZ361-V361)</f>
        <v>0</v>
      </c>
      <c r="AD361">
        <f>2*0.95*5.67E-8*(((DZ361+$B$9)+273)^4-(V361+273)^4)</f>
        <v>0</v>
      </c>
      <c r="AE361">
        <f>T361+AD361+AB361+AC361</f>
        <v>0</v>
      </c>
      <c r="AF361">
        <f>DW361*AT361*(DR361-DQ361*(1000-AT361*DT361)/(1000-AT361*DS361))/(100*DK361)</f>
        <v>0</v>
      </c>
      <c r="AG361">
        <f>1000*DW361*AT361*(DS361-DT361)/(100*DK361*(1000-AT361*DS361))</f>
        <v>0</v>
      </c>
      <c r="AH361">
        <f>(AI361 - AJ361 - DX361*1E3/(8.314*(DZ361+273.15)) * AL361/DW361 * AK361) * DW361/(100*DK361) * (1000 - DT361)/1000</f>
        <v>0</v>
      </c>
      <c r="AI361">
        <v>909.7930819391951</v>
      </c>
      <c r="AJ361">
        <v>885.8218424242423</v>
      </c>
      <c r="AK361">
        <v>3.415201895081184</v>
      </c>
      <c r="AL361">
        <v>65.05288152161035</v>
      </c>
      <c r="AM361">
        <f>(AO361 - AN361 + DX361*1E3/(8.314*(DZ361+273.15)) * AQ361/DW361 * AP361) * DW361/(100*DK361) * 1000/(1000 - AO361)</f>
        <v>0</v>
      </c>
      <c r="AN361">
        <v>20.2683806724993</v>
      </c>
      <c r="AO361">
        <v>21.83783696969697</v>
      </c>
      <c r="AP361">
        <v>-7.276383961089015E-05</v>
      </c>
      <c r="AQ361">
        <v>105.0648976741151</v>
      </c>
      <c r="AR361">
        <v>0</v>
      </c>
      <c r="AS361">
        <v>0</v>
      </c>
      <c r="AT361">
        <f>IF(AR361*$H$15&gt;=AV361,1.0,(AV361/(AV361-AR361*$H$15)))</f>
        <v>0</v>
      </c>
      <c r="AU361">
        <f>(AT361-1)*100</f>
        <v>0</v>
      </c>
      <c r="AV361">
        <f>MAX(0,($B$15+$C$15*EE361)/(1+$D$15*EE361)*DX361/(DZ361+273)*$E$15)</f>
        <v>0</v>
      </c>
      <c r="AW361" t="s">
        <v>437</v>
      </c>
      <c r="AX361" t="s">
        <v>437</v>
      </c>
      <c r="AY361">
        <v>0</v>
      </c>
      <c r="AZ361">
        <v>0</v>
      </c>
      <c r="BA361">
        <f>1-AY361/AZ361</f>
        <v>0</v>
      </c>
      <c r="BB361">
        <v>0</v>
      </c>
      <c r="BC361" t="s">
        <v>437</v>
      </c>
      <c r="BD361" t="s">
        <v>437</v>
      </c>
      <c r="BE361">
        <v>0</v>
      </c>
      <c r="BF361">
        <v>0</v>
      </c>
      <c r="BG361">
        <f>1-BE361/BF361</f>
        <v>0</v>
      </c>
      <c r="BH361">
        <v>0.5</v>
      </c>
      <c r="BI361">
        <f>DH361</f>
        <v>0</v>
      </c>
      <c r="BJ361">
        <f>K361</f>
        <v>0</v>
      </c>
      <c r="BK361">
        <f>BG361*BH361*BI361</f>
        <v>0</v>
      </c>
      <c r="BL361">
        <f>(BJ361-BB361)/BI361</f>
        <v>0</v>
      </c>
      <c r="BM361">
        <f>(AZ361-BF361)/BF361</f>
        <v>0</v>
      </c>
      <c r="BN361">
        <f>AY361/(BA361+AY361/BF361)</f>
        <v>0</v>
      </c>
      <c r="BO361" t="s">
        <v>437</v>
      </c>
      <c r="BP361">
        <v>0</v>
      </c>
      <c r="BQ361">
        <f>IF(BP361&lt;&gt;0, BP361, BN361)</f>
        <v>0</v>
      </c>
      <c r="BR361">
        <f>1-BQ361/BF361</f>
        <v>0</v>
      </c>
      <c r="BS361">
        <f>(BF361-BE361)/(BF361-BQ361)</f>
        <v>0</v>
      </c>
      <c r="BT361">
        <f>(AZ361-BF361)/(AZ361-BQ361)</f>
        <v>0</v>
      </c>
      <c r="BU361">
        <f>(BF361-BE361)/(BF361-AY361)</f>
        <v>0</v>
      </c>
      <c r="BV361">
        <f>(AZ361-BF361)/(AZ361-AY361)</f>
        <v>0</v>
      </c>
      <c r="BW361">
        <f>(BS361*BQ361/BE361)</f>
        <v>0</v>
      </c>
      <c r="BX361">
        <f>(1-BW361)</f>
        <v>0</v>
      </c>
      <c r="DG361">
        <f>$B$13*EF361+$C$13*EG361+$F$13*ER361*(1-EU361)</f>
        <v>0</v>
      </c>
      <c r="DH361">
        <f>DG361*DI361</f>
        <v>0</v>
      </c>
      <c r="DI361">
        <f>($B$13*$D$11+$C$13*$D$11+$F$13*((FE361+EW361)/MAX(FE361+EW361+FF361, 0.1)*$I$11+FF361/MAX(FE361+EW361+FF361, 0.1)*$J$11))/($B$13+$C$13+$F$13)</f>
        <v>0</v>
      </c>
      <c r="DJ361">
        <f>($B$13*$K$11+$C$13*$K$11+$F$13*((FE361+EW361)/MAX(FE361+EW361+FF361, 0.1)*$P$11+FF361/MAX(FE361+EW361+FF361, 0.1)*$Q$11))/($B$13+$C$13+$F$13)</f>
        <v>0</v>
      </c>
      <c r="DK361">
        <v>2.7</v>
      </c>
      <c r="DL361">
        <v>0.5</v>
      </c>
      <c r="DM361" t="s">
        <v>438</v>
      </c>
      <c r="DN361">
        <v>2</v>
      </c>
      <c r="DO361" t="b">
        <v>1</v>
      </c>
      <c r="DP361">
        <v>1759171713.814285</v>
      </c>
      <c r="DQ361">
        <v>842.117607142857</v>
      </c>
      <c r="DR361">
        <v>875.4660000000002</v>
      </c>
      <c r="DS361">
        <v>21.85323928571428</v>
      </c>
      <c r="DT361">
        <v>20.26669642857143</v>
      </c>
      <c r="DU361">
        <v>842.9709285714287</v>
      </c>
      <c r="DV361">
        <v>21.57106071428571</v>
      </c>
      <c r="DW361">
        <v>500.0012142857144</v>
      </c>
      <c r="DX361">
        <v>90.87768928571428</v>
      </c>
      <c r="DY361">
        <v>0.06671697142857143</v>
      </c>
      <c r="DZ361">
        <v>28.78463928571428</v>
      </c>
      <c r="EA361">
        <v>30.01368928571429</v>
      </c>
      <c r="EB361">
        <v>999.9000000000002</v>
      </c>
      <c r="EC361">
        <v>0</v>
      </c>
      <c r="ED361">
        <v>0</v>
      </c>
      <c r="EE361">
        <v>10000.77178571429</v>
      </c>
      <c r="EF361">
        <v>0</v>
      </c>
      <c r="EG361">
        <v>10.82542857142857</v>
      </c>
      <c r="EH361">
        <v>-33.34838214285715</v>
      </c>
      <c r="EI361">
        <v>860.9314642857142</v>
      </c>
      <c r="EJ361">
        <v>893.5758214285714</v>
      </c>
      <c r="EK361">
        <v>1.586536071428571</v>
      </c>
      <c r="EL361">
        <v>875.4660000000002</v>
      </c>
      <c r="EM361">
        <v>20.26669642857143</v>
      </c>
      <c r="EN361">
        <v>1.985971071428571</v>
      </c>
      <c r="EO361">
        <v>1.841791071428571</v>
      </c>
      <c r="EP361">
        <v>17.33292142857143</v>
      </c>
      <c r="EQ361">
        <v>16.14605357142857</v>
      </c>
      <c r="ER361">
        <v>2000.015</v>
      </c>
      <c r="ES361">
        <v>0.9799942142857146</v>
      </c>
      <c r="ET361">
        <v>0.020006175</v>
      </c>
      <c r="EU361">
        <v>0</v>
      </c>
      <c r="EV361">
        <v>414.8741785714286</v>
      </c>
      <c r="EW361">
        <v>5.00078</v>
      </c>
      <c r="EX361">
        <v>8172.855714285714</v>
      </c>
      <c r="EY361">
        <v>16379.725</v>
      </c>
      <c r="EZ361">
        <v>39.90160714285714</v>
      </c>
      <c r="FA361">
        <v>40.81228571428571</v>
      </c>
      <c r="FB361">
        <v>40.19625</v>
      </c>
      <c r="FC361">
        <v>40.44835714285715</v>
      </c>
      <c r="FD361">
        <v>40.96185714285714</v>
      </c>
      <c r="FE361">
        <v>1955.105</v>
      </c>
      <c r="FF361">
        <v>39.91</v>
      </c>
      <c r="FG361">
        <v>0</v>
      </c>
      <c r="FH361">
        <v>1759171713.8</v>
      </c>
      <c r="FI361">
        <v>0</v>
      </c>
      <c r="FJ361">
        <v>414.88616</v>
      </c>
      <c r="FK361">
        <v>1.988230787950263</v>
      </c>
      <c r="FL361">
        <v>21.71230771528093</v>
      </c>
      <c r="FM361">
        <v>8172.985600000001</v>
      </c>
      <c r="FN361">
        <v>15</v>
      </c>
      <c r="FO361">
        <v>0</v>
      </c>
      <c r="FP361" t="s">
        <v>439</v>
      </c>
      <c r="FQ361">
        <v>1746989605.5</v>
      </c>
      <c r="FR361">
        <v>1746989593.5</v>
      </c>
      <c r="FS361">
        <v>0</v>
      </c>
      <c r="FT361">
        <v>-0.274</v>
      </c>
      <c r="FU361">
        <v>-0.002</v>
      </c>
      <c r="FV361">
        <v>2.549</v>
      </c>
      <c r="FW361">
        <v>0.129</v>
      </c>
      <c r="FX361">
        <v>420</v>
      </c>
      <c r="FY361">
        <v>17</v>
      </c>
      <c r="FZ361">
        <v>0.02</v>
      </c>
      <c r="GA361">
        <v>0.04</v>
      </c>
      <c r="GB361">
        <v>-33.34426</v>
      </c>
      <c r="GC361">
        <v>-0.1235347091932056</v>
      </c>
      <c r="GD361">
        <v>0.06137740137868318</v>
      </c>
      <c r="GE361">
        <v>1</v>
      </c>
      <c r="GF361">
        <v>414.7740588235294</v>
      </c>
      <c r="GG361">
        <v>1.78068755257643</v>
      </c>
      <c r="GH361">
        <v>0.2860522310570848</v>
      </c>
      <c r="GI361">
        <v>0</v>
      </c>
      <c r="GJ361">
        <v>1.5947685</v>
      </c>
      <c r="GK361">
        <v>-0.1466598123827409</v>
      </c>
      <c r="GL361">
        <v>0.01418291587615185</v>
      </c>
      <c r="GM361">
        <v>0</v>
      </c>
      <c r="GN361">
        <v>1</v>
      </c>
      <c r="GO361">
        <v>3</v>
      </c>
      <c r="GP361" t="s">
        <v>459</v>
      </c>
      <c r="GQ361">
        <v>3.10195</v>
      </c>
      <c r="GR361">
        <v>2.72471</v>
      </c>
      <c r="GS361">
        <v>0.147023</v>
      </c>
      <c r="GT361">
        <v>0.150649</v>
      </c>
      <c r="GU361">
        <v>0.101089</v>
      </c>
      <c r="GV361">
        <v>0.0972445</v>
      </c>
      <c r="GW361">
        <v>22252.5</v>
      </c>
      <c r="GX361">
        <v>20133.8</v>
      </c>
      <c r="GY361">
        <v>26653.5</v>
      </c>
      <c r="GZ361">
        <v>23929.4</v>
      </c>
      <c r="HA361">
        <v>38344.4</v>
      </c>
      <c r="HB361">
        <v>31944.8</v>
      </c>
      <c r="HC361">
        <v>46540.1</v>
      </c>
      <c r="HD361">
        <v>37861.7</v>
      </c>
      <c r="HE361">
        <v>1.86152</v>
      </c>
      <c r="HF361">
        <v>1.85122</v>
      </c>
      <c r="HG361">
        <v>0.115328</v>
      </c>
      <c r="HH361">
        <v>0</v>
      </c>
      <c r="HI361">
        <v>28.1286</v>
      </c>
      <c r="HJ361">
        <v>999.9</v>
      </c>
      <c r="HK361">
        <v>48.8</v>
      </c>
      <c r="HL361">
        <v>31.9</v>
      </c>
      <c r="HM361">
        <v>25.4956</v>
      </c>
      <c r="HN361">
        <v>61.1788</v>
      </c>
      <c r="HO361">
        <v>21.895</v>
      </c>
      <c r="HP361">
        <v>1</v>
      </c>
      <c r="HQ361">
        <v>0.190104</v>
      </c>
      <c r="HR361">
        <v>0.388461</v>
      </c>
      <c r="HS361">
        <v>20.279</v>
      </c>
      <c r="HT361">
        <v>5.21055</v>
      </c>
      <c r="HU361">
        <v>11.98</v>
      </c>
      <c r="HV361">
        <v>4.96355</v>
      </c>
      <c r="HW361">
        <v>3.27448</v>
      </c>
      <c r="HX361">
        <v>9999</v>
      </c>
      <c r="HY361">
        <v>9999</v>
      </c>
      <c r="HZ361">
        <v>9999</v>
      </c>
      <c r="IA361">
        <v>43.3</v>
      </c>
      <c r="IB361">
        <v>1.864</v>
      </c>
      <c r="IC361">
        <v>1.8602</v>
      </c>
      <c r="ID361">
        <v>1.85848</v>
      </c>
      <c r="IE361">
        <v>1.85981</v>
      </c>
      <c r="IF361">
        <v>1.85989</v>
      </c>
      <c r="IG361">
        <v>1.85839</v>
      </c>
      <c r="IH361">
        <v>1.85747</v>
      </c>
      <c r="II361">
        <v>1.85242</v>
      </c>
      <c r="IJ361">
        <v>0</v>
      </c>
      <c r="IK361">
        <v>0</v>
      </c>
      <c r="IL361">
        <v>0</v>
      </c>
      <c r="IM361">
        <v>0</v>
      </c>
      <c r="IN361" t="s">
        <v>441</v>
      </c>
      <c r="IO361" t="s">
        <v>442</v>
      </c>
      <c r="IP361" t="s">
        <v>443</v>
      </c>
      <c r="IQ361" t="s">
        <v>443</v>
      </c>
      <c r="IR361" t="s">
        <v>443</v>
      </c>
      <c r="IS361" t="s">
        <v>443</v>
      </c>
      <c r="IT361">
        <v>0</v>
      </c>
      <c r="IU361">
        <v>100</v>
      </c>
      <c r="IV361">
        <v>100</v>
      </c>
      <c r="IW361">
        <v>-0.829</v>
      </c>
      <c r="IX361">
        <v>0.2818</v>
      </c>
      <c r="IY361">
        <v>-0.9039269621244732</v>
      </c>
      <c r="IZ361">
        <v>-0.001239420960351069</v>
      </c>
      <c r="JA361">
        <v>2.054680153414315E-06</v>
      </c>
      <c r="JB361">
        <v>-6.090169633737798E-10</v>
      </c>
      <c r="JC361">
        <v>0.01286883109493677</v>
      </c>
      <c r="JD361">
        <v>0.003674261220633967</v>
      </c>
      <c r="JE361">
        <v>0.0003746991724086452</v>
      </c>
      <c r="JF361">
        <v>1.563836292469968E-06</v>
      </c>
      <c r="JG361">
        <v>1</v>
      </c>
      <c r="JH361">
        <v>2003</v>
      </c>
      <c r="JI361">
        <v>1</v>
      </c>
      <c r="JJ361">
        <v>24</v>
      </c>
      <c r="JK361">
        <v>203035.3</v>
      </c>
      <c r="JL361">
        <v>203035.5</v>
      </c>
      <c r="JM361">
        <v>2.11792</v>
      </c>
      <c r="JN361">
        <v>2.63184</v>
      </c>
      <c r="JO361">
        <v>1.49658</v>
      </c>
      <c r="JP361">
        <v>2.34375</v>
      </c>
      <c r="JQ361">
        <v>1.54907</v>
      </c>
      <c r="JR361">
        <v>2.37427</v>
      </c>
      <c r="JS361">
        <v>36.8842</v>
      </c>
      <c r="JT361">
        <v>24.1751</v>
      </c>
      <c r="JU361">
        <v>18</v>
      </c>
      <c r="JV361">
        <v>484.003</v>
      </c>
      <c r="JW361">
        <v>492.16</v>
      </c>
      <c r="JX361">
        <v>27.2918</v>
      </c>
      <c r="JY361">
        <v>29.6798</v>
      </c>
      <c r="JZ361">
        <v>30.0001</v>
      </c>
      <c r="KA361">
        <v>29.9362</v>
      </c>
      <c r="KB361">
        <v>29.9398</v>
      </c>
      <c r="KC361">
        <v>42.5131</v>
      </c>
      <c r="KD361">
        <v>23.3405</v>
      </c>
      <c r="KE361">
        <v>92.9252</v>
      </c>
      <c r="KF361">
        <v>27.2785</v>
      </c>
      <c r="KG361">
        <v>921.297</v>
      </c>
      <c r="KH361">
        <v>20.2778</v>
      </c>
      <c r="KI361">
        <v>101.758</v>
      </c>
      <c r="KJ361">
        <v>91.3056</v>
      </c>
    </row>
    <row r="362" spans="1:296">
      <c r="A362">
        <v>344</v>
      </c>
      <c r="B362">
        <v>1759171726.1</v>
      </c>
      <c r="C362">
        <v>10353</v>
      </c>
      <c r="D362" t="s">
        <v>1134</v>
      </c>
      <c r="E362" t="s">
        <v>1135</v>
      </c>
      <c r="F362">
        <v>5</v>
      </c>
      <c r="G362" t="s">
        <v>1025</v>
      </c>
      <c r="H362">
        <v>1759171718.260714</v>
      </c>
      <c r="I362">
        <f>(J362)/1000</f>
        <v>0</v>
      </c>
      <c r="J362">
        <f>IF(DO362, AM362, AG362)</f>
        <v>0</v>
      </c>
      <c r="K362">
        <f>IF(DO362, AH362, AF362)</f>
        <v>0</v>
      </c>
      <c r="L362">
        <f>DQ362 - IF(AT362&gt;1, K362*DK362*100.0/(AV362), 0)</f>
        <v>0</v>
      </c>
      <c r="M362">
        <f>((S362-I362/2)*L362-K362)/(S362+I362/2)</f>
        <v>0</v>
      </c>
      <c r="N362">
        <f>M362*(DX362+DY362)/1000.0</f>
        <v>0</v>
      </c>
      <c r="O362">
        <f>(DQ362 - IF(AT362&gt;1, K362*DK362*100.0/(AV362), 0))*(DX362+DY362)/1000.0</f>
        <v>0</v>
      </c>
      <c r="P362">
        <f>2.0/((1/R362-1/Q362)+SIGN(R362)*SQRT((1/R362-1/Q362)*(1/R362-1/Q362) + 4*DL362/((DL362+1)*(DL362+1))*(2*1/R362*1/Q362-1/Q362*1/Q362)))</f>
        <v>0</v>
      </c>
      <c r="Q362">
        <f>IF(LEFT(DM362,1)&lt;&gt;"0",IF(LEFT(DM362,1)="1",3.0,DN362),$D$5+$E$5*(EE362*DX362/($K$5*1000))+$F$5*(EE362*DX362/($K$5*1000))*MAX(MIN(DK362,$J$5),$I$5)*MAX(MIN(DK362,$J$5),$I$5)+$G$5*MAX(MIN(DK362,$J$5),$I$5)*(EE362*DX362/($K$5*1000))+$H$5*(EE362*DX362/($K$5*1000))*(EE362*DX362/($K$5*1000)))</f>
        <v>0</v>
      </c>
      <c r="R362">
        <f>I362*(1000-(1000*0.61365*exp(17.502*V362/(240.97+V362))/(DX362+DY362)+DS362)/2)/(1000*0.61365*exp(17.502*V362/(240.97+V362))/(DX362+DY362)-DS362)</f>
        <v>0</v>
      </c>
      <c r="S362">
        <f>1/((DL362+1)/(P362/1.6)+1/(Q362/1.37)) + DL362/((DL362+1)/(P362/1.6) + DL362/(Q362/1.37))</f>
        <v>0</v>
      </c>
      <c r="T362">
        <f>(DG362*DJ362)</f>
        <v>0</v>
      </c>
      <c r="U362">
        <f>(DZ362+(T362+2*0.95*5.67E-8*(((DZ362+$B$9)+273)^4-(DZ362+273)^4)-44100*I362)/(1.84*29.3*Q362+8*0.95*5.67E-8*(DZ362+273)^3))</f>
        <v>0</v>
      </c>
      <c r="V362">
        <f>($C$9*EA362+$D$9*EB362+$E$9*U362)</f>
        <v>0</v>
      </c>
      <c r="W362">
        <f>0.61365*exp(17.502*V362/(240.97+V362))</f>
        <v>0</v>
      </c>
      <c r="X362">
        <f>(Y362/Z362*100)</f>
        <v>0</v>
      </c>
      <c r="Y362">
        <f>DS362*(DX362+DY362)/1000</f>
        <v>0</v>
      </c>
      <c r="Z362">
        <f>0.61365*exp(17.502*DZ362/(240.97+DZ362))</f>
        <v>0</v>
      </c>
      <c r="AA362">
        <f>(W362-DS362*(DX362+DY362)/1000)</f>
        <v>0</v>
      </c>
      <c r="AB362">
        <f>(-I362*44100)</f>
        <v>0</v>
      </c>
      <c r="AC362">
        <f>2*29.3*Q362*0.92*(DZ362-V362)</f>
        <v>0</v>
      </c>
      <c r="AD362">
        <f>2*0.95*5.67E-8*(((DZ362+$B$9)+273)^4-(V362+273)^4)</f>
        <v>0</v>
      </c>
      <c r="AE362">
        <f>T362+AD362+AB362+AC362</f>
        <v>0</v>
      </c>
      <c r="AF362">
        <f>DW362*AT362*(DR362-DQ362*(1000-AT362*DT362)/(1000-AT362*DS362))/(100*DK362)</f>
        <v>0</v>
      </c>
      <c r="AG362">
        <f>1000*DW362*AT362*(DS362-DT362)/(100*DK362*(1000-AT362*DS362))</f>
        <v>0</v>
      </c>
      <c r="AH362">
        <f>(AI362 - AJ362 - DX362*1E3/(8.314*(DZ362+273.15)) * AL362/DW362 * AK362) * DW362/(100*DK362) * (1000 - DT362)/1000</f>
        <v>0</v>
      </c>
      <c r="AI362">
        <v>925.1819229081447</v>
      </c>
      <c r="AJ362">
        <v>901.1927454545454</v>
      </c>
      <c r="AK362">
        <v>3.419171476881976</v>
      </c>
      <c r="AL362">
        <v>65.05288152161035</v>
      </c>
      <c r="AM362">
        <f>(AO362 - AN362 + DX362*1E3/(8.314*(DZ362+273.15)) * AQ362/DW362 * AP362) * DW362/(100*DK362) * 1000/(1000 - AO362)</f>
        <v>0</v>
      </c>
      <c r="AN362">
        <v>20.27154755251187</v>
      </c>
      <c r="AO362">
        <v>21.82775151515151</v>
      </c>
      <c r="AP362">
        <v>-9.261207963804349E-05</v>
      </c>
      <c r="AQ362">
        <v>105.0648976741151</v>
      </c>
      <c r="AR362">
        <v>0</v>
      </c>
      <c r="AS362">
        <v>0</v>
      </c>
      <c r="AT362">
        <f>IF(AR362*$H$15&gt;=AV362,1.0,(AV362/(AV362-AR362*$H$15)))</f>
        <v>0</v>
      </c>
      <c r="AU362">
        <f>(AT362-1)*100</f>
        <v>0</v>
      </c>
      <c r="AV362">
        <f>MAX(0,($B$15+$C$15*EE362)/(1+$D$15*EE362)*DX362/(DZ362+273)*$E$15)</f>
        <v>0</v>
      </c>
      <c r="AW362" t="s">
        <v>437</v>
      </c>
      <c r="AX362" t="s">
        <v>437</v>
      </c>
      <c r="AY362">
        <v>0</v>
      </c>
      <c r="AZ362">
        <v>0</v>
      </c>
      <c r="BA362">
        <f>1-AY362/AZ362</f>
        <v>0</v>
      </c>
      <c r="BB362">
        <v>0</v>
      </c>
      <c r="BC362" t="s">
        <v>437</v>
      </c>
      <c r="BD362" t="s">
        <v>437</v>
      </c>
      <c r="BE362">
        <v>0</v>
      </c>
      <c r="BF362">
        <v>0</v>
      </c>
      <c r="BG362">
        <f>1-BE362/BF362</f>
        <v>0</v>
      </c>
      <c r="BH362">
        <v>0.5</v>
      </c>
      <c r="BI362">
        <f>DH362</f>
        <v>0</v>
      </c>
      <c r="BJ362">
        <f>K362</f>
        <v>0</v>
      </c>
      <c r="BK362">
        <f>BG362*BH362*BI362</f>
        <v>0</v>
      </c>
      <c r="BL362">
        <f>(BJ362-BB362)/BI362</f>
        <v>0</v>
      </c>
      <c r="BM362">
        <f>(AZ362-BF362)/BF362</f>
        <v>0</v>
      </c>
      <c r="BN362">
        <f>AY362/(BA362+AY362/BF362)</f>
        <v>0</v>
      </c>
      <c r="BO362" t="s">
        <v>437</v>
      </c>
      <c r="BP362">
        <v>0</v>
      </c>
      <c r="BQ362">
        <f>IF(BP362&lt;&gt;0, BP362, BN362)</f>
        <v>0</v>
      </c>
      <c r="BR362">
        <f>1-BQ362/BF362</f>
        <v>0</v>
      </c>
      <c r="BS362">
        <f>(BF362-BE362)/(BF362-BQ362)</f>
        <v>0</v>
      </c>
      <c r="BT362">
        <f>(AZ362-BF362)/(AZ362-BQ362)</f>
        <v>0</v>
      </c>
      <c r="BU362">
        <f>(BF362-BE362)/(BF362-AY362)</f>
        <v>0</v>
      </c>
      <c r="BV362">
        <f>(AZ362-BF362)/(AZ362-AY362)</f>
        <v>0</v>
      </c>
      <c r="BW362">
        <f>(BS362*BQ362/BE362)</f>
        <v>0</v>
      </c>
      <c r="BX362">
        <f>(1-BW362)</f>
        <v>0</v>
      </c>
      <c r="DG362">
        <f>$B$13*EF362+$C$13*EG362+$F$13*ER362*(1-EU362)</f>
        <v>0</v>
      </c>
      <c r="DH362">
        <f>DG362*DI362</f>
        <v>0</v>
      </c>
      <c r="DI362">
        <f>($B$13*$D$11+$C$13*$D$11+$F$13*((FE362+EW362)/MAX(FE362+EW362+FF362, 0.1)*$I$11+FF362/MAX(FE362+EW362+FF362, 0.1)*$J$11))/($B$13+$C$13+$F$13)</f>
        <v>0</v>
      </c>
      <c r="DJ362">
        <f>($B$13*$K$11+$C$13*$K$11+$F$13*((FE362+EW362)/MAX(FE362+EW362+FF362, 0.1)*$P$11+FF362/MAX(FE362+EW362+FF362, 0.1)*$Q$11))/($B$13+$C$13+$F$13)</f>
        <v>0</v>
      </c>
      <c r="DK362">
        <v>2.7</v>
      </c>
      <c r="DL362">
        <v>0.5</v>
      </c>
      <c r="DM362" t="s">
        <v>438</v>
      </c>
      <c r="DN362">
        <v>2</v>
      </c>
      <c r="DO362" t="b">
        <v>1</v>
      </c>
      <c r="DP362">
        <v>1759171718.260714</v>
      </c>
      <c r="DQ362">
        <v>856.9708571428572</v>
      </c>
      <c r="DR362">
        <v>890.3469642857142</v>
      </c>
      <c r="DS362">
        <v>21.84330357142857</v>
      </c>
      <c r="DT362">
        <v>20.26830714285714</v>
      </c>
      <c r="DU362">
        <v>857.8103571428572</v>
      </c>
      <c r="DV362">
        <v>21.56134285714286</v>
      </c>
      <c r="DW362">
        <v>499.9891428571428</v>
      </c>
      <c r="DX362">
        <v>90.87755714285713</v>
      </c>
      <c r="DY362">
        <v>0.06672878571428571</v>
      </c>
      <c r="DZ362">
        <v>28.78233928571429</v>
      </c>
      <c r="EA362">
        <v>30.01495</v>
      </c>
      <c r="EB362">
        <v>999.9000000000002</v>
      </c>
      <c r="EC362">
        <v>0</v>
      </c>
      <c r="ED362">
        <v>0</v>
      </c>
      <c r="EE362">
        <v>10006.86785714286</v>
      </c>
      <c r="EF362">
        <v>0</v>
      </c>
      <c r="EG362">
        <v>10.95476071428571</v>
      </c>
      <c r="EH362">
        <v>-33.376075</v>
      </c>
      <c r="EI362">
        <v>876.10775</v>
      </c>
      <c r="EJ362">
        <v>908.7661428571429</v>
      </c>
      <c r="EK362">
        <v>1.575002857142857</v>
      </c>
      <c r="EL362">
        <v>890.3469642857142</v>
      </c>
      <c r="EM362">
        <v>20.26830714285714</v>
      </c>
      <c r="EN362">
        <v>1.985066071428571</v>
      </c>
      <c r="EO362">
        <v>1.841933928571428</v>
      </c>
      <c r="EP362">
        <v>17.32570357142857</v>
      </c>
      <c r="EQ362">
        <v>16.14726071428571</v>
      </c>
      <c r="ER362">
        <v>1999.988571428572</v>
      </c>
      <c r="ES362">
        <v>0.9799940000000003</v>
      </c>
      <c r="ET362">
        <v>0.0200064</v>
      </c>
      <c r="EU362">
        <v>0</v>
      </c>
      <c r="EV362">
        <v>415.0308214285715</v>
      </c>
      <c r="EW362">
        <v>5.00078</v>
      </c>
      <c r="EX362">
        <v>8174.419285714285</v>
      </c>
      <c r="EY362">
        <v>16379.51071428572</v>
      </c>
      <c r="EZ362">
        <v>39.86810714285713</v>
      </c>
      <c r="FA362">
        <v>40.80328571428571</v>
      </c>
      <c r="FB362">
        <v>40.21860714285714</v>
      </c>
      <c r="FC362">
        <v>40.41035714285714</v>
      </c>
      <c r="FD362">
        <v>40.94860714285714</v>
      </c>
      <c r="FE362">
        <v>1955.078571428572</v>
      </c>
      <c r="FF362">
        <v>39.91</v>
      </c>
      <c r="FG362">
        <v>0</v>
      </c>
      <c r="FH362">
        <v>1759171718.6</v>
      </c>
      <c r="FI362">
        <v>0</v>
      </c>
      <c r="FJ362">
        <v>415.06476</v>
      </c>
      <c r="FK362">
        <v>2.525384625414142</v>
      </c>
      <c r="FL362">
        <v>21.31384619832075</v>
      </c>
      <c r="FM362">
        <v>8174.7296</v>
      </c>
      <c r="FN362">
        <v>15</v>
      </c>
      <c r="FO362">
        <v>0</v>
      </c>
      <c r="FP362" t="s">
        <v>439</v>
      </c>
      <c r="FQ362">
        <v>1746989605.5</v>
      </c>
      <c r="FR362">
        <v>1746989593.5</v>
      </c>
      <c r="FS362">
        <v>0</v>
      </c>
      <c r="FT362">
        <v>-0.274</v>
      </c>
      <c r="FU362">
        <v>-0.002</v>
      </c>
      <c r="FV362">
        <v>2.549</v>
      </c>
      <c r="FW362">
        <v>0.129</v>
      </c>
      <c r="FX362">
        <v>420</v>
      </c>
      <c r="FY362">
        <v>17</v>
      </c>
      <c r="FZ362">
        <v>0.02</v>
      </c>
      <c r="GA362">
        <v>0.04</v>
      </c>
      <c r="GB362">
        <v>-33.36382682926828</v>
      </c>
      <c r="GC362">
        <v>-0.3154390243901754</v>
      </c>
      <c r="GD362">
        <v>0.05848546629715138</v>
      </c>
      <c r="GE362">
        <v>1</v>
      </c>
      <c r="GF362">
        <v>414.9649411764706</v>
      </c>
      <c r="GG362">
        <v>1.790282663060476</v>
      </c>
      <c r="GH362">
        <v>0.2586157655419564</v>
      </c>
      <c r="GI362">
        <v>0</v>
      </c>
      <c r="GJ362">
        <v>1.581836829268293</v>
      </c>
      <c r="GK362">
        <v>-0.1547834843205546</v>
      </c>
      <c r="GL362">
        <v>0.01529635688158784</v>
      </c>
      <c r="GM362">
        <v>0</v>
      </c>
      <c r="GN362">
        <v>1</v>
      </c>
      <c r="GO362">
        <v>3</v>
      </c>
      <c r="GP362" t="s">
        <v>459</v>
      </c>
      <c r="GQ362">
        <v>3.10233</v>
      </c>
      <c r="GR362">
        <v>2.725</v>
      </c>
      <c r="GS362">
        <v>0.148682</v>
      </c>
      <c r="GT362">
        <v>0.152285</v>
      </c>
      <c r="GU362">
        <v>0.101055</v>
      </c>
      <c r="GV362">
        <v>0.09725399999999999</v>
      </c>
      <c r="GW362">
        <v>22209.4</v>
      </c>
      <c r="GX362">
        <v>20095</v>
      </c>
      <c r="GY362">
        <v>26653.7</v>
      </c>
      <c r="GZ362">
        <v>23929.4</v>
      </c>
      <c r="HA362">
        <v>38346.5</v>
      </c>
      <c r="HB362">
        <v>31944.6</v>
      </c>
      <c r="HC362">
        <v>46540.6</v>
      </c>
      <c r="HD362">
        <v>37861.7</v>
      </c>
      <c r="HE362">
        <v>1.86192</v>
      </c>
      <c r="HF362">
        <v>1.85072</v>
      </c>
      <c r="HG362">
        <v>0.116169</v>
      </c>
      <c r="HH362">
        <v>0</v>
      </c>
      <c r="HI362">
        <v>28.1251</v>
      </c>
      <c r="HJ362">
        <v>999.9</v>
      </c>
      <c r="HK362">
        <v>48.8</v>
      </c>
      <c r="HL362">
        <v>31.9</v>
      </c>
      <c r="HM362">
        <v>25.4954</v>
      </c>
      <c r="HN362">
        <v>61.0088</v>
      </c>
      <c r="HO362">
        <v>21.879</v>
      </c>
      <c r="HP362">
        <v>1</v>
      </c>
      <c r="HQ362">
        <v>0.189855</v>
      </c>
      <c r="HR362">
        <v>0.3911</v>
      </c>
      <c r="HS362">
        <v>20.2789</v>
      </c>
      <c r="HT362">
        <v>5.21115</v>
      </c>
      <c r="HU362">
        <v>11.98</v>
      </c>
      <c r="HV362">
        <v>4.9637</v>
      </c>
      <c r="HW362">
        <v>3.27463</v>
      </c>
      <c r="HX362">
        <v>9999</v>
      </c>
      <c r="HY362">
        <v>9999</v>
      </c>
      <c r="HZ362">
        <v>9999</v>
      </c>
      <c r="IA362">
        <v>43.3</v>
      </c>
      <c r="IB362">
        <v>1.86399</v>
      </c>
      <c r="IC362">
        <v>1.86019</v>
      </c>
      <c r="ID362">
        <v>1.85847</v>
      </c>
      <c r="IE362">
        <v>1.85977</v>
      </c>
      <c r="IF362">
        <v>1.85989</v>
      </c>
      <c r="IG362">
        <v>1.85839</v>
      </c>
      <c r="IH362">
        <v>1.85745</v>
      </c>
      <c r="II362">
        <v>1.85242</v>
      </c>
      <c r="IJ362">
        <v>0</v>
      </c>
      <c r="IK362">
        <v>0</v>
      </c>
      <c r="IL362">
        <v>0</v>
      </c>
      <c r="IM362">
        <v>0</v>
      </c>
      <c r="IN362" t="s">
        <v>441</v>
      </c>
      <c r="IO362" t="s">
        <v>442</v>
      </c>
      <c r="IP362" t="s">
        <v>443</v>
      </c>
      <c r="IQ362" t="s">
        <v>443</v>
      </c>
      <c r="IR362" t="s">
        <v>443</v>
      </c>
      <c r="IS362" t="s">
        <v>443</v>
      </c>
      <c r="IT362">
        <v>0</v>
      </c>
      <c r="IU362">
        <v>100</v>
      </c>
      <c r="IV362">
        <v>100</v>
      </c>
      <c r="IW362">
        <v>-0.8139999999999999</v>
      </c>
      <c r="IX362">
        <v>0.2816</v>
      </c>
      <c r="IY362">
        <v>-0.9039269621244732</v>
      </c>
      <c r="IZ362">
        <v>-0.001239420960351069</v>
      </c>
      <c r="JA362">
        <v>2.054680153414315E-06</v>
      </c>
      <c r="JB362">
        <v>-6.090169633737798E-10</v>
      </c>
      <c r="JC362">
        <v>0.01286883109493677</v>
      </c>
      <c r="JD362">
        <v>0.003674261220633967</v>
      </c>
      <c r="JE362">
        <v>0.0003746991724086452</v>
      </c>
      <c r="JF362">
        <v>1.563836292469968E-06</v>
      </c>
      <c r="JG362">
        <v>1</v>
      </c>
      <c r="JH362">
        <v>2003</v>
      </c>
      <c r="JI362">
        <v>1</v>
      </c>
      <c r="JJ362">
        <v>24</v>
      </c>
      <c r="JK362">
        <v>203035.3</v>
      </c>
      <c r="JL362">
        <v>203035.5</v>
      </c>
      <c r="JM362">
        <v>2.146</v>
      </c>
      <c r="JN362">
        <v>2.63062</v>
      </c>
      <c r="JO362">
        <v>1.49658</v>
      </c>
      <c r="JP362">
        <v>2.34375</v>
      </c>
      <c r="JQ362">
        <v>1.54907</v>
      </c>
      <c r="JR362">
        <v>2.33521</v>
      </c>
      <c r="JS362">
        <v>36.8842</v>
      </c>
      <c r="JT362">
        <v>24.1751</v>
      </c>
      <c r="JU362">
        <v>18</v>
      </c>
      <c r="JV362">
        <v>484.223</v>
      </c>
      <c r="JW362">
        <v>491.811</v>
      </c>
      <c r="JX362">
        <v>27.2734</v>
      </c>
      <c r="JY362">
        <v>29.6782</v>
      </c>
      <c r="JZ362">
        <v>30.0001</v>
      </c>
      <c r="KA362">
        <v>29.9341</v>
      </c>
      <c r="KB362">
        <v>29.9376</v>
      </c>
      <c r="KC362">
        <v>43.0693</v>
      </c>
      <c r="KD362">
        <v>23.3405</v>
      </c>
      <c r="KE362">
        <v>92.9252</v>
      </c>
      <c r="KF362">
        <v>27.2668</v>
      </c>
      <c r="KG362">
        <v>941.331</v>
      </c>
      <c r="KH362">
        <v>20.2778</v>
      </c>
      <c r="KI362">
        <v>101.759</v>
      </c>
      <c r="KJ362">
        <v>91.3056</v>
      </c>
    </row>
    <row r="363" spans="1:296">
      <c r="A363">
        <v>345</v>
      </c>
      <c r="B363">
        <v>1759171731.6</v>
      </c>
      <c r="C363">
        <v>10358.5</v>
      </c>
      <c r="D363" t="s">
        <v>1136</v>
      </c>
      <c r="E363" t="s">
        <v>1137</v>
      </c>
      <c r="F363">
        <v>5</v>
      </c>
      <c r="G363" t="s">
        <v>1025</v>
      </c>
      <c r="H363">
        <v>1759171723.832142</v>
      </c>
      <c r="I363">
        <f>(J363)/1000</f>
        <v>0</v>
      </c>
      <c r="J363">
        <f>IF(DO363, AM363, AG363)</f>
        <v>0</v>
      </c>
      <c r="K363">
        <f>IF(DO363, AH363, AF363)</f>
        <v>0</v>
      </c>
      <c r="L363">
        <f>DQ363 - IF(AT363&gt;1, K363*DK363*100.0/(AV363), 0)</f>
        <v>0</v>
      </c>
      <c r="M363">
        <f>((S363-I363/2)*L363-K363)/(S363+I363/2)</f>
        <v>0</v>
      </c>
      <c r="N363">
        <f>M363*(DX363+DY363)/1000.0</f>
        <v>0</v>
      </c>
      <c r="O363">
        <f>(DQ363 - IF(AT363&gt;1, K363*DK363*100.0/(AV363), 0))*(DX363+DY363)/1000.0</f>
        <v>0</v>
      </c>
      <c r="P363">
        <f>2.0/((1/R363-1/Q363)+SIGN(R363)*SQRT((1/R363-1/Q363)*(1/R363-1/Q363) + 4*DL363/((DL363+1)*(DL363+1))*(2*1/R363*1/Q363-1/Q363*1/Q363)))</f>
        <v>0</v>
      </c>
      <c r="Q363">
        <f>IF(LEFT(DM363,1)&lt;&gt;"0",IF(LEFT(DM363,1)="1",3.0,DN363),$D$5+$E$5*(EE363*DX363/($K$5*1000))+$F$5*(EE363*DX363/($K$5*1000))*MAX(MIN(DK363,$J$5),$I$5)*MAX(MIN(DK363,$J$5),$I$5)+$G$5*MAX(MIN(DK363,$J$5),$I$5)*(EE363*DX363/($K$5*1000))+$H$5*(EE363*DX363/($K$5*1000))*(EE363*DX363/($K$5*1000)))</f>
        <v>0</v>
      </c>
      <c r="R363">
        <f>I363*(1000-(1000*0.61365*exp(17.502*V363/(240.97+V363))/(DX363+DY363)+DS363)/2)/(1000*0.61365*exp(17.502*V363/(240.97+V363))/(DX363+DY363)-DS363)</f>
        <v>0</v>
      </c>
      <c r="S363">
        <f>1/((DL363+1)/(P363/1.6)+1/(Q363/1.37)) + DL363/((DL363+1)/(P363/1.6) + DL363/(Q363/1.37))</f>
        <v>0</v>
      </c>
      <c r="T363">
        <f>(DG363*DJ363)</f>
        <v>0</v>
      </c>
      <c r="U363">
        <f>(DZ363+(T363+2*0.95*5.67E-8*(((DZ363+$B$9)+273)^4-(DZ363+273)^4)-44100*I363)/(1.84*29.3*Q363+8*0.95*5.67E-8*(DZ363+273)^3))</f>
        <v>0</v>
      </c>
      <c r="V363">
        <f>($C$9*EA363+$D$9*EB363+$E$9*U363)</f>
        <v>0</v>
      </c>
      <c r="W363">
        <f>0.61365*exp(17.502*V363/(240.97+V363))</f>
        <v>0</v>
      </c>
      <c r="X363">
        <f>(Y363/Z363*100)</f>
        <v>0</v>
      </c>
      <c r="Y363">
        <f>DS363*(DX363+DY363)/1000</f>
        <v>0</v>
      </c>
      <c r="Z363">
        <f>0.61365*exp(17.502*DZ363/(240.97+DZ363))</f>
        <v>0</v>
      </c>
      <c r="AA363">
        <f>(W363-DS363*(DX363+DY363)/1000)</f>
        <v>0</v>
      </c>
      <c r="AB363">
        <f>(-I363*44100)</f>
        <v>0</v>
      </c>
      <c r="AC363">
        <f>2*29.3*Q363*0.92*(DZ363-V363)</f>
        <v>0</v>
      </c>
      <c r="AD363">
        <f>2*0.95*5.67E-8*(((DZ363+$B$9)+273)^4-(V363+273)^4)</f>
        <v>0</v>
      </c>
      <c r="AE363">
        <f>T363+AD363+AB363+AC363</f>
        <v>0</v>
      </c>
      <c r="AF363">
        <f>DW363*AT363*(DR363-DQ363*(1000-AT363*DT363)/(1000-AT363*DS363))/(100*DK363)</f>
        <v>0</v>
      </c>
      <c r="AG363">
        <f>1000*DW363*AT363*(DS363-DT363)/(100*DK363*(1000-AT363*DS363))</f>
        <v>0</v>
      </c>
      <c r="AH363">
        <f>(AI363 - AJ363 - DX363*1E3/(8.314*(DZ363+273.15)) * AL363/DW363 * AK363) * DW363/(100*DK363) * (1000 - DT363)/1000</f>
        <v>0</v>
      </c>
      <c r="AI363">
        <v>944.2370649409499</v>
      </c>
      <c r="AJ363">
        <v>920.174806060606</v>
      </c>
      <c r="AK363">
        <v>3.448820435809158</v>
      </c>
      <c r="AL363">
        <v>65.05288152161035</v>
      </c>
      <c r="AM363">
        <f>(AO363 - AN363 + DX363*1E3/(8.314*(DZ363+273.15)) * AQ363/DW363 * AP363) * DW363/(100*DK363) * 1000/(1000 - AO363)</f>
        <v>0</v>
      </c>
      <c r="AN363">
        <v>20.27311838866438</v>
      </c>
      <c r="AO363">
        <v>21.80771393939395</v>
      </c>
      <c r="AP363">
        <v>-0.0001265228255234223</v>
      </c>
      <c r="AQ363">
        <v>105.0648976741151</v>
      </c>
      <c r="AR363">
        <v>0</v>
      </c>
      <c r="AS363">
        <v>0</v>
      </c>
      <c r="AT363">
        <f>IF(AR363*$H$15&gt;=AV363,1.0,(AV363/(AV363-AR363*$H$15)))</f>
        <v>0</v>
      </c>
      <c r="AU363">
        <f>(AT363-1)*100</f>
        <v>0</v>
      </c>
      <c r="AV363">
        <f>MAX(0,($B$15+$C$15*EE363)/(1+$D$15*EE363)*DX363/(DZ363+273)*$E$15)</f>
        <v>0</v>
      </c>
      <c r="AW363" t="s">
        <v>437</v>
      </c>
      <c r="AX363" t="s">
        <v>437</v>
      </c>
      <c r="AY363">
        <v>0</v>
      </c>
      <c r="AZ363">
        <v>0</v>
      </c>
      <c r="BA363">
        <f>1-AY363/AZ363</f>
        <v>0</v>
      </c>
      <c r="BB363">
        <v>0</v>
      </c>
      <c r="BC363" t="s">
        <v>437</v>
      </c>
      <c r="BD363" t="s">
        <v>437</v>
      </c>
      <c r="BE363">
        <v>0</v>
      </c>
      <c r="BF363">
        <v>0</v>
      </c>
      <c r="BG363">
        <f>1-BE363/BF363</f>
        <v>0</v>
      </c>
      <c r="BH363">
        <v>0.5</v>
      </c>
      <c r="BI363">
        <f>DH363</f>
        <v>0</v>
      </c>
      <c r="BJ363">
        <f>K363</f>
        <v>0</v>
      </c>
      <c r="BK363">
        <f>BG363*BH363*BI363</f>
        <v>0</v>
      </c>
      <c r="BL363">
        <f>(BJ363-BB363)/BI363</f>
        <v>0</v>
      </c>
      <c r="BM363">
        <f>(AZ363-BF363)/BF363</f>
        <v>0</v>
      </c>
      <c r="BN363">
        <f>AY363/(BA363+AY363/BF363)</f>
        <v>0</v>
      </c>
      <c r="BO363" t="s">
        <v>437</v>
      </c>
      <c r="BP363">
        <v>0</v>
      </c>
      <c r="BQ363">
        <f>IF(BP363&lt;&gt;0, BP363, BN363)</f>
        <v>0</v>
      </c>
      <c r="BR363">
        <f>1-BQ363/BF363</f>
        <v>0</v>
      </c>
      <c r="BS363">
        <f>(BF363-BE363)/(BF363-BQ363)</f>
        <v>0</v>
      </c>
      <c r="BT363">
        <f>(AZ363-BF363)/(AZ363-BQ363)</f>
        <v>0</v>
      </c>
      <c r="BU363">
        <f>(BF363-BE363)/(BF363-AY363)</f>
        <v>0</v>
      </c>
      <c r="BV363">
        <f>(AZ363-BF363)/(AZ363-AY363)</f>
        <v>0</v>
      </c>
      <c r="BW363">
        <f>(BS363*BQ363/BE363)</f>
        <v>0</v>
      </c>
      <c r="BX363">
        <f>(1-BW363)</f>
        <v>0</v>
      </c>
      <c r="DG363">
        <f>$B$13*EF363+$C$13*EG363+$F$13*ER363*(1-EU363)</f>
        <v>0</v>
      </c>
      <c r="DH363">
        <f>DG363*DI363</f>
        <v>0</v>
      </c>
      <c r="DI363">
        <f>($B$13*$D$11+$C$13*$D$11+$F$13*((FE363+EW363)/MAX(FE363+EW363+FF363, 0.1)*$I$11+FF363/MAX(FE363+EW363+FF363, 0.1)*$J$11))/($B$13+$C$13+$F$13)</f>
        <v>0</v>
      </c>
      <c r="DJ363">
        <f>($B$13*$K$11+$C$13*$K$11+$F$13*((FE363+EW363)/MAX(FE363+EW363+FF363, 0.1)*$P$11+FF363/MAX(FE363+EW363+FF363, 0.1)*$Q$11))/($B$13+$C$13+$F$13)</f>
        <v>0</v>
      </c>
      <c r="DK363">
        <v>2.7</v>
      </c>
      <c r="DL363">
        <v>0.5</v>
      </c>
      <c r="DM363" t="s">
        <v>438</v>
      </c>
      <c r="DN363">
        <v>2</v>
      </c>
      <c r="DO363" t="b">
        <v>1</v>
      </c>
      <c r="DP363">
        <v>1759171723.832142</v>
      </c>
      <c r="DQ363">
        <v>875.6484999999999</v>
      </c>
      <c r="DR363">
        <v>909.0698571428572</v>
      </c>
      <c r="DS363">
        <v>21.8295</v>
      </c>
      <c r="DT363">
        <v>20.27073928571429</v>
      </c>
      <c r="DU363">
        <v>876.4703928571428</v>
      </c>
      <c r="DV363">
        <v>21.547825</v>
      </c>
      <c r="DW363">
        <v>499.9795714285715</v>
      </c>
      <c r="DX363">
        <v>90.87774642857143</v>
      </c>
      <c r="DY363">
        <v>0.06677311428571429</v>
      </c>
      <c r="DZ363">
        <v>28.77994285714286</v>
      </c>
      <c r="EA363">
        <v>30.01999642857143</v>
      </c>
      <c r="EB363">
        <v>999.9000000000002</v>
      </c>
      <c r="EC363">
        <v>0</v>
      </c>
      <c r="ED363">
        <v>0</v>
      </c>
      <c r="EE363">
        <v>10007.67321428572</v>
      </c>
      <c r="EF363">
        <v>0</v>
      </c>
      <c r="EG363">
        <v>11.06052857142857</v>
      </c>
      <c r="EH363">
        <v>-33.42125714285714</v>
      </c>
      <c r="EI363">
        <v>895.1900000000003</v>
      </c>
      <c r="EJ363">
        <v>927.8786785714284</v>
      </c>
      <c r="EK363">
        <v>1.558755</v>
      </c>
      <c r="EL363">
        <v>909.0698571428572</v>
      </c>
      <c r="EM363">
        <v>20.27073928571429</v>
      </c>
      <c r="EN363">
        <v>1.983815357142857</v>
      </c>
      <c r="EO363">
        <v>1.842158928571429</v>
      </c>
      <c r="EP363">
        <v>17.31573214285715</v>
      </c>
      <c r="EQ363">
        <v>16.149175</v>
      </c>
      <c r="ER363">
        <v>1999.988214285714</v>
      </c>
      <c r="ES363">
        <v>0.9799940000000003</v>
      </c>
      <c r="ET363">
        <v>0.0200064</v>
      </c>
      <c r="EU363">
        <v>0</v>
      </c>
      <c r="EV363">
        <v>415.2421428571428</v>
      </c>
      <c r="EW363">
        <v>5.00078</v>
      </c>
      <c r="EX363">
        <v>8176.392857142856</v>
      </c>
      <c r="EY363">
        <v>16379.50714285714</v>
      </c>
      <c r="EZ363">
        <v>39.88142857142856</v>
      </c>
      <c r="FA363">
        <v>40.78775</v>
      </c>
      <c r="FB363">
        <v>40.21185714285713</v>
      </c>
      <c r="FC363">
        <v>40.40375</v>
      </c>
      <c r="FD363">
        <v>40.93735714285714</v>
      </c>
      <c r="FE363">
        <v>1955.078214285714</v>
      </c>
      <c r="FF363">
        <v>39.91</v>
      </c>
      <c r="FG363">
        <v>0</v>
      </c>
      <c r="FH363">
        <v>1759171724</v>
      </c>
      <c r="FI363">
        <v>0</v>
      </c>
      <c r="FJ363">
        <v>415.2170384615384</v>
      </c>
      <c r="FK363">
        <v>1.363863238409947</v>
      </c>
      <c r="FL363">
        <v>20.38940168152909</v>
      </c>
      <c r="FM363">
        <v>8176.51269230769</v>
      </c>
      <c r="FN363">
        <v>15</v>
      </c>
      <c r="FO363">
        <v>0</v>
      </c>
      <c r="FP363" t="s">
        <v>439</v>
      </c>
      <c r="FQ363">
        <v>1746989605.5</v>
      </c>
      <c r="FR363">
        <v>1746989593.5</v>
      </c>
      <c r="FS363">
        <v>0</v>
      </c>
      <c r="FT363">
        <v>-0.274</v>
      </c>
      <c r="FU363">
        <v>-0.002</v>
      </c>
      <c r="FV363">
        <v>2.549</v>
      </c>
      <c r="FW363">
        <v>0.129</v>
      </c>
      <c r="FX363">
        <v>420</v>
      </c>
      <c r="FY363">
        <v>17</v>
      </c>
      <c r="FZ363">
        <v>0.02</v>
      </c>
      <c r="GA363">
        <v>0.04</v>
      </c>
      <c r="GB363">
        <v>-33.4057675</v>
      </c>
      <c r="GC363">
        <v>-0.4309069418385804</v>
      </c>
      <c r="GD363">
        <v>0.06274101285243951</v>
      </c>
      <c r="GE363">
        <v>1</v>
      </c>
      <c r="GF363">
        <v>415.1195588235293</v>
      </c>
      <c r="GG363">
        <v>2.118120700729548</v>
      </c>
      <c r="GH363">
        <v>0.2955211937434577</v>
      </c>
      <c r="GI363">
        <v>0</v>
      </c>
      <c r="GJ363">
        <v>1.565684</v>
      </c>
      <c r="GK363">
        <v>-0.1729666041275832</v>
      </c>
      <c r="GL363">
        <v>0.01673001013149721</v>
      </c>
      <c r="GM363">
        <v>0</v>
      </c>
      <c r="GN363">
        <v>1</v>
      </c>
      <c r="GO363">
        <v>3</v>
      </c>
      <c r="GP363" t="s">
        <v>459</v>
      </c>
      <c r="GQ363">
        <v>3.10225</v>
      </c>
      <c r="GR363">
        <v>2.72521</v>
      </c>
      <c r="GS363">
        <v>0.150714</v>
      </c>
      <c r="GT363">
        <v>0.154265</v>
      </c>
      <c r="GU363">
        <v>0.100993</v>
      </c>
      <c r="GV363">
        <v>0.0972648</v>
      </c>
      <c r="GW363">
        <v>22156.4</v>
      </c>
      <c r="GX363">
        <v>20048.2</v>
      </c>
      <c r="GY363">
        <v>26653.8</v>
      </c>
      <c r="GZ363">
        <v>23929.5</v>
      </c>
      <c r="HA363">
        <v>38349.3</v>
      </c>
      <c r="HB363">
        <v>31944.6</v>
      </c>
      <c r="HC363">
        <v>46540.4</v>
      </c>
      <c r="HD363">
        <v>37861.9</v>
      </c>
      <c r="HE363">
        <v>1.86187</v>
      </c>
      <c r="HF363">
        <v>1.85075</v>
      </c>
      <c r="HG363">
        <v>0.117399</v>
      </c>
      <c r="HH363">
        <v>0</v>
      </c>
      <c r="HI363">
        <v>28.1211</v>
      </c>
      <c r="HJ363">
        <v>999.9</v>
      </c>
      <c r="HK363">
        <v>48.8</v>
      </c>
      <c r="HL363">
        <v>31.9</v>
      </c>
      <c r="HM363">
        <v>25.4964</v>
      </c>
      <c r="HN363">
        <v>60.6288</v>
      </c>
      <c r="HO363">
        <v>22.1314</v>
      </c>
      <c r="HP363">
        <v>1</v>
      </c>
      <c r="HQ363">
        <v>0.189878</v>
      </c>
      <c r="HR363">
        <v>0.405248</v>
      </c>
      <c r="HS363">
        <v>20.2789</v>
      </c>
      <c r="HT363">
        <v>5.211</v>
      </c>
      <c r="HU363">
        <v>11.98</v>
      </c>
      <c r="HV363">
        <v>4.96375</v>
      </c>
      <c r="HW363">
        <v>3.27463</v>
      </c>
      <c r="HX363">
        <v>9999</v>
      </c>
      <c r="HY363">
        <v>9999</v>
      </c>
      <c r="HZ363">
        <v>9999</v>
      </c>
      <c r="IA363">
        <v>43.3</v>
      </c>
      <c r="IB363">
        <v>1.86401</v>
      </c>
      <c r="IC363">
        <v>1.8602</v>
      </c>
      <c r="ID363">
        <v>1.85847</v>
      </c>
      <c r="IE363">
        <v>1.85981</v>
      </c>
      <c r="IF363">
        <v>1.85989</v>
      </c>
      <c r="IG363">
        <v>1.8584</v>
      </c>
      <c r="IH363">
        <v>1.85746</v>
      </c>
      <c r="II363">
        <v>1.85242</v>
      </c>
      <c r="IJ363">
        <v>0</v>
      </c>
      <c r="IK363">
        <v>0</v>
      </c>
      <c r="IL363">
        <v>0</v>
      </c>
      <c r="IM363">
        <v>0</v>
      </c>
      <c r="IN363" t="s">
        <v>441</v>
      </c>
      <c r="IO363" t="s">
        <v>442</v>
      </c>
      <c r="IP363" t="s">
        <v>443</v>
      </c>
      <c r="IQ363" t="s">
        <v>443</v>
      </c>
      <c r="IR363" t="s">
        <v>443</v>
      </c>
      <c r="IS363" t="s">
        <v>443</v>
      </c>
      <c r="IT363">
        <v>0</v>
      </c>
      <c r="IU363">
        <v>100</v>
      </c>
      <c r="IV363">
        <v>100</v>
      </c>
      <c r="IW363">
        <v>-0.797</v>
      </c>
      <c r="IX363">
        <v>0.2811</v>
      </c>
      <c r="IY363">
        <v>-0.9039269621244732</v>
      </c>
      <c r="IZ363">
        <v>-0.001239420960351069</v>
      </c>
      <c r="JA363">
        <v>2.054680153414315E-06</v>
      </c>
      <c r="JB363">
        <v>-6.090169633737798E-10</v>
      </c>
      <c r="JC363">
        <v>0.01286883109493677</v>
      </c>
      <c r="JD363">
        <v>0.003674261220633967</v>
      </c>
      <c r="JE363">
        <v>0.0003746991724086452</v>
      </c>
      <c r="JF363">
        <v>1.563836292469968E-06</v>
      </c>
      <c r="JG363">
        <v>1</v>
      </c>
      <c r="JH363">
        <v>2003</v>
      </c>
      <c r="JI363">
        <v>1</v>
      </c>
      <c r="JJ363">
        <v>24</v>
      </c>
      <c r="JK363">
        <v>203035.4</v>
      </c>
      <c r="JL363">
        <v>203035.6</v>
      </c>
      <c r="JM363">
        <v>2.1814</v>
      </c>
      <c r="JN363">
        <v>2.61353</v>
      </c>
      <c r="JO363">
        <v>1.49658</v>
      </c>
      <c r="JP363">
        <v>2.34375</v>
      </c>
      <c r="JQ363">
        <v>1.54907</v>
      </c>
      <c r="JR363">
        <v>2.42798</v>
      </c>
      <c r="JS363">
        <v>36.8842</v>
      </c>
      <c r="JT363">
        <v>24.1751</v>
      </c>
      <c r="JU363">
        <v>18</v>
      </c>
      <c r="JV363">
        <v>484.176</v>
      </c>
      <c r="JW363">
        <v>491.806</v>
      </c>
      <c r="JX363">
        <v>27.2562</v>
      </c>
      <c r="JY363">
        <v>29.6759</v>
      </c>
      <c r="JZ363">
        <v>30</v>
      </c>
      <c r="KA363">
        <v>29.9318</v>
      </c>
      <c r="KB363">
        <v>29.9351</v>
      </c>
      <c r="KC363">
        <v>43.7913</v>
      </c>
      <c r="KD363">
        <v>23.3405</v>
      </c>
      <c r="KE363">
        <v>92.9252</v>
      </c>
      <c r="KF363">
        <v>27.2481</v>
      </c>
      <c r="KG363">
        <v>954.707</v>
      </c>
      <c r="KH363">
        <v>20.2931</v>
      </c>
      <c r="KI363">
        <v>101.759</v>
      </c>
      <c r="KJ363">
        <v>91.3062</v>
      </c>
    </row>
    <row r="364" spans="1:296">
      <c r="A364">
        <v>346</v>
      </c>
      <c r="B364">
        <v>1759171736.1</v>
      </c>
      <c r="C364">
        <v>10363</v>
      </c>
      <c r="D364" t="s">
        <v>1138</v>
      </c>
      <c r="E364" t="s">
        <v>1139</v>
      </c>
      <c r="F364">
        <v>5</v>
      </c>
      <c r="G364" t="s">
        <v>1025</v>
      </c>
      <c r="H364">
        <v>1759171728.278571</v>
      </c>
      <c r="I364">
        <f>(J364)/1000</f>
        <v>0</v>
      </c>
      <c r="J364">
        <f>IF(DO364, AM364, AG364)</f>
        <v>0</v>
      </c>
      <c r="K364">
        <f>IF(DO364, AH364, AF364)</f>
        <v>0</v>
      </c>
      <c r="L364">
        <f>DQ364 - IF(AT364&gt;1, K364*DK364*100.0/(AV364), 0)</f>
        <v>0</v>
      </c>
      <c r="M364">
        <f>((S364-I364/2)*L364-K364)/(S364+I364/2)</f>
        <v>0</v>
      </c>
      <c r="N364">
        <f>M364*(DX364+DY364)/1000.0</f>
        <v>0</v>
      </c>
      <c r="O364">
        <f>(DQ364 - IF(AT364&gt;1, K364*DK364*100.0/(AV364), 0))*(DX364+DY364)/1000.0</f>
        <v>0</v>
      </c>
      <c r="P364">
        <f>2.0/((1/R364-1/Q364)+SIGN(R364)*SQRT((1/R364-1/Q364)*(1/R364-1/Q364) + 4*DL364/((DL364+1)*(DL364+1))*(2*1/R364*1/Q364-1/Q364*1/Q364)))</f>
        <v>0</v>
      </c>
      <c r="Q364">
        <f>IF(LEFT(DM364,1)&lt;&gt;"0",IF(LEFT(DM364,1)="1",3.0,DN364),$D$5+$E$5*(EE364*DX364/($K$5*1000))+$F$5*(EE364*DX364/($K$5*1000))*MAX(MIN(DK364,$J$5),$I$5)*MAX(MIN(DK364,$J$5),$I$5)+$G$5*MAX(MIN(DK364,$J$5),$I$5)*(EE364*DX364/($K$5*1000))+$H$5*(EE364*DX364/($K$5*1000))*(EE364*DX364/($K$5*1000)))</f>
        <v>0</v>
      </c>
      <c r="R364">
        <f>I364*(1000-(1000*0.61365*exp(17.502*V364/(240.97+V364))/(DX364+DY364)+DS364)/2)/(1000*0.61365*exp(17.502*V364/(240.97+V364))/(DX364+DY364)-DS364)</f>
        <v>0</v>
      </c>
      <c r="S364">
        <f>1/((DL364+1)/(P364/1.6)+1/(Q364/1.37)) + DL364/((DL364+1)/(P364/1.6) + DL364/(Q364/1.37))</f>
        <v>0</v>
      </c>
      <c r="T364">
        <f>(DG364*DJ364)</f>
        <v>0</v>
      </c>
      <c r="U364">
        <f>(DZ364+(T364+2*0.95*5.67E-8*(((DZ364+$B$9)+273)^4-(DZ364+273)^4)-44100*I364)/(1.84*29.3*Q364+8*0.95*5.67E-8*(DZ364+273)^3))</f>
        <v>0</v>
      </c>
      <c r="V364">
        <f>($C$9*EA364+$D$9*EB364+$E$9*U364)</f>
        <v>0</v>
      </c>
      <c r="W364">
        <f>0.61365*exp(17.502*V364/(240.97+V364))</f>
        <v>0</v>
      </c>
      <c r="X364">
        <f>(Y364/Z364*100)</f>
        <v>0</v>
      </c>
      <c r="Y364">
        <f>DS364*(DX364+DY364)/1000</f>
        <v>0</v>
      </c>
      <c r="Z364">
        <f>0.61365*exp(17.502*DZ364/(240.97+DZ364))</f>
        <v>0</v>
      </c>
      <c r="AA364">
        <f>(W364-DS364*(DX364+DY364)/1000)</f>
        <v>0</v>
      </c>
      <c r="AB364">
        <f>(-I364*44100)</f>
        <v>0</v>
      </c>
      <c r="AC364">
        <f>2*29.3*Q364*0.92*(DZ364-V364)</f>
        <v>0</v>
      </c>
      <c r="AD364">
        <f>2*0.95*5.67E-8*(((DZ364+$B$9)+273)^4-(V364+273)^4)</f>
        <v>0</v>
      </c>
      <c r="AE364">
        <f>T364+AD364+AB364+AC364</f>
        <v>0</v>
      </c>
      <c r="AF364">
        <f>DW364*AT364*(DR364-DQ364*(1000-AT364*DT364)/(1000-AT364*DS364))/(100*DK364)</f>
        <v>0</v>
      </c>
      <c r="AG364">
        <f>1000*DW364*AT364*(DS364-DT364)/(100*DK364*(1000-AT364*DS364))</f>
        <v>0</v>
      </c>
      <c r="AH364">
        <f>(AI364 - AJ364 - DX364*1E3/(8.314*(DZ364+273.15)) * AL364/DW364 * AK364) * DW364/(100*DK364) * (1000 - DT364)/1000</f>
        <v>0</v>
      </c>
      <c r="AI364">
        <v>959.3603975375647</v>
      </c>
      <c r="AJ364">
        <v>935.6451757575759</v>
      </c>
      <c r="AK364">
        <v>3.445427379361376</v>
      </c>
      <c r="AL364">
        <v>65.05288152161035</v>
      </c>
      <c r="AM364">
        <f>(AO364 - AN364 + DX364*1E3/(8.314*(DZ364+273.15)) * AQ364/DW364 * AP364) * DW364/(100*DK364) * 1000/(1000 - AO364)</f>
        <v>0</v>
      </c>
      <c r="AN364">
        <v>20.27561156510012</v>
      </c>
      <c r="AO364">
        <v>21.79156181818182</v>
      </c>
      <c r="AP364">
        <v>-0.0001303866868211609</v>
      </c>
      <c r="AQ364">
        <v>105.0648976741151</v>
      </c>
      <c r="AR364">
        <v>0</v>
      </c>
      <c r="AS364">
        <v>0</v>
      </c>
      <c r="AT364">
        <f>IF(AR364*$H$15&gt;=AV364,1.0,(AV364/(AV364-AR364*$H$15)))</f>
        <v>0</v>
      </c>
      <c r="AU364">
        <f>(AT364-1)*100</f>
        <v>0</v>
      </c>
      <c r="AV364">
        <f>MAX(0,($B$15+$C$15*EE364)/(1+$D$15*EE364)*DX364/(DZ364+273)*$E$15)</f>
        <v>0</v>
      </c>
      <c r="AW364" t="s">
        <v>437</v>
      </c>
      <c r="AX364" t="s">
        <v>437</v>
      </c>
      <c r="AY364">
        <v>0</v>
      </c>
      <c r="AZ364">
        <v>0</v>
      </c>
      <c r="BA364">
        <f>1-AY364/AZ364</f>
        <v>0</v>
      </c>
      <c r="BB364">
        <v>0</v>
      </c>
      <c r="BC364" t="s">
        <v>437</v>
      </c>
      <c r="BD364" t="s">
        <v>437</v>
      </c>
      <c r="BE364">
        <v>0</v>
      </c>
      <c r="BF364">
        <v>0</v>
      </c>
      <c r="BG364">
        <f>1-BE364/BF364</f>
        <v>0</v>
      </c>
      <c r="BH364">
        <v>0.5</v>
      </c>
      <c r="BI364">
        <f>DH364</f>
        <v>0</v>
      </c>
      <c r="BJ364">
        <f>K364</f>
        <v>0</v>
      </c>
      <c r="BK364">
        <f>BG364*BH364*BI364</f>
        <v>0</v>
      </c>
      <c r="BL364">
        <f>(BJ364-BB364)/BI364</f>
        <v>0</v>
      </c>
      <c r="BM364">
        <f>(AZ364-BF364)/BF364</f>
        <v>0</v>
      </c>
      <c r="BN364">
        <f>AY364/(BA364+AY364/BF364)</f>
        <v>0</v>
      </c>
      <c r="BO364" t="s">
        <v>437</v>
      </c>
      <c r="BP364">
        <v>0</v>
      </c>
      <c r="BQ364">
        <f>IF(BP364&lt;&gt;0, BP364, BN364)</f>
        <v>0</v>
      </c>
      <c r="BR364">
        <f>1-BQ364/BF364</f>
        <v>0</v>
      </c>
      <c r="BS364">
        <f>(BF364-BE364)/(BF364-BQ364)</f>
        <v>0</v>
      </c>
      <c r="BT364">
        <f>(AZ364-BF364)/(AZ364-BQ364)</f>
        <v>0</v>
      </c>
      <c r="BU364">
        <f>(BF364-BE364)/(BF364-AY364)</f>
        <v>0</v>
      </c>
      <c r="BV364">
        <f>(AZ364-BF364)/(AZ364-AY364)</f>
        <v>0</v>
      </c>
      <c r="BW364">
        <f>(BS364*BQ364/BE364)</f>
        <v>0</v>
      </c>
      <c r="BX364">
        <f>(1-BW364)</f>
        <v>0</v>
      </c>
      <c r="DG364">
        <f>$B$13*EF364+$C$13*EG364+$F$13*ER364*(1-EU364)</f>
        <v>0</v>
      </c>
      <c r="DH364">
        <f>DG364*DI364</f>
        <v>0</v>
      </c>
      <c r="DI364">
        <f>($B$13*$D$11+$C$13*$D$11+$F$13*((FE364+EW364)/MAX(FE364+EW364+FF364, 0.1)*$I$11+FF364/MAX(FE364+EW364+FF364, 0.1)*$J$11))/($B$13+$C$13+$F$13)</f>
        <v>0</v>
      </c>
      <c r="DJ364">
        <f>($B$13*$K$11+$C$13*$K$11+$F$13*((FE364+EW364)/MAX(FE364+EW364+FF364, 0.1)*$P$11+FF364/MAX(FE364+EW364+FF364, 0.1)*$Q$11))/($B$13+$C$13+$F$13)</f>
        <v>0</v>
      </c>
      <c r="DK364">
        <v>2.7</v>
      </c>
      <c r="DL364">
        <v>0.5</v>
      </c>
      <c r="DM364" t="s">
        <v>438</v>
      </c>
      <c r="DN364">
        <v>2</v>
      </c>
      <c r="DO364" t="b">
        <v>1</v>
      </c>
      <c r="DP364">
        <v>1759171728.278571</v>
      </c>
      <c r="DQ364">
        <v>890.5787499999999</v>
      </c>
      <c r="DR364">
        <v>923.9660714285716</v>
      </c>
      <c r="DS364">
        <v>21.81684285714286</v>
      </c>
      <c r="DT364">
        <v>20.27283928571429</v>
      </c>
      <c r="DU364">
        <v>891.3861785714286</v>
      </c>
      <c r="DV364">
        <v>21.53543571428571</v>
      </c>
      <c r="DW364">
        <v>499.9948214285715</v>
      </c>
      <c r="DX364">
        <v>90.87762499999999</v>
      </c>
      <c r="DY364">
        <v>0.06680588571428571</v>
      </c>
      <c r="DZ364">
        <v>28.77566071428571</v>
      </c>
      <c r="EA364">
        <v>30.02223928571429</v>
      </c>
      <c r="EB364">
        <v>999.9000000000002</v>
      </c>
      <c r="EC364">
        <v>0</v>
      </c>
      <c r="ED364">
        <v>0</v>
      </c>
      <c r="EE364">
        <v>10007.45642857143</v>
      </c>
      <c r="EF364">
        <v>0</v>
      </c>
      <c r="EG364">
        <v>11.06091428571429</v>
      </c>
      <c r="EH364">
        <v>-33.38726428571429</v>
      </c>
      <c r="EI364">
        <v>910.441607142857</v>
      </c>
      <c r="EJ364">
        <v>943.0851428571428</v>
      </c>
      <c r="EK364">
        <v>1.544006785714286</v>
      </c>
      <c r="EL364">
        <v>923.9660714285716</v>
      </c>
      <c r="EM364">
        <v>20.27283928571429</v>
      </c>
      <c r="EN364">
        <v>1.982662857142857</v>
      </c>
      <c r="EO364">
        <v>1.842346428571429</v>
      </c>
      <c r="EP364">
        <v>17.30654285714285</v>
      </c>
      <c r="EQ364">
        <v>16.15077142857143</v>
      </c>
      <c r="ER364">
        <v>1999.995357142857</v>
      </c>
      <c r="ES364">
        <v>0.9799940000000003</v>
      </c>
      <c r="ET364">
        <v>0.0200064</v>
      </c>
      <c r="EU364">
        <v>0</v>
      </c>
      <c r="EV364">
        <v>415.3113928571429</v>
      </c>
      <c r="EW364">
        <v>5.00078</v>
      </c>
      <c r="EX364">
        <v>8177.812142857142</v>
      </c>
      <c r="EY364">
        <v>16379.56428571429</v>
      </c>
      <c r="EZ364">
        <v>39.89249999999999</v>
      </c>
      <c r="FA364">
        <v>40.8010357142857</v>
      </c>
      <c r="FB364">
        <v>40.22307142857143</v>
      </c>
      <c r="FC364">
        <v>40.39707142857143</v>
      </c>
      <c r="FD364">
        <v>40.93510714285714</v>
      </c>
      <c r="FE364">
        <v>1955.085357142857</v>
      </c>
      <c r="FF364">
        <v>39.91</v>
      </c>
      <c r="FG364">
        <v>0</v>
      </c>
      <c r="FH364">
        <v>1759171728.8</v>
      </c>
      <c r="FI364">
        <v>0</v>
      </c>
      <c r="FJ364">
        <v>415.2778846153846</v>
      </c>
      <c r="FK364">
        <v>0.2107692305530831</v>
      </c>
      <c r="FL364">
        <v>20.39111111717443</v>
      </c>
      <c r="FM364">
        <v>8178.087692307692</v>
      </c>
      <c r="FN364">
        <v>15</v>
      </c>
      <c r="FO364">
        <v>0</v>
      </c>
      <c r="FP364" t="s">
        <v>439</v>
      </c>
      <c r="FQ364">
        <v>1746989605.5</v>
      </c>
      <c r="FR364">
        <v>1746989593.5</v>
      </c>
      <c r="FS364">
        <v>0</v>
      </c>
      <c r="FT364">
        <v>-0.274</v>
      </c>
      <c r="FU364">
        <v>-0.002</v>
      </c>
      <c r="FV364">
        <v>2.549</v>
      </c>
      <c r="FW364">
        <v>0.129</v>
      </c>
      <c r="FX364">
        <v>420</v>
      </c>
      <c r="FY364">
        <v>17</v>
      </c>
      <c r="FZ364">
        <v>0.02</v>
      </c>
      <c r="GA364">
        <v>0.04</v>
      </c>
      <c r="GB364">
        <v>-33.385345</v>
      </c>
      <c r="GC364">
        <v>0.2156960600376077</v>
      </c>
      <c r="GD364">
        <v>0.08530290718961429</v>
      </c>
      <c r="GE364">
        <v>1</v>
      </c>
      <c r="GF364">
        <v>415.2194117647059</v>
      </c>
      <c r="GG364">
        <v>1.289167304727748</v>
      </c>
      <c r="GH364">
        <v>0.2539392143160937</v>
      </c>
      <c r="GI364">
        <v>0</v>
      </c>
      <c r="GJ364">
        <v>1.5529955</v>
      </c>
      <c r="GK364">
        <v>-0.1948183114446527</v>
      </c>
      <c r="GL364">
        <v>0.0188936806829691</v>
      </c>
      <c r="GM364">
        <v>0</v>
      </c>
      <c r="GN364">
        <v>1</v>
      </c>
      <c r="GO364">
        <v>3</v>
      </c>
      <c r="GP364" t="s">
        <v>459</v>
      </c>
      <c r="GQ364">
        <v>3.10232</v>
      </c>
      <c r="GR364">
        <v>2.72471</v>
      </c>
      <c r="GS364">
        <v>0.152355</v>
      </c>
      <c r="GT364">
        <v>0.155872</v>
      </c>
      <c r="GU364">
        <v>0.100939</v>
      </c>
      <c r="GV364">
        <v>0.0972652</v>
      </c>
      <c r="GW364">
        <v>22113.6</v>
      </c>
      <c r="GX364">
        <v>20010.2</v>
      </c>
      <c r="GY364">
        <v>26653.8</v>
      </c>
      <c r="GZ364">
        <v>23929.6</v>
      </c>
      <c r="HA364">
        <v>38351.7</v>
      </c>
      <c r="HB364">
        <v>31944.9</v>
      </c>
      <c r="HC364">
        <v>46540.3</v>
      </c>
      <c r="HD364">
        <v>37862.2</v>
      </c>
      <c r="HE364">
        <v>1.86197</v>
      </c>
      <c r="HF364">
        <v>1.85087</v>
      </c>
      <c r="HG364">
        <v>0.116736</v>
      </c>
      <c r="HH364">
        <v>0</v>
      </c>
      <c r="HI364">
        <v>28.1185</v>
      </c>
      <c r="HJ364">
        <v>999.9</v>
      </c>
      <c r="HK364">
        <v>48.8</v>
      </c>
      <c r="HL364">
        <v>31.9</v>
      </c>
      <c r="HM364">
        <v>25.4965</v>
      </c>
      <c r="HN364">
        <v>60.4888</v>
      </c>
      <c r="HO364">
        <v>22.0272</v>
      </c>
      <c r="HP364">
        <v>1</v>
      </c>
      <c r="HQ364">
        <v>0.189779</v>
      </c>
      <c r="HR364">
        <v>0.46604</v>
      </c>
      <c r="HS364">
        <v>20.2786</v>
      </c>
      <c r="HT364">
        <v>5.2107</v>
      </c>
      <c r="HU364">
        <v>11.98</v>
      </c>
      <c r="HV364">
        <v>4.96345</v>
      </c>
      <c r="HW364">
        <v>3.27453</v>
      </c>
      <c r="HX364">
        <v>9999</v>
      </c>
      <c r="HY364">
        <v>9999</v>
      </c>
      <c r="HZ364">
        <v>9999</v>
      </c>
      <c r="IA364">
        <v>43.3</v>
      </c>
      <c r="IB364">
        <v>1.864</v>
      </c>
      <c r="IC364">
        <v>1.86019</v>
      </c>
      <c r="ID364">
        <v>1.8585</v>
      </c>
      <c r="IE364">
        <v>1.8598</v>
      </c>
      <c r="IF364">
        <v>1.85989</v>
      </c>
      <c r="IG364">
        <v>1.8584</v>
      </c>
      <c r="IH364">
        <v>1.85747</v>
      </c>
      <c r="II364">
        <v>1.85242</v>
      </c>
      <c r="IJ364">
        <v>0</v>
      </c>
      <c r="IK364">
        <v>0</v>
      </c>
      <c r="IL364">
        <v>0</v>
      </c>
      <c r="IM364">
        <v>0</v>
      </c>
      <c r="IN364" t="s">
        <v>441</v>
      </c>
      <c r="IO364" t="s">
        <v>442</v>
      </c>
      <c r="IP364" t="s">
        <v>443</v>
      </c>
      <c r="IQ364" t="s">
        <v>443</v>
      </c>
      <c r="IR364" t="s">
        <v>443</v>
      </c>
      <c r="IS364" t="s">
        <v>443</v>
      </c>
      <c r="IT364">
        <v>0</v>
      </c>
      <c r="IU364">
        <v>100</v>
      </c>
      <c r="IV364">
        <v>100</v>
      </c>
      <c r="IW364">
        <v>-0.781</v>
      </c>
      <c r="IX364">
        <v>0.2808</v>
      </c>
      <c r="IY364">
        <v>-0.9039269621244732</v>
      </c>
      <c r="IZ364">
        <v>-0.001239420960351069</v>
      </c>
      <c r="JA364">
        <v>2.054680153414315E-06</v>
      </c>
      <c r="JB364">
        <v>-6.090169633737798E-10</v>
      </c>
      <c r="JC364">
        <v>0.01286883109493677</v>
      </c>
      <c r="JD364">
        <v>0.003674261220633967</v>
      </c>
      <c r="JE364">
        <v>0.0003746991724086452</v>
      </c>
      <c r="JF364">
        <v>1.563836292469968E-06</v>
      </c>
      <c r="JG364">
        <v>1</v>
      </c>
      <c r="JH364">
        <v>2003</v>
      </c>
      <c r="JI364">
        <v>1</v>
      </c>
      <c r="JJ364">
        <v>24</v>
      </c>
      <c r="JK364">
        <v>203035.5</v>
      </c>
      <c r="JL364">
        <v>203035.7</v>
      </c>
      <c r="JM364">
        <v>2.20947</v>
      </c>
      <c r="JN364">
        <v>2.61841</v>
      </c>
      <c r="JO364">
        <v>1.49658</v>
      </c>
      <c r="JP364">
        <v>2.34375</v>
      </c>
      <c r="JQ364">
        <v>1.54907</v>
      </c>
      <c r="JR364">
        <v>2.39746</v>
      </c>
      <c r="JS364">
        <v>36.8842</v>
      </c>
      <c r="JT364">
        <v>24.1751</v>
      </c>
      <c r="JU364">
        <v>18</v>
      </c>
      <c r="JV364">
        <v>484.223</v>
      </c>
      <c r="JW364">
        <v>491.874</v>
      </c>
      <c r="JX364">
        <v>27.2361</v>
      </c>
      <c r="JY364">
        <v>29.6744</v>
      </c>
      <c r="JZ364">
        <v>30</v>
      </c>
      <c r="KA364">
        <v>29.9303</v>
      </c>
      <c r="KB364">
        <v>29.9331</v>
      </c>
      <c r="KC364">
        <v>44.3416</v>
      </c>
      <c r="KD364">
        <v>23.3405</v>
      </c>
      <c r="KE364">
        <v>92.9252</v>
      </c>
      <c r="KF364">
        <v>27.2156</v>
      </c>
      <c r="KG364">
        <v>974.7430000000001</v>
      </c>
      <c r="KH364">
        <v>20.3125</v>
      </c>
      <c r="KI364">
        <v>101.759</v>
      </c>
      <c r="KJ364">
        <v>91.30670000000001</v>
      </c>
    </row>
    <row r="365" spans="1:296">
      <c r="A365">
        <v>347</v>
      </c>
      <c r="B365">
        <v>1759171741.6</v>
      </c>
      <c r="C365">
        <v>10368.5</v>
      </c>
      <c r="D365" t="s">
        <v>1140</v>
      </c>
      <c r="E365" t="s">
        <v>1141</v>
      </c>
      <c r="F365">
        <v>5</v>
      </c>
      <c r="G365" t="s">
        <v>1025</v>
      </c>
      <c r="H365">
        <v>1759171733.85</v>
      </c>
      <c r="I365">
        <f>(J365)/1000</f>
        <v>0</v>
      </c>
      <c r="J365">
        <f>IF(DO365, AM365, AG365)</f>
        <v>0</v>
      </c>
      <c r="K365">
        <f>IF(DO365, AH365, AF365)</f>
        <v>0</v>
      </c>
      <c r="L365">
        <f>DQ365 - IF(AT365&gt;1, K365*DK365*100.0/(AV365), 0)</f>
        <v>0</v>
      </c>
      <c r="M365">
        <f>((S365-I365/2)*L365-K365)/(S365+I365/2)</f>
        <v>0</v>
      </c>
      <c r="N365">
        <f>M365*(DX365+DY365)/1000.0</f>
        <v>0</v>
      </c>
      <c r="O365">
        <f>(DQ365 - IF(AT365&gt;1, K365*DK365*100.0/(AV365), 0))*(DX365+DY365)/1000.0</f>
        <v>0</v>
      </c>
      <c r="P365">
        <f>2.0/((1/R365-1/Q365)+SIGN(R365)*SQRT((1/R365-1/Q365)*(1/R365-1/Q365) + 4*DL365/((DL365+1)*(DL365+1))*(2*1/R365*1/Q365-1/Q365*1/Q365)))</f>
        <v>0</v>
      </c>
      <c r="Q365">
        <f>IF(LEFT(DM365,1)&lt;&gt;"0",IF(LEFT(DM365,1)="1",3.0,DN365),$D$5+$E$5*(EE365*DX365/($K$5*1000))+$F$5*(EE365*DX365/($K$5*1000))*MAX(MIN(DK365,$J$5),$I$5)*MAX(MIN(DK365,$J$5),$I$5)+$G$5*MAX(MIN(DK365,$J$5),$I$5)*(EE365*DX365/($K$5*1000))+$H$5*(EE365*DX365/($K$5*1000))*(EE365*DX365/($K$5*1000)))</f>
        <v>0</v>
      </c>
      <c r="R365">
        <f>I365*(1000-(1000*0.61365*exp(17.502*V365/(240.97+V365))/(DX365+DY365)+DS365)/2)/(1000*0.61365*exp(17.502*V365/(240.97+V365))/(DX365+DY365)-DS365)</f>
        <v>0</v>
      </c>
      <c r="S365">
        <f>1/((DL365+1)/(P365/1.6)+1/(Q365/1.37)) + DL365/((DL365+1)/(P365/1.6) + DL365/(Q365/1.37))</f>
        <v>0</v>
      </c>
      <c r="T365">
        <f>(DG365*DJ365)</f>
        <v>0</v>
      </c>
      <c r="U365">
        <f>(DZ365+(T365+2*0.95*5.67E-8*(((DZ365+$B$9)+273)^4-(DZ365+273)^4)-44100*I365)/(1.84*29.3*Q365+8*0.95*5.67E-8*(DZ365+273)^3))</f>
        <v>0</v>
      </c>
      <c r="V365">
        <f>($C$9*EA365+$D$9*EB365+$E$9*U365)</f>
        <v>0</v>
      </c>
      <c r="W365">
        <f>0.61365*exp(17.502*V365/(240.97+V365))</f>
        <v>0</v>
      </c>
      <c r="X365">
        <f>(Y365/Z365*100)</f>
        <v>0</v>
      </c>
      <c r="Y365">
        <f>DS365*(DX365+DY365)/1000</f>
        <v>0</v>
      </c>
      <c r="Z365">
        <f>0.61365*exp(17.502*DZ365/(240.97+DZ365))</f>
        <v>0</v>
      </c>
      <c r="AA365">
        <f>(W365-DS365*(DX365+DY365)/1000)</f>
        <v>0</v>
      </c>
      <c r="AB365">
        <f>(-I365*44100)</f>
        <v>0</v>
      </c>
      <c r="AC365">
        <f>2*29.3*Q365*0.92*(DZ365-V365)</f>
        <v>0</v>
      </c>
      <c r="AD365">
        <f>2*0.95*5.67E-8*(((DZ365+$B$9)+273)^4-(V365+273)^4)</f>
        <v>0</v>
      </c>
      <c r="AE365">
        <f>T365+AD365+AB365+AC365</f>
        <v>0</v>
      </c>
      <c r="AF365">
        <f>DW365*AT365*(DR365-DQ365*(1000-AT365*DT365)/(1000-AT365*DS365))/(100*DK365)</f>
        <v>0</v>
      </c>
      <c r="AG365">
        <f>1000*DW365*AT365*(DS365-DT365)/(100*DK365*(1000-AT365*DS365))</f>
        <v>0</v>
      </c>
      <c r="AH365">
        <f>(AI365 - AJ365 - DX365*1E3/(8.314*(DZ365+273.15)) * AL365/DW365 * AK365) * DW365/(100*DK365) * (1000 - DT365)/1000</f>
        <v>0</v>
      </c>
      <c r="AI365">
        <v>978.241433402594</v>
      </c>
      <c r="AJ365">
        <v>954.5415333333334</v>
      </c>
      <c r="AK365">
        <v>3.425912856088349</v>
      </c>
      <c r="AL365">
        <v>65.05288152161035</v>
      </c>
      <c r="AM365">
        <f>(AO365 - AN365 + DX365*1E3/(8.314*(DZ365+273.15)) * AQ365/DW365 * AP365) * DW365/(100*DK365) * 1000/(1000 - AO365)</f>
        <v>0</v>
      </c>
      <c r="AN365">
        <v>20.27545966995381</v>
      </c>
      <c r="AO365">
        <v>21.77202545454545</v>
      </c>
      <c r="AP365">
        <v>-0.0001188784627453807</v>
      </c>
      <c r="AQ365">
        <v>105.0648976741151</v>
      </c>
      <c r="AR365">
        <v>0</v>
      </c>
      <c r="AS365">
        <v>0</v>
      </c>
      <c r="AT365">
        <f>IF(AR365*$H$15&gt;=AV365,1.0,(AV365/(AV365-AR365*$H$15)))</f>
        <v>0</v>
      </c>
      <c r="AU365">
        <f>(AT365-1)*100</f>
        <v>0</v>
      </c>
      <c r="AV365">
        <f>MAX(0,($B$15+$C$15*EE365)/(1+$D$15*EE365)*DX365/(DZ365+273)*$E$15)</f>
        <v>0</v>
      </c>
      <c r="AW365" t="s">
        <v>437</v>
      </c>
      <c r="AX365" t="s">
        <v>437</v>
      </c>
      <c r="AY365">
        <v>0</v>
      </c>
      <c r="AZ365">
        <v>0</v>
      </c>
      <c r="BA365">
        <f>1-AY365/AZ365</f>
        <v>0</v>
      </c>
      <c r="BB365">
        <v>0</v>
      </c>
      <c r="BC365" t="s">
        <v>437</v>
      </c>
      <c r="BD365" t="s">
        <v>437</v>
      </c>
      <c r="BE365">
        <v>0</v>
      </c>
      <c r="BF365">
        <v>0</v>
      </c>
      <c r="BG365">
        <f>1-BE365/BF365</f>
        <v>0</v>
      </c>
      <c r="BH365">
        <v>0.5</v>
      </c>
      <c r="BI365">
        <f>DH365</f>
        <v>0</v>
      </c>
      <c r="BJ365">
        <f>K365</f>
        <v>0</v>
      </c>
      <c r="BK365">
        <f>BG365*BH365*BI365</f>
        <v>0</v>
      </c>
      <c r="BL365">
        <f>(BJ365-BB365)/BI365</f>
        <v>0</v>
      </c>
      <c r="BM365">
        <f>(AZ365-BF365)/BF365</f>
        <v>0</v>
      </c>
      <c r="BN365">
        <f>AY365/(BA365+AY365/BF365)</f>
        <v>0</v>
      </c>
      <c r="BO365" t="s">
        <v>437</v>
      </c>
      <c r="BP365">
        <v>0</v>
      </c>
      <c r="BQ365">
        <f>IF(BP365&lt;&gt;0, BP365, BN365)</f>
        <v>0</v>
      </c>
      <c r="BR365">
        <f>1-BQ365/BF365</f>
        <v>0</v>
      </c>
      <c r="BS365">
        <f>(BF365-BE365)/(BF365-BQ365)</f>
        <v>0</v>
      </c>
      <c r="BT365">
        <f>(AZ365-BF365)/(AZ365-BQ365)</f>
        <v>0</v>
      </c>
      <c r="BU365">
        <f>(BF365-BE365)/(BF365-AY365)</f>
        <v>0</v>
      </c>
      <c r="BV365">
        <f>(AZ365-BF365)/(AZ365-AY365)</f>
        <v>0</v>
      </c>
      <c r="BW365">
        <f>(BS365*BQ365/BE365)</f>
        <v>0</v>
      </c>
      <c r="BX365">
        <f>(1-BW365)</f>
        <v>0</v>
      </c>
      <c r="DG365">
        <f>$B$13*EF365+$C$13*EG365+$F$13*ER365*(1-EU365)</f>
        <v>0</v>
      </c>
      <c r="DH365">
        <f>DG365*DI365</f>
        <v>0</v>
      </c>
      <c r="DI365">
        <f>($B$13*$D$11+$C$13*$D$11+$F$13*((FE365+EW365)/MAX(FE365+EW365+FF365, 0.1)*$I$11+FF365/MAX(FE365+EW365+FF365, 0.1)*$J$11))/($B$13+$C$13+$F$13)</f>
        <v>0</v>
      </c>
      <c r="DJ365">
        <f>($B$13*$K$11+$C$13*$K$11+$F$13*((FE365+EW365)/MAX(FE365+EW365+FF365, 0.1)*$P$11+FF365/MAX(FE365+EW365+FF365, 0.1)*$Q$11))/($B$13+$C$13+$F$13)</f>
        <v>0</v>
      </c>
      <c r="DK365">
        <v>2.7</v>
      </c>
      <c r="DL365">
        <v>0.5</v>
      </c>
      <c r="DM365" t="s">
        <v>438</v>
      </c>
      <c r="DN365">
        <v>2</v>
      </c>
      <c r="DO365" t="b">
        <v>1</v>
      </c>
      <c r="DP365">
        <v>1759171733.85</v>
      </c>
      <c r="DQ365">
        <v>909.3481428571428</v>
      </c>
      <c r="DR365">
        <v>942.6846428571431</v>
      </c>
      <c r="DS365">
        <v>21.79804642857143</v>
      </c>
      <c r="DT365">
        <v>20.274425</v>
      </c>
      <c r="DU365">
        <v>910.1372142857142</v>
      </c>
      <c r="DV365">
        <v>21.51703928571428</v>
      </c>
      <c r="DW365">
        <v>500.0678571428571</v>
      </c>
      <c r="DX365">
        <v>90.87779999999999</v>
      </c>
      <c r="DY365">
        <v>0.06673333214285714</v>
      </c>
      <c r="DZ365">
        <v>28.77025357142857</v>
      </c>
      <c r="EA365">
        <v>30.02418571428571</v>
      </c>
      <c r="EB365">
        <v>999.9000000000002</v>
      </c>
      <c r="EC365">
        <v>0</v>
      </c>
      <c r="ED365">
        <v>0</v>
      </c>
      <c r="EE365">
        <v>9997.056785714285</v>
      </c>
      <c r="EF365">
        <v>0</v>
      </c>
      <c r="EG365">
        <v>11.05778571428572</v>
      </c>
      <c r="EH365">
        <v>-33.33652857142857</v>
      </c>
      <c r="EI365">
        <v>929.6116785714286</v>
      </c>
      <c r="EJ365">
        <v>962.1926785714286</v>
      </c>
      <c r="EK365">
        <v>1.52361</v>
      </c>
      <c r="EL365">
        <v>942.6846428571431</v>
      </c>
      <c r="EM365">
        <v>20.274425</v>
      </c>
      <c r="EN365">
        <v>1.9809575</v>
      </c>
      <c r="EO365">
        <v>1.842494642857143</v>
      </c>
      <c r="EP365">
        <v>17.29294642857143</v>
      </c>
      <c r="EQ365">
        <v>16.15204285714286</v>
      </c>
      <c r="ER365">
        <v>2000.008571428572</v>
      </c>
      <c r="ES365">
        <v>0.9799940000000003</v>
      </c>
      <c r="ET365">
        <v>0.0200064</v>
      </c>
      <c r="EU365">
        <v>0</v>
      </c>
      <c r="EV365">
        <v>415.2954285714285</v>
      </c>
      <c r="EW365">
        <v>5.00078</v>
      </c>
      <c r="EX365">
        <v>8179.764642857143</v>
      </c>
      <c r="EY365">
        <v>16379.66785714286</v>
      </c>
      <c r="EZ365">
        <v>39.91035714285714</v>
      </c>
      <c r="FA365">
        <v>40.78550000000001</v>
      </c>
      <c r="FB365">
        <v>40.21635714285714</v>
      </c>
      <c r="FC365">
        <v>40.39714285714285</v>
      </c>
      <c r="FD365">
        <v>40.92614285714286</v>
      </c>
      <c r="FE365">
        <v>1955.098571428571</v>
      </c>
      <c r="FF365">
        <v>39.91</v>
      </c>
      <c r="FG365">
        <v>0</v>
      </c>
      <c r="FH365">
        <v>1759171733.6</v>
      </c>
      <c r="FI365">
        <v>0</v>
      </c>
      <c r="FJ365">
        <v>415.3048461538462</v>
      </c>
      <c r="FK365">
        <v>-0.2210598260517307</v>
      </c>
      <c r="FL365">
        <v>21.32752135843695</v>
      </c>
      <c r="FM365">
        <v>8179.745769230769</v>
      </c>
      <c r="FN365">
        <v>15</v>
      </c>
      <c r="FO365">
        <v>0</v>
      </c>
      <c r="FP365" t="s">
        <v>439</v>
      </c>
      <c r="FQ365">
        <v>1746989605.5</v>
      </c>
      <c r="FR365">
        <v>1746989593.5</v>
      </c>
      <c r="FS365">
        <v>0</v>
      </c>
      <c r="FT365">
        <v>-0.274</v>
      </c>
      <c r="FU365">
        <v>-0.002</v>
      </c>
      <c r="FV365">
        <v>2.549</v>
      </c>
      <c r="FW365">
        <v>0.129</v>
      </c>
      <c r="FX365">
        <v>420</v>
      </c>
      <c r="FY365">
        <v>17</v>
      </c>
      <c r="FZ365">
        <v>0.02</v>
      </c>
      <c r="GA365">
        <v>0.04</v>
      </c>
      <c r="GB365">
        <v>-33.3546925</v>
      </c>
      <c r="GC365">
        <v>0.6767065666041592</v>
      </c>
      <c r="GD365">
        <v>0.1224249512711768</v>
      </c>
      <c r="GE365">
        <v>0</v>
      </c>
      <c r="GF365">
        <v>415.2835882352941</v>
      </c>
      <c r="GG365">
        <v>0.2026585176906575</v>
      </c>
      <c r="GH365">
        <v>0.2454183843786009</v>
      </c>
      <c r="GI365">
        <v>1</v>
      </c>
      <c r="GJ365">
        <v>1.532792</v>
      </c>
      <c r="GK365">
        <v>-0.222889080675426</v>
      </c>
      <c r="GL365">
        <v>0.02146477383994529</v>
      </c>
      <c r="GM365">
        <v>0</v>
      </c>
      <c r="GN365">
        <v>1</v>
      </c>
      <c r="GO365">
        <v>3</v>
      </c>
      <c r="GP365" t="s">
        <v>459</v>
      </c>
      <c r="GQ365">
        <v>3.10198</v>
      </c>
      <c r="GR365">
        <v>2.72461</v>
      </c>
      <c r="GS365">
        <v>0.154336</v>
      </c>
      <c r="GT365">
        <v>0.157863</v>
      </c>
      <c r="GU365">
        <v>0.100873</v>
      </c>
      <c r="GV365">
        <v>0.0972702</v>
      </c>
      <c r="GW365">
        <v>22062</v>
      </c>
      <c r="GX365">
        <v>19963.3</v>
      </c>
      <c r="GY365">
        <v>26653.8</v>
      </c>
      <c r="GZ365">
        <v>23929.9</v>
      </c>
      <c r="HA365">
        <v>38354.9</v>
      </c>
      <c r="HB365">
        <v>31945.3</v>
      </c>
      <c r="HC365">
        <v>46540.5</v>
      </c>
      <c r="HD365">
        <v>37862.6</v>
      </c>
      <c r="HE365">
        <v>1.86122</v>
      </c>
      <c r="HF365">
        <v>1.85148</v>
      </c>
      <c r="HG365">
        <v>0.116915</v>
      </c>
      <c r="HH365">
        <v>0</v>
      </c>
      <c r="HI365">
        <v>28.113</v>
      </c>
      <c r="HJ365">
        <v>999.9</v>
      </c>
      <c r="HK365">
        <v>48.8</v>
      </c>
      <c r="HL365">
        <v>31.9</v>
      </c>
      <c r="HM365">
        <v>25.496</v>
      </c>
      <c r="HN365">
        <v>61.1888</v>
      </c>
      <c r="HO365">
        <v>21.891</v>
      </c>
      <c r="HP365">
        <v>1</v>
      </c>
      <c r="HQ365">
        <v>0.189675</v>
      </c>
      <c r="HR365">
        <v>0.470319</v>
      </c>
      <c r="HS365">
        <v>20.2787</v>
      </c>
      <c r="HT365">
        <v>5.21025</v>
      </c>
      <c r="HU365">
        <v>11.98</v>
      </c>
      <c r="HV365">
        <v>4.9634</v>
      </c>
      <c r="HW365">
        <v>3.27445</v>
      </c>
      <c r="HX365">
        <v>9999</v>
      </c>
      <c r="HY365">
        <v>9999</v>
      </c>
      <c r="HZ365">
        <v>9999</v>
      </c>
      <c r="IA365">
        <v>43.3</v>
      </c>
      <c r="IB365">
        <v>1.86401</v>
      </c>
      <c r="IC365">
        <v>1.8602</v>
      </c>
      <c r="ID365">
        <v>1.85848</v>
      </c>
      <c r="IE365">
        <v>1.85979</v>
      </c>
      <c r="IF365">
        <v>1.85989</v>
      </c>
      <c r="IG365">
        <v>1.85838</v>
      </c>
      <c r="IH365">
        <v>1.85745</v>
      </c>
      <c r="II365">
        <v>1.85242</v>
      </c>
      <c r="IJ365">
        <v>0</v>
      </c>
      <c r="IK365">
        <v>0</v>
      </c>
      <c r="IL365">
        <v>0</v>
      </c>
      <c r="IM365">
        <v>0</v>
      </c>
      <c r="IN365" t="s">
        <v>441</v>
      </c>
      <c r="IO365" t="s">
        <v>442</v>
      </c>
      <c r="IP365" t="s">
        <v>443</v>
      </c>
      <c r="IQ365" t="s">
        <v>443</v>
      </c>
      <c r="IR365" t="s">
        <v>443</v>
      </c>
      <c r="IS365" t="s">
        <v>443</v>
      </c>
      <c r="IT365">
        <v>0</v>
      </c>
      <c r="IU365">
        <v>100</v>
      </c>
      <c r="IV365">
        <v>100</v>
      </c>
      <c r="IW365">
        <v>-0.763</v>
      </c>
      <c r="IX365">
        <v>0.2804</v>
      </c>
      <c r="IY365">
        <v>-0.9039269621244732</v>
      </c>
      <c r="IZ365">
        <v>-0.001239420960351069</v>
      </c>
      <c r="JA365">
        <v>2.054680153414315E-06</v>
      </c>
      <c r="JB365">
        <v>-6.090169633737798E-10</v>
      </c>
      <c r="JC365">
        <v>0.01286883109493677</v>
      </c>
      <c r="JD365">
        <v>0.003674261220633967</v>
      </c>
      <c r="JE365">
        <v>0.0003746991724086452</v>
      </c>
      <c r="JF365">
        <v>1.563836292469968E-06</v>
      </c>
      <c r="JG365">
        <v>1</v>
      </c>
      <c r="JH365">
        <v>2003</v>
      </c>
      <c r="JI365">
        <v>1</v>
      </c>
      <c r="JJ365">
        <v>24</v>
      </c>
      <c r="JK365">
        <v>203035.6</v>
      </c>
      <c r="JL365">
        <v>203035.8</v>
      </c>
      <c r="JM365">
        <v>2.24487</v>
      </c>
      <c r="JN365">
        <v>2.62695</v>
      </c>
      <c r="JO365">
        <v>1.49658</v>
      </c>
      <c r="JP365">
        <v>2.34375</v>
      </c>
      <c r="JQ365">
        <v>1.54907</v>
      </c>
      <c r="JR365">
        <v>2.38281</v>
      </c>
      <c r="JS365">
        <v>36.8842</v>
      </c>
      <c r="JT365">
        <v>24.1663</v>
      </c>
      <c r="JU365">
        <v>18</v>
      </c>
      <c r="JV365">
        <v>483.766</v>
      </c>
      <c r="JW365">
        <v>492.253</v>
      </c>
      <c r="JX365">
        <v>27.203</v>
      </c>
      <c r="JY365">
        <v>29.6719</v>
      </c>
      <c r="JZ365">
        <v>29.9999</v>
      </c>
      <c r="KA365">
        <v>29.9279</v>
      </c>
      <c r="KB365">
        <v>29.9309</v>
      </c>
      <c r="KC365">
        <v>45.041</v>
      </c>
      <c r="KD365">
        <v>23.3405</v>
      </c>
      <c r="KE365">
        <v>92.9252</v>
      </c>
      <c r="KF365">
        <v>27.1935</v>
      </c>
      <c r="KG365">
        <v>988.101</v>
      </c>
      <c r="KH365">
        <v>20.3404</v>
      </c>
      <c r="KI365">
        <v>101.759</v>
      </c>
      <c r="KJ365">
        <v>91.3077</v>
      </c>
    </row>
    <row r="366" spans="1:296">
      <c r="A366">
        <v>348</v>
      </c>
      <c r="B366">
        <v>1759171746.1</v>
      </c>
      <c r="C366">
        <v>10373</v>
      </c>
      <c r="D366" t="s">
        <v>1142</v>
      </c>
      <c r="E366" t="s">
        <v>1143</v>
      </c>
      <c r="F366">
        <v>5</v>
      </c>
      <c r="G366" t="s">
        <v>1025</v>
      </c>
      <c r="H366">
        <v>1759171738.278571</v>
      </c>
      <c r="I366">
        <f>(J366)/1000</f>
        <v>0</v>
      </c>
      <c r="J366">
        <f>IF(DO366, AM366, AG366)</f>
        <v>0</v>
      </c>
      <c r="K366">
        <f>IF(DO366, AH366, AF366)</f>
        <v>0</v>
      </c>
      <c r="L366">
        <f>DQ366 - IF(AT366&gt;1, K366*DK366*100.0/(AV366), 0)</f>
        <v>0</v>
      </c>
      <c r="M366">
        <f>((S366-I366/2)*L366-K366)/(S366+I366/2)</f>
        <v>0</v>
      </c>
      <c r="N366">
        <f>M366*(DX366+DY366)/1000.0</f>
        <v>0</v>
      </c>
      <c r="O366">
        <f>(DQ366 - IF(AT366&gt;1, K366*DK366*100.0/(AV366), 0))*(DX366+DY366)/1000.0</f>
        <v>0</v>
      </c>
      <c r="P366">
        <f>2.0/((1/R366-1/Q366)+SIGN(R366)*SQRT((1/R366-1/Q366)*(1/R366-1/Q366) + 4*DL366/((DL366+1)*(DL366+1))*(2*1/R366*1/Q366-1/Q366*1/Q366)))</f>
        <v>0</v>
      </c>
      <c r="Q366">
        <f>IF(LEFT(DM366,1)&lt;&gt;"0",IF(LEFT(DM366,1)="1",3.0,DN366),$D$5+$E$5*(EE366*DX366/($K$5*1000))+$F$5*(EE366*DX366/($K$5*1000))*MAX(MIN(DK366,$J$5),$I$5)*MAX(MIN(DK366,$J$5),$I$5)+$G$5*MAX(MIN(DK366,$J$5),$I$5)*(EE366*DX366/($K$5*1000))+$H$5*(EE366*DX366/($K$5*1000))*(EE366*DX366/($K$5*1000)))</f>
        <v>0</v>
      </c>
      <c r="R366">
        <f>I366*(1000-(1000*0.61365*exp(17.502*V366/(240.97+V366))/(DX366+DY366)+DS366)/2)/(1000*0.61365*exp(17.502*V366/(240.97+V366))/(DX366+DY366)-DS366)</f>
        <v>0</v>
      </c>
      <c r="S366">
        <f>1/((DL366+1)/(P366/1.6)+1/(Q366/1.37)) + DL366/((DL366+1)/(P366/1.6) + DL366/(Q366/1.37))</f>
        <v>0</v>
      </c>
      <c r="T366">
        <f>(DG366*DJ366)</f>
        <v>0</v>
      </c>
      <c r="U366">
        <f>(DZ366+(T366+2*0.95*5.67E-8*(((DZ366+$B$9)+273)^4-(DZ366+273)^4)-44100*I366)/(1.84*29.3*Q366+8*0.95*5.67E-8*(DZ366+273)^3))</f>
        <v>0</v>
      </c>
      <c r="V366">
        <f>($C$9*EA366+$D$9*EB366+$E$9*U366)</f>
        <v>0</v>
      </c>
      <c r="W366">
        <f>0.61365*exp(17.502*V366/(240.97+V366))</f>
        <v>0</v>
      </c>
      <c r="X366">
        <f>(Y366/Z366*100)</f>
        <v>0</v>
      </c>
      <c r="Y366">
        <f>DS366*(DX366+DY366)/1000</f>
        <v>0</v>
      </c>
      <c r="Z366">
        <f>0.61365*exp(17.502*DZ366/(240.97+DZ366))</f>
        <v>0</v>
      </c>
      <c r="AA366">
        <f>(W366-DS366*(DX366+DY366)/1000)</f>
        <v>0</v>
      </c>
      <c r="AB366">
        <f>(-I366*44100)</f>
        <v>0</v>
      </c>
      <c r="AC366">
        <f>2*29.3*Q366*0.92*(DZ366-V366)</f>
        <v>0</v>
      </c>
      <c r="AD366">
        <f>2*0.95*5.67E-8*(((DZ366+$B$9)+273)^4-(V366+273)^4)</f>
        <v>0</v>
      </c>
      <c r="AE366">
        <f>T366+AD366+AB366+AC366</f>
        <v>0</v>
      </c>
      <c r="AF366">
        <f>DW366*AT366*(DR366-DQ366*(1000-AT366*DT366)/(1000-AT366*DS366))/(100*DK366)</f>
        <v>0</v>
      </c>
      <c r="AG366">
        <f>1000*DW366*AT366*(DS366-DT366)/(100*DK366*(1000-AT366*DS366))</f>
        <v>0</v>
      </c>
      <c r="AH366">
        <f>(AI366 - AJ366 - DX366*1E3/(8.314*(DZ366+273.15)) * AL366/DW366 * AK366) * DW366/(100*DK366) * (1000 - DT366)/1000</f>
        <v>0</v>
      </c>
      <c r="AI366">
        <v>994.3416367805426</v>
      </c>
      <c r="AJ366">
        <v>970.204575757576</v>
      </c>
      <c r="AK366">
        <v>3.485103054677932</v>
      </c>
      <c r="AL366">
        <v>65.05288152161035</v>
      </c>
      <c r="AM366">
        <f>(AO366 - AN366 + DX366*1E3/(8.314*(DZ366+273.15)) * AQ366/DW366 * AP366) * DW366/(100*DK366) * 1000/(1000 - AO366)</f>
        <v>0</v>
      </c>
      <c r="AN366">
        <v>20.27596255709068</v>
      </c>
      <c r="AO366">
        <v>21.75318181818182</v>
      </c>
      <c r="AP366">
        <v>-0.0001191674675145881</v>
      </c>
      <c r="AQ366">
        <v>105.0648976741151</v>
      </c>
      <c r="AR366">
        <v>0</v>
      </c>
      <c r="AS366">
        <v>0</v>
      </c>
      <c r="AT366">
        <f>IF(AR366*$H$15&gt;=AV366,1.0,(AV366/(AV366-AR366*$H$15)))</f>
        <v>0</v>
      </c>
      <c r="AU366">
        <f>(AT366-1)*100</f>
        <v>0</v>
      </c>
      <c r="AV366">
        <f>MAX(0,($B$15+$C$15*EE366)/(1+$D$15*EE366)*DX366/(DZ366+273)*$E$15)</f>
        <v>0</v>
      </c>
      <c r="AW366" t="s">
        <v>437</v>
      </c>
      <c r="AX366" t="s">
        <v>437</v>
      </c>
      <c r="AY366">
        <v>0</v>
      </c>
      <c r="AZ366">
        <v>0</v>
      </c>
      <c r="BA366">
        <f>1-AY366/AZ366</f>
        <v>0</v>
      </c>
      <c r="BB366">
        <v>0</v>
      </c>
      <c r="BC366" t="s">
        <v>437</v>
      </c>
      <c r="BD366" t="s">
        <v>437</v>
      </c>
      <c r="BE366">
        <v>0</v>
      </c>
      <c r="BF366">
        <v>0</v>
      </c>
      <c r="BG366">
        <f>1-BE366/BF366</f>
        <v>0</v>
      </c>
      <c r="BH366">
        <v>0.5</v>
      </c>
      <c r="BI366">
        <f>DH366</f>
        <v>0</v>
      </c>
      <c r="BJ366">
        <f>K366</f>
        <v>0</v>
      </c>
      <c r="BK366">
        <f>BG366*BH366*BI366</f>
        <v>0</v>
      </c>
      <c r="BL366">
        <f>(BJ366-BB366)/BI366</f>
        <v>0</v>
      </c>
      <c r="BM366">
        <f>(AZ366-BF366)/BF366</f>
        <v>0</v>
      </c>
      <c r="BN366">
        <f>AY366/(BA366+AY366/BF366)</f>
        <v>0</v>
      </c>
      <c r="BO366" t="s">
        <v>437</v>
      </c>
      <c r="BP366">
        <v>0</v>
      </c>
      <c r="BQ366">
        <f>IF(BP366&lt;&gt;0, BP366, BN366)</f>
        <v>0</v>
      </c>
      <c r="BR366">
        <f>1-BQ366/BF366</f>
        <v>0</v>
      </c>
      <c r="BS366">
        <f>(BF366-BE366)/(BF366-BQ366)</f>
        <v>0</v>
      </c>
      <c r="BT366">
        <f>(AZ366-BF366)/(AZ366-BQ366)</f>
        <v>0</v>
      </c>
      <c r="BU366">
        <f>(BF366-BE366)/(BF366-AY366)</f>
        <v>0</v>
      </c>
      <c r="BV366">
        <f>(AZ366-BF366)/(AZ366-AY366)</f>
        <v>0</v>
      </c>
      <c r="BW366">
        <f>(BS366*BQ366/BE366)</f>
        <v>0</v>
      </c>
      <c r="BX366">
        <f>(1-BW366)</f>
        <v>0</v>
      </c>
      <c r="DG366">
        <f>$B$13*EF366+$C$13*EG366+$F$13*ER366*(1-EU366)</f>
        <v>0</v>
      </c>
      <c r="DH366">
        <f>DG366*DI366</f>
        <v>0</v>
      </c>
      <c r="DI366">
        <f>($B$13*$D$11+$C$13*$D$11+$F$13*((FE366+EW366)/MAX(FE366+EW366+FF366, 0.1)*$I$11+FF366/MAX(FE366+EW366+FF366, 0.1)*$J$11))/($B$13+$C$13+$F$13)</f>
        <v>0</v>
      </c>
      <c r="DJ366">
        <f>($B$13*$K$11+$C$13*$K$11+$F$13*((FE366+EW366)/MAX(FE366+EW366+FF366, 0.1)*$P$11+FF366/MAX(FE366+EW366+FF366, 0.1)*$Q$11))/($B$13+$C$13+$F$13)</f>
        <v>0</v>
      </c>
      <c r="DK366">
        <v>2.7</v>
      </c>
      <c r="DL366">
        <v>0.5</v>
      </c>
      <c r="DM366" t="s">
        <v>438</v>
      </c>
      <c r="DN366">
        <v>2</v>
      </c>
      <c r="DO366" t="b">
        <v>1</v>
      </c>
      <c r="DP366">
        <v>1759171738.278571</v>
      </c>
      <c r="DQ366">
        <v>924.2926071428572</v>
      </c>
      <c r="DR366">
        <v>957.6685357142859</v>
      </c>
      <c r="DS366">
        <v>21.78174642857142</v>
      </c>
      <c r="DT366">
        <v>20.27546785714286</v>
      </c>
      <c r="DU366">
        <v>925.0668214285714</v>
      </c>
      <c r="DV366">
        <v>21.50110357142857</v>
      </c>
      <c r="DW366">
        <v>500.0271428571428</v>
      </c>
      <c r="DX366">
        <v>90.87741785714286</v>
      </c>
      <c r="DY366">
        <v>0.06668053214285714</v>
      </c>
      <c r="DZ366">
        <v>28.76465000000001</v>
      </c>
      <c r="EA366">
        <v>30.02531071428571</v>
      </c>
      <c r="EB366">
        <v>999.9000000000002</v>
      </c>
      <c r="EC366">
        <v>0</v>
      </c>
      <c r="ED366">
        <v>0</v>
      </c>
      <c r="EE366">
        <v>9995.60607142857</v>
      </c>
      <c r="EF366">
        <v>0</v>
      </c>
      <c r="EG366">
        <v>11.05757142857143</v>
      </c>
      <c r="EH366">
        <v>-33.37601428571428</v>
      </c>
      <c r="EI366">
        <v>944.8733571428571</v>
      </c>
      <c r="EJ366">
        <v>977.4876428571431</v>
      </c>
      <c r="EK366">
        <v>1.5062825</v>
      </c>
      <c r="EL366">
        <v>957.6685357142859</v>
      </c>
      <c r="EM366">
        <v>20.27546785714286</v>
      </c>
      <c r="EN366">
        <v>1.979468928571429</v>
      </c>
      <c r="EO366">
        <v>1.842580714285714</v>
      </c>
      <c r="EP366">
        <v>17.28105357142857</v>
      </c>
      <c r="EQ366">
        <v>16.152775</v>
      </c>
      <c r="ER366">
        <v>2000.010714285714</v>
      </c>
      <c r="ES366">
        <v>0.9799940000000003</v>
      </c>
      <c r="ET366">
        <v>0.0200064</v>
      </c>
      <c r="EU366">
        <v>0</v>
      </c>
      <c r="EV366">
        <v>415.3440714285713</v>
      </c>
      <c r="EW366">
        <v>5.00078</v>
      </c>
      <c r="EX366">
        <v>8181.19107142857</v>
      </c>
      <c r="EY366">
        <v>16379.68928571428</v>
      </c>
      <c r="EZ366">
        <v>39.8725</v>
      </c>
      <c r="FA366">
        <v>40.78107142857142</v>
      </c>
      <c r="FB366">
        <v>40.20964285714285</v>
      </c>
      <c r="FC366">
        <v>40.37264285714286</v>
      </c>
      <c r="FD366">
        <v>40.91953571428571</v>
      </c>
      <c r="FE366">
        <v>1955.100714285714</v>
      </c>
      <c r="FF366">
        <v>39.91</v>
      </c>
      <c r="FG366">
        <v>0</v>
      </c>
      <c r="FH366">
        <v>1759171738.4</v>
      </c>
      <c r="FI366">
        <v>0</v>
      </c>
      <c r="FJ366">
        <v>415.3320769230768</v>
      </c>
      <c r="FK366">
        <v>0.764854705022053</v>
      </c>
      <c r="FL366">
        <v>17.60034186293584</v>
      </c>
      <c r="FM366">
        <v>8181.241153846155</v>
      </c>
      <c r="FN366">
        <v>15</v>
      </c>
      <c r="FO366">
        <v>0</v>
      </c>
      <c r="FP366" t="s">
        <v>439</v>
      </c>
      <c r="FQ366">
        <v>1746989605.5</v>
      </c>
      <c r="FR366">
        <v>1746989593.5</v>
      </c>
      <c r="FS366">
        <v>0</v>
      </c>
      <c r="FT366">
        <v>-0.274</v>
      </c>
      <c r="FU366">
        <v>-0.002</v>
      </c>
      <c r="FV366">
        <v>2.549</v>
      </c>
      <c r="FW366">
        <v>0.129</v>
      </c>
      <c r="FX366">
        <v>420</v>
      </c>
      <c r="FY366">
        <v>17</v>
      </c>
      <c r="FZ366">
        <v>0.02</v>
      </c>
      <c r="GA366">
        <v>0.04</v>
      </c>
      <c r="GB366">
        <v>-33.4037225</v>
      </c>
      <c r="GC366">
        <v>-0.4534953095684002</v>
      </c>
      <c r="GD366">
        <v>0.1780433170432127</v>
      </c>
      <c r="GE366">
        <v>1</v>
      </c>
      <c r="GF366">
        <v>415.320794117647</v>
      </c>
      <c r="GG366">
        <v>0.390878531352054</v>
      </c>
      <c r="GH366">
        <v>0.2500178557637253</v>
      </c>
      <c r="GI366">
        <v>1</v>
      </c>
      <c r="GJ366">
        <v>1.51762025</v>
      </c>
      <c r="GK366">
        <v>-0.2321215384615407</v>
      </c>
      <c r="GL366">
        <v>0.02234514852126743</v>
      </c>
      <c r="GM366">
        <v>0</v>
      </c>
      <c r="GN366">
        <v>2</v>
      </c>
      <c r="GO366">
        <v>3</v>
      </c>
      <c r="GP366" t="s">
        <v>446</v>
      </c>
      <c r="GQ366">
        <v>3.10241</v>
      </c>
      <c r="GR366">
        <v>2.72457</v>
      </c>
      <c r="GS366">
        <v>0.155967</v>
      </c>
      <c r="GT366">
        <v>0.15943</v>
      </c>
      <c r="GU366">
        <v>0.100814</v>
      </c>
      <c r="GV366">
        <v>0.0972687</v>
      </c>
      <c r="GW366">
        <v>22019.6</v>
      </c>
      <c r="GX366">
        <v>19925.9</v>
      </c>
      <c r="GY366">
        <v>26654</v>
      </c>
      <c r="GZ366">
        <v>23929.6</v>
      </c>
      <c r="HA366">
        <v>38358</v>
      </c>
      <c r="HB366">
        <v>31945.2</v>
      </c>
      <c r="HC366">
        <v>46540.9</v>
      </c>
      <c r="HD366">
        <v>37862.2</v>
      </c>
      <c r="HE366">
        <v>1.86245</v>
      </c>
      <c r="HF366">
        <v>1.85067</v>
      </c>
      <c r="HG366">
        <v>0.118446</v>
      </c>
      <c r="HH366">
        <v>0</v>
      </c>
      <c r="HI366">
        <v>28.1074</v>
      </c>
      <c r="HJ366">
        <v>999.9</v>
      </c>
      <c r="HK366">
        <v>48.8</v>
      </c>
      <c r="HL366">
        <v>31.9</v>
      </c>
      <c r="HM366">
        <v>25.4997</v>
      </c>
      <c r="HN366">
        <v>60.8988</v>
      </c>
      <c r="HO366">
        <v>22.0593</v>
      </c>
      <c r="HP366">
        <v>1</v>
      </c>
      <c r="HQ366">
        <v>0.189604</v>
      </c>
      <c r="HR366">
        <v>0.471495</v>
      </c>
      <c r="HS366">
        <v>20.279</v>
      </c>
      <c r="HT366">
        <v>5.21025</v>
      </c>
      <c r="HU366">
        <v>11.98</v>
      </c>
      <c r="HV366">
        <v>4.9636</v>
      </c>
      <c r="HW366">
        <v>3.27448</v>
      </c>
      <c r="HX366">
        <v>9999</v>
      </c>
      <c r="HY366">
        <v>9999</v>
      </c>
      <c r="HZ366">
        <v>9999</v>
      </c>
      <c r="IA366">
        <v>43.3</v>
      </c>
      <c r="IB366">
        <v>1.86399</v>
      </c>
      <c r="IC366">
        <v>1.8602</v>
      </c>
      <c r="ID366">
        <v>1.85848</v>
      </c>
      <c r="IE366">
        <v>1.85979</v>
      </c>
      <c r="IF366">
        <v>1.85989</v>
      </c>
      <c r="IG366">
        <v>1.85838</v>
      </c>
      <c r="IH366">
        <v>1.85745</v>
      </c>
      <c r="II366">
        <v>1.85242</v>
      </c>
      <c r="IJ366">
        <v>0</v>
      </c>
      <c r="IK366">
        <v>0</v>
      </c>
      <c r="IL366">
        <v>0</v>
      </c>
      <c r="IM366">
        <v>0</v>
      </c>
      <c r="IN366" t="s">
        <v>441</v>
      </c>
      <c r="IO366" t="s">
        <v>442</v>
      </c>
      <c r="IP366" t="s">
        <v>443</v>
      </c>
      <c r="IQ366" t="s">
        <v>443</v>
      </c>
      <c r="IR366" t="s">
        <v>443</v>
      </c>
      <c r="IS366" t="s">
        <v>443</v>
      </c>
      <c r="IT366">
        <v>0</v>
      </c>
      <c r="IU366">
        <v>100</v>
      </c>
      <c r="IV366">
        <v>100</v>
      </c>
      <c r="IW366">
        <v>-0.747</v>
      </c>
      <c r="IX366">
        <v>0.28</v>
      </c>
      <c r="IY366">
        <v>-0.9039269621244732</v>
      </c>
      <c r="IZ366">
        <v>-0.001239420960351069</v>
      </c>
      <c r="JA366">
        <v>2.054680153414315E-06</v>
      </c>
      <c r="JB366">
        <v>-6.090169633737798E-10</v>
      </c>
      <c r="JC366">
        <v>0.01286883109493677</v>
      </c>
      <c r="JD366">
        <v>0.003674261220633967</v>
      </c>
      <c r="JE366">
        <v>0.0003746991724086452</v>
      </c>
      <c r="JF366">
        <v>1.563836292469968E-06</v>
      </c>
      <c r="JG366">
        <v>1</v>
      </c>
      <c r="JH366">
        <v>2003</v>
      </c>
      <c r="JI366">
        <v>1</v>
      </c>
      <c r="JJ366">
        <v>24</v>
      </c>
      <c r="JK366">
        <v>203035.7</v>
      </c>
      <c r="JL366">
        <v>203035.9</v>
      </c>
      <c r="JM366">
        <v>2.27051</v>
      </c>
      <c r="JN366">
        <v>2.61841</v>
      </c>
      <c r="JO366">
        <v>1.49658</v>
      </c>
      <c r="JP366">
        <v>2.34375</v>
      </c>
      <c r="JQ366">
        <v>1.54907</v>
      </c>
      <c r="JR366">
        <v>2.41211</v>
      </c>
      <c r="JS366">
        <v>36.8842</v>
      </c>
      <c r="JT366">
        <v>24.1751</v>
      </c>
      <c r="JU366">
        <v>18</v>
      </c>
      <c r="JV366">
        <v>484.47</v>
      </c>
      <c r="JW366">
        <v>491.704</v>
      </c>
      <c r="JX366">
        <v>27.1827</v>
      </c>
      <c r="JY366">
        <v>29.6694</v>
      </c>
      <c r="JZ366">
        <v>29.9999</v>
      </c>
      <c r="KA366">
        <v>29.9259</v>
      </c>
      <c r="KB366">
        <v>29.9285</v>
      </c>
      <c r="KC366">
        <v>45.5709</v>
      </c>
      <c r="KD366">
        <v>23.0553</v>
      </c>
      <c r="KE366">
        <v>92.9252</v>
      </c>
      <c r="KF366">
        <v>27.1752</v>
      </c>
      <c r="KG366">
        <v>1008.14</v>
      </c>
      <c r="KH366">
        <v>20.3771</v>
      </c>
      <c r="KI366">
        <v>101.76</v>
      </c>
      <c r="KJ366">
        <v>91.3066</v>
      </c>
    </row>
    <row r="367" spans="1:296">
      <c r="A367">
        <v>349</v>
      </c>
      <c r="B367">
        <v>1759171751.6</v>
      </c>
      <c r="C367">
        <v>10378.5</v>
      </c>
      <c r="D367" t="s">
        <v>1144</v>
      </c>
      <c r="E367" t="s">
        <v>1145</v>
      </c>
      <c r="F367">
        <v>5</v>
      </c>
      <c r="G367" t="s">
        <v>1025</v>
      </c>
      <c r="H367">
        <v>1759171743.85</v>
      </c>
      <c r="I367">
        <f>(J367)/1000</f>
        <v>0</v>
      </c>
      <c r="J367">
        <f>IF(DO367, AM367, AG367)</f>
        <v>0</v>
      </c>
      <c r="K367">
        <f>IF(DO367, AH367, AF367)</f>
        <v>0</v>
      </c>
      <c r="L367">
        <f>DQ367 - IF(AT367&gt;1, K367*DK367*100.0/(AV367), 0)</f>
        <v>0</v>
      </c>
      <c r="M367">
        <f>((S367-I367/2)*L367-K367)/(S367+I367/2)</f>
        <v>0</v>
      </c>
      <c r="N367">
        <f>M367*(DX367+DY367)/1000.0</f>
        <v>0</v>
      </c>
      <c r="O367">
        <f>(DQ367 - IF(AT367&gt;1, K367*DK367*100.0/(AV367), 0))*(DX367+DY367)/1000.0</f>
        <v>0</v>
      </c>
      <c r="P367">
        <f>2.0/((1/R367-1/Q367)+SIGN(R367)*SQRT((1/R367-1/Q367)*(1/R367-1/Q367) + 4*DL367/((DL367+1)*(DL367+1))*(2*1/R367*1/Q367-1/Q367*1/Q367)))</f>
        <v>0</v>
      </c>
      <c r="Q367">
        <f>IF(LEFT(DM367,1)&lt;&gt;"0",IF(LEFT(DM367,1)="1",3.0,DN367),$D$5+$E$5*(EE367*DX367/($K$5*1000))+$F$5*(EE367*DX367/($K$5*1000))*MAX(MIN(DK367,$J$5),$I$5)*MAX(MIN(DK367,$J$5),$I$5)+$G$5*MAX(MIN(DK367,$J$5),$I$5)*(EE367*DX367/($K$5*1000))+$H$5*(EE367*DX367/($K$5*1000))*(EE367*DX367/($K$5*1000)))</f>
        <v>0</v>
      </c>
      <c r="R367">
        <f>I367*(1000-(1000*0.61365*exp(17.502*V367/(240.97+V367))/(DX367+DY367)+DS367)/2)/(1000*0.61365*exp(17.502*V367/(240.97+V367))/(DX367+DY367)-DS367)</f>
        <v>0</v>
      </c>
      <c r="S367">
        <f>1/((DL367+1)/(P367/1.6)+1/(Q367/1.37)) + DL367/((DL367+1)/(P367/1.6) + DL367/(Q367/1.37))</f>
        <v>0</v>
      </c>
      <c r="T367">
        <f>(DG367*DJ367)</f>
        <v>0</v>
      </c>
      <c r="U367">
        <f>(DZ367+(T367+2*0.95*5.67E-8*(((DZ367+$B$9)+273)^4-(DZ367+273)^4)-44100*I367)/(1.84*29.3*Q367+8*0.95*5.67E-8*(DZ367+273)^3))</f>
        <v>0</v>
      </c>
      <c r="V367">
        <f>($C$9*EA367+$D$9*EB367+$E$9*U367)</f>
        <v>0</v>
      </c>
      <c r="W367">
        <f>0.61365*exp(17.502*V367/(240.97+V367))</f>
        <v>0</v>
      </c>
      <c r="X367">
        <f>(Y367/Z367*100)</f>
        <v>0</v>
      </c>
      <c r="Y367">
        <f>DS367*(DX367+DY367)/1000</f>
        <v>0</v>
      </c>
      <c r="Z367">
        <f>0.61365*exp(17.502*DZ367/(240.97+DZ367))</f>
        <v>0</v>
      </c>
      <c r="AA367">
        <f>(W367-DS367*(DX367+DY367)/1000)</f>
        <v>0</v>
      </c>
      <c r="AB367">
        <f>(-I367*44100)</f>
        <v>0</v>
      </c>
      <c r="AC367">
        <f>2*29.3*Q367*0.92*(DZ367-V367)</f>
        <v>0</v>
      </c>
      <c r="AD367">
        <f>2*0.95*5.67E-8*(((DZ367+$B$9)+273)^4-(V367+273)^4)</f>
        <v>0</v>
      </c>
      <c r="AE367">
        <f>T367+AD367+AB367+AC367</f>
        <v>0</v>
      </c>
      <c r="AF367">
        <f>DW367*AT367*(DR367-DQ367*(1000-AT367*DT367)/(1000-AT367*DS367))/(100*DK367)</f>
        <v>0</v>
      </c>
      <c r="AG367">
        <f>1000*DW367*AT367*(DS367-DT367)/(100*DK367*(1000-AT367*DS367))</f>
        <v>0</v>
      </c>
      <c r="AH367">
        <f>(AI367 - AJ367 - DX367*1E3/(8.314*(DZ367+273.15)) * AL367/DW367 * AK367) * DW367/(100*DK367) * (1000 - DT367)/1000</f>
        <v>0</v>
      </c>
      <c r="AI367">
        <v>1012.3944374286</v>
      </c>
      <c r="AJ367">
        <v>988.9804606060603</v>
      </c>
      <c r="AK367">
        <v>3.392961131325593</v>
      </c>
      <c r="AL367">
        <v>65.05288152161035</v>
      </c>
      <c r="AM367">
        <f>(AO367 - AN367 + DX367*1E3/(8.314*(DZ367+273.15)) * AQ367/DW367 * AP367) * DW367/(100*DK367) * 1000/(1000 - AO367)</f>
        <v>0</v>
      </c>
      <c r="AN367">
        <v>20.2929738876657</v>
      </c>
      <c r="AO367">
        <v>21.73343333333332</v>
      </c>
      <c r="AP367">
        <v>-7.924391203502685E-05</v>
      </c>
      <c r="AQ367">
        <v>105.0648976741151</v>
      </c>
      <c r="AR367">
        <v>0</v>
      </c>
      <c r="AS367">
        <v>0</v>
      </c>
      <c r="AT367">
        <f>IF(AR367*$H$15&gt;=AV367,1.0,(AV367/(AV367-AR367*$H$15)))</f>
        <v>0</v>
      </c>
      <c r="AU367">
        <f>(AT367-1)*100</f>
        <v>0</v>
      </c>
      <c r="AV367">
        <f>MAX(0,($B$15+$C$15*EE367)/(1+$D$15*EE367)*DX367/(DZ367+273)*$E$15)</f>
        <v>0</v>
      </c>
      <c r="AW367" t="s">
        <v>437</v>
      </c>
      <c r="AX367" t="s">
        <v>437</v>
      </c>
      <c r="AY367">
        <v>0</v>
      </c>
      <c r="AZ367">
        <v>0</v>
      </c>
      <c r="BA367">
        <f>1-AY367/AZ367</f>
        <v>0</v>
      </c>
      <c r="BB367">
        <v>0</v>
      </c>
      <c r="BC367" t="s">
        <v>437</v>
      </c>
      <c r="BD367" t="s">
        <v>437</v>
      </c>
      <c r="BE367">
        <v>0</v>
      </c>
      <c r="BF367">
        <v>0</v>
      </c>
      <c r="BG367">
        <f>1-BE367/BF367</f>
        <v>0</v>
      </c>
      <c r="BH367">
        <v>0.5</v>
      </c>
      <c r="BI367">
        <f>DH367</f>
        <v>0</v>
      </c>
      <c r="BJ367">
        <f>K367</f>
        <v>0</v>
      </c>
      <c r="BK367">
        <f>BG367*BH367*BI367</f>
        <v>0</v>
      </c>
      <c r="BL367">
        <f>(BJ367-BB367)/BI367</f>
        <v>0</v>
      </c>
      <c r="BM367">
        <f>(AZ367-BF367)/BF367</f>
        <v>0</v>
      </c>
      <c r="BN367">
        <f>AY367/(BA367+AY367/BF367)</f>
        <v>0</v>
      </c>
      <c r="BO367" t="s">
        <v>437</v>
      </c>
      <c r="BP367">
        <v>0</v>
      </c>
      <c r="BQ367">
        <f>IF(BP367&lt;&gt;0, BP367, BN367)</f>
        <v>0</v>
      </c>
      <c r="BR367">
        <f>1-BQ367/BF367</f>
        <v>0</v>
      </c>
      <c r="BS367">
        <f>(BF367-BE367)/(BF367-BQ367)</f>
        <v>0</v>
      </c>
      <c r="BT367">
        <f>(AZ367-BF367)/(AZ367-BQ367)</f>
        <v>0</v>
      </c>
      <c r="BU367">
        <f>(BF367-BE367)/(BF367-AY367)</f>
        <v>0</v>
      </c>
      <c r="BV367">
        <f>(AZ367-BF367)/(AZ367-AY367)</f>
        <v>0</v>
      </c>
      <c r="BW367">
        <f>(BS367*BQ367/BE367)</f>
        <v>0</v>
      </c>
      <c r="BX367">
        <f>(1-BW367)</f>
        <v>0</v>
      </c>
      <c r="DG367">
        <f>$B$13*EF367+$C$13*EG367+$F$13*ER367*(1-EU367)</f>
        <v>0</v>
      </c>
      <c r="DH367">
        <f>DG367*DI367</f>
        <v>0</v>
      </c>
      <c r="DI367">
        <f>($B$13*$D$11+$C$13*$D$11+$F$13*((FE367+EW367)/MAX(FE367+EW367+FF367, 0.1)*$I$11+FF367/MAX(FE367+EW367+FF367, 0.1)*$J$11))/($B$13+$C$13+$F$13)</f>
        <v>0</v>
      </c>
      <c r="DJ367">
        <f>($B$13*$K$11+$C$13*$K$11+$F$13*((FE367+EW367)/MAX(FE367+EW367+FF367, 0.1)*$P$11+FF367/MAX(FE367+EW367+FF367, 0.1)*$Q$11))/($B$13+$C$13+$F$13)</f>
        <v>0</v>
      </c>
      <c r="DK367">
        <v>2.7</v>
      </c>
      <c r="DL367">
        <v>0.5</v>
      </c>
      <c r="DM367" t="s">
        <v>438</v>
      </c>
      <c r="DN367">
        <v>2</v>
      </c>
      <c r="DO367" t="b">
        <v>1</v>
      </c>
      <c r="DP367">
        <v>1759171743.85</v>
      </c>
      <c r="DQ367">
        <v>943.1261785714287</v>
      </c>
      <c r="DR367">
        <v>976.318</v>
      </c>
      <c r="DS367">
        <v>21.76041428571428</v>
      </c>
      <c r="DT367">
        <v>20.27977857142858</v>
      </c>
      <c r="DU367">
        <v>943.8815000000001</v>
      </c>
      <c r="DV367">
        <v>21.48024285714285</v>
      </c>
      <c r="DW367">
        <v>500.0571428571428</v>
      </c>
      <c r="DX367">
        <v>90.87669285714287</v>
      </c>
      <c r="DY367">
        <v>0.06653171071428571</v>
      </c>
      <c r="DZ367">
        <v>28.756325</v>
      </c>
      <c r="EA367">
        <v>30.02819285714286</v>
      </c>
      <c r="EB367">
        <v>999.9000000000002</v>
      </c>
      <c r="EC367">
        <v>0</v>
      </c>
      <c r="ED367">
        <v>0</v>
      </c>
      <c r="EE367">
        <v>9989.156071428572</v>
      </c>
      <c r="EF367">
        <v>0</v>
      </c>
      <c r="EG367">
        <v>11.05145714285715</v>
      </c>
      <c r="EH367">
        <v>-33.19192857142858</v>
      </c>
      <c r="EI367">
        <v>964.1052500000002</v>
      </c>
      <c r="EJ367">
        <v>996.5275714285714</v>
      </c>
      <c r="EK367">
        <v>1.480636428571428</v>
      </c>
      <c r="EL367">
        <v>976.318</v>
      </c>
      <c r="EM367">
        <v>20.27977857142858</v>
      </c>
      <c r="EN367">
        <v>1.977515</v>
      </c>
      <c r="EO367">
        <v>1.842958928571429</v>
      </c>
      <c r="EP367">
        <v>17.26543214285714</v>
      </c>
      <c r="EQ367">
        <v>16.15598928571429</v>
      </c>
      <c r="ER367">
        <v>2000.001071428572</v>
      </c>
      <c r="ES367">
        <v>0.9799940000000003</v>
      </c>
      <c r="ET367">
        <v>0.0200064</v>
      </c>
      <c r="EU367">
        <v>0</v>
      </c>
      <c r="EV367">
        <v>415.4700714285714</v>
      </c>
      <c r="EW367">
        <v>5.00078</v>
      </c>
      <c r="EX367">
        <v>8182.828928571428</v>
      </c>
      <c r="EY367">
        <v>16379.60714285714</v>
      </c>
      <c r="EZ367">
        <v>39.87035714285714</v>
      </c>
      <c r="FA367">
        <v>40.77667857142858</v>
      </c>
      <c r="FB367">
        <v>40.18514285714286</v>
      </c>
      <c r="FC367">
        <v>40.37703571428572</v>
      </c>
      <c r="FD367">
        <v>40.90614285714285</v>
      </c>
      <c r="FE367">
        <v>1955.091071428571</v>
      </c>
      <c r="FF367">
        <v>39.91</v>
      </c>
      <c r="FG367">
        <v>0</v>
      </c>
      <c r="FH367">
        <v>1759171743.8</v>
      </c>
      <c r="FI367">
        <v>0</v>
      </c>
      <c r="FJ367">
        <v>415.487</v>
      </c>
      <c r="FK367">
        <v>2.409846140634844</v>
      </c>
      <c r="FL367">
        <v>14.41153848476909</v>
      </c>
      <c r="FM367">
        <v>8182.913199999999</v>
      </c>
      <c r="FN367">
        <v>15</v>
      </c>
      <c r="FO367">
        <v>0</v>
      </c>
      <c r="FP367" t="s">
        <v>439</v>
      </c>
      <c r="FQ367">
        <v>1746989605.5</v>
      </c>
      <c r="FR367">
        <v>1746989593.5</v>
      </c>
      <c r="FS367">
        <v>0</v>
      </c>
      <c r="FT367">
        <v>-0.274</v>
      </c>
      <c r="FU367">
        <v>-0.002</v>
      </c>
      <c r="FV367">
        <v>2.549</v>
      </c>
      <c r="FW367">
        <v>0.129</v>
      </c>
      <c r="FX367">
        <v>420</v>
      </c>
      <c r="FY367">
        <v>17</v>
      </c>
      <c r="FZ367">
        <v>0.02</v>
      </c>
      <c r="GA367">
        <v>0.04</v>
      </c>
      <c r="GB367">
        <v>-33.2637575</v>
      </c>
      <c r="GC367">
        <v>0.9163575984991871</v>
      </c>
      <c r="GD367">
        <v>0.3013008603435284</v>
      </c>
      <c r="GE367">
        <v>0</v>
      </c>
      <c r="GF367">
        <v>415.3897352941177</v>
      </c>
      <c r="GG367">
        <v>1.146050419542714</v>
      </c>
      <c r="GH367">
        <v>0.2429908384648561</v>
      </c>
      <c r="GI367">
        <v>0</v>
      </c>
      <c r="GJ367">
        <v>1.4965305</v>
      </c>
      <c r="GK367">
        <v>-0.2584912570356507</v>
      </c>
      <c r="GL367">
        <v>0.02516006974851222</v>
      </c>
      <c r="GM367">
        <v>0</v>
      </c>
      <c r="GN367">
        <v>0</v>
      </c>
      <c r="GO367">
        <v>3</v>
      </c>
      <c r="GP367" t="s">
        <v>484</v>
      </c>
      <c r="GQ367">
        <v>3.10239</v>
      </c>
      <c r="GR367">
        <v>2.72411</v>
      </c>
      <c r="GS367">
        <v>0.157888</v>
      </c>
      <c r="GT367">
        <v>0.161249</v>
      </c>
      <c r="GU367">
        <v>0.100751</v>
      </c>
      <c r="GV367">
        <v>0.09738289999999999</v>
      </c>
      <c r="GW367">
        <v>21969.7</v>
      </c>
      <c r="GX367">
        <v>19882.8</v>
      </c>
      <c r="GY367">
        <v>26654.3</v>
      </c>
      <c r="GZ367">
        <v>23929.6</v>
      </c>
      <c r="HA367">
        <v>38361.4</v>
      </c>
      <c r="HB367">
        <v>31941.5</v>
      </c>
      <c r="HC367">
        <v>46541.5</v>
      </c>
      <c r="HD367">
        <v>37862.4</v>
      </c>
      <c r="HE367">
        <v>1.86222</v>
      </c>
      <c r="HF367">
        <v>1.85093</v>
      </c>
      <c r="HG367">
        <v>0.118285</v>
      </c>
      <c r="HH367">
        <v>0</v>
      </c>
      <c r="HI367">
        <v>28.1004</v>
      </c>
      <c r="HJ367">
        <v>999.9</v>
      </c>
      <c r="HK367">
        <v>48.8</v>
      </c>
      <c r="HL367">
        <v>31.9</v>
      </c>
      <c r="HM367">
        <v>25.4993</v>
      </c>
      <c r="HN367">
        <v>60.6388</v>
      </c>
      <c r="HO367">
        <v>21.9952</v>
      </c>
      <c r="HP367">
        <v>1</v>
      </c>
      <c r="HQ367">
        <v>0.189088</v>
      </c>
      <c r="HR367">
        <v>0.528249</v>
      </c>
      <c r="HS367">
        <v>20.2786</v>
      </c>
      <c r="HT367">
        <v>5.2101</v>
      </c>
      <c r="HU367">
        <v>11.98</v>
      </c>
      <c r="HV367">
        <v>4.9636</v>
      </c>
      <c r="HW367">
        <v>3.27448</v>
      </c>
      <c r="HX367">
        <v>9999</v>
      </c>
      <c r="HY367">
        <v>9999</v>
      </c>
      <c r="HZ367">
        <v>9999</v>
      </c>
      <c r="IA367">
        <v>43.3</v>
      </c>
      <c r="IB367">
        <v>1.864</v>
      </c>
      <c r="IC367">
        <v>1.86018</v>
      </c>
      <c r="ID367">
        <v>1.85848</v>
      </c>
      <c r="IE367">
        <v>1.85977</v>
      </c>
      <c r="IF367">
        <v>1.85989</v>
      </c>
      <c r="IG367">
        <v>1.8584</v>
      </c>
      <c r="IH367">
        <v>1.85747</v>
      </c>
      <c r="II367">
        <v>1.85242</v>
      </c>
      <c r="IJ367">
        <v>0</v>
      </c>
      <c r="IK367">
        <v>0</v>
      </c>
      <c r="IL367">
        <v>0</v>
      </c>
      <c r="IM367">
        <v>0</v>
      </c>
      <c r="IN367" t="s">
        <v>441</v>
      </c>
      <c r="IO367" t="s">
        <v>442</v>
      </c>
      <c r="IP367" t="s">
        <v>443</v>
      </c>
      <c r="IQ367" t="s">
        <v>443</v>
      </c>
      <c r="IR367" t="s">
        <v>443</v>
      </c>
      <c r="IS367" t="s">
        <v>443</v>
      </c>
      <c r="IT367">
        <v>0</v>
      </c>
      <c r="IU367">
        <v>100</v>
      </c>
      <c r="IV367">
        <v>100</v>
      </c>
      <c r="IW367">
        <v>-0.729</v>
      </c>
      <c r="IX367">
        <v>0.2796</v>
      </c>
      <c r="IY367">
        <v>-0.9039269621244732</v>
      </c>
      <c r="IZ367">
        <v>-0.001239420960351069</v>
      </c>
      <c r="JA367">
        <v>2.054680153414315E-06</v>
      </c>
      <c r="JB367">
        <v>-6.090169633737798E-10</v>
      </c>
      <c r="JC367">
        <v>0.01286883109493677</v>
      </c>
      <c r="JD367">
        <v>0.003674261220633967</v>
      </c>
      <c r="JE367">
        <v>0.0003746991724086452</v>
      </c>
      <c r="JF367">
        <v>1.563836292469968E-06</v>
      </c>
      <c r="JG367">
        <v>1</v>
      </c>
      <c r="JH367">
        <v>2003</v>
      </c>
      <c r="JI367">
        <v>1</v>
      </c>
      <c r="JJ367">
        <v>24</v>
      </c>
      <c r="JK367">
        <v>203035.8</v>
      </c>
      <c r="JL367">
        <v>203036</v>
      </c>
      <c r="JM367">
        <v>2.30713</v>
      </c>
      <c r="JN367">
        <v>2.61841</v>
      </c>
      <c r="JO367">
        <v>1.49658</v>
      </c>
      <c r="JP367">
        <v>2.34375</v>
      </c>
      <c r="JQ367">
        <v>1.54907</v>
      </c>
      <c r="JR367">
        <v>2.45239</v>
      </c>
      <c r="JS367">
        <v>36.8842</v>
      </c>
      <c r="JT367">
        <v>24.1751</v>
      </c>
      <c r="JU367">
        <v>18</v>
      </c>
      <c r="JV367">
        <v>484.318</v>
      </c>
      <c r="JW367">
        <v>491.852</v>
      </c>
      <c r="JX367">
        <v>27.1566</v>
      </c>
      <c r="JY367">
        <v>29.667</v>
      </c>
      <c r="JZ367">
        <v>29.9998</v>
      </c>
      <c r="KA367">
        <v>29.9234</v>
      </c>
      <c r="KB367">
        <v>29.9264</v>
      </c>
      <c r="KC367">
        <v>46.3028</v>
      </c>
      <c r="KD367">
        <v>23.0553</v>
      </c>
      <c r="KE367">
        <v>92.9252</v>
      </c>
      <c r="KF367">
        <v>27.1385</v>
      </c>
      <c r="KG367">
        <v>1021.49</v>
      </c>
      <c r="KH367">
        <v>20.4161</v>
      </c>
      <c r="KI367">
        <v>101.761</v>
      </c>
      <c r="KJ367">
        <v>91.3069</v>
      </c>
    </row>
    <row r="368" spans="1:296">
      <c r="A368">
        <v>350</v>
      </c>
      <c r="B368">
        <v>1759171756.6</v>
      </c>
      <c r="C368">
        <v>10383.5</v>
      </c>
      <c r="D368" t="s">
        <v>1146</v>
      </c>
      <c r="E368" t="s">
        <v>1147</v>
      </c>
      <c r="F368">
        <v>5</v>
      </c>
      <c r="G368" t="s">
        <v>1025</v>
      </c>
      <c r="H368">
        <v>1759171749.118518</v>
      </c>
      <c r="I368">
        <f>(J368)/1000</f>
        <v>0</v>
      </c>
      <c r="J368">
        <f>IF(DO368, AM368, AG368)</f>
        <v>0</v>
      </c>
      <c r="K368">
        <f>IF(DO368, AH368, AF368)</f>
        <v>0</v>
      </c>
      <c r="L368">
        <f>DQ368 - IF(AT368&gt;1, K368*DK368*100.0/(AV368), 0)</f>
        <v>0</v>
      </c>
      <c r="M368">
        <f>((S368-I368/2)*L368-K368)/(S368+I368/2)</f>
        <v>0</v>
      </c>
      <c r="N368">
        <f>M368*(DX368+DY368)/1000.0</f>
        <v>0</v>
      </c>
      <c r="O368">
        <f>(DQ368 - IF(AT368&gt;1, K368*DK368*100.0/(AV368), 0))*(DX368+DY368)/1000.0</f>
        <v>0</v>
      </c>
      <c r="P368">
        <f>2.0/((1/R368-1/Q368)+SIGN(R368)*SQRT((1/R368-1/Q368)*(1/R368-1/Q368) + 4*DL368/((DL368+1)*(DL368+1))*(2*1/R368*1/Q368-1/Q368*1/Q368)))</f>
        <v>0</v>
      </c>
      <c r="Q368">
        <f>IF(LEFT(DM368,1)&lt;&gt;"0",IF(LEFT(DM368,1)="1",3.0,DN368),$D$5+$E$5*(EE368*DX368/($K$5*1000))+$F$5*(EE368*DX368/($K$5*1000))*MAX(MIN(DK368,$J$5),$I$5)*MAX(MIN(DK368,$J$5),$I$5)+$G$5*MAX(MIN(DK368,$J$5),$I$5)*(EE368*DX368/($K$5*1000))+$H$5*(EE368*DX368/($K$5*1000))*(EE368*DX368/($K$5*1000)))</f>
        <v>0</v>
      </c>
      <c r="R368">
        <f>I368*(1000-(1000*0.61365*exp(17.502*V368/(240.97+V368))/(DX368+DY368)+DS368)/2)/(1000*0.61365*exp(17.502*V368/(240.97+V368))/(DX368+DY368)-DS368)</f>
        <v>0</v>
      </c>
      <c r="S368">
        <f>1/((DL368+1)/(P368/1.6)+1/(Q368/1.37)) + DL368/((DL368+1)/(P368/1.6) + DL368/(Q368/1.37))</f>
        <v>0</v>
      </c>
      <c r="T368">
        <f>(DG368*DJ368)</f>
        <v>0</v>
      </c>
      <c r="U368">
        <f>(DZ368+(T368+2*0.95*5.67E-8*(((DZ368+$B$9)+273)^4-(DZ368+273)^4)-44100*I368)/(1.84*29.3*Q368+8*0.95*5.67E-8*(DZ368+273)^3))</f>
        <v>0</v>
      </c>
      <c r="V368">
        <f>($C$9*EA368+$D$9*EB368+$E$9*U368)</f>
        <v>0</v>
      </c>
      <c r="W368">
        <f>0.61365*exp(17.502*V368/(240.97+V368))</f>
        <v>0</v>
      </c>
      <c r="X368">
        <f>(Y368/Z368*100)</f>
        <v>0</v>
      </c>
      <c r="Y368">
        <f>DS368*(DX368+DY368)/1000</f>
        <v>0</v>
      </c>
      <c r="Z368">
        <f>0.61365*exp(17.502*DZ368/(240.97+DZ368))</f>
        <v>0</v>
      </c>
      <c r="AA368">
        <f>(W368-DS368*(DX368+DY368)/1000)</f>
        <v>0</v>
      </c>
      <c r="AB368">
        <f>(-I368*44100)</f>
        <v>0</v>
      </c>
      <c r="AC368">
        <f>2*29.3*Q368*0.92*(DZ368-V368)</f>
        <v>0</v>
      </c>
      <c r="AD368">
        <f>2*0.95*5.67E-8*(((DZ368+$B$9)+273)^4-(V368+273)^4)</f>
        <v>0</v>
      </c>
      <c r="AE368">
        <f>T368+AD368+AB368+AC368</f>
        <v>0</v>
      </c>
      <c r="AF368">
        <f>DW368*AT368*(DR368-DQ368*(1000-AT368*DT368)/(1000-AT368*DS368))/(100*DK368)</f>
        <v>0</v>
      </c>
      <c r="AG368">
        <f>1000*DW368*AT368*(DS368-DT368)/(100*DK368*(1000-AT368*DS368))</f>
        <v>0</v>
      </c>
      <c r="AH368">
        <f>(AI368 - AJ368 - DX368*1E3/(8.314*(DZ368+273.15)) * AL368/DW368 * AK368) * DW368/(100*DK368) * (1000 - DT368)/1000</f>
        <v>0</v>
      </c>
      <c r="AI368">
        <v>1029.422739832671</v>
      </c>
      <c r="AJ368">
        <v>1005.867878787879</v>
      </c>
      <c r="AK368">
        <v>3.389864901374127</v>
      </c>
      <c r="AL368">
        <v>65.05288152161035</v>
      </c>
      <c r="AM368">
        <f>(AO368 - AN368 + DX368*1E3/(8.314*(DZ368+273.15)) * AQ368/DW368 * AP368) * DW368/(100*DK368) * 1000/(1000 - AO368)</f>
        <v>0</v>
      </c>
      <c r="AN368">
        <v>20.32127779176437</v>
      </c>
      <c r="AO368">
        <v>21.72485818181818</v>
      </c>
      <c r="AP368">
        <v>-4.795353582782525E-05</v>
      </c>
      <c r="AQ368">
        <v>105.0648976741151</v>
      </c>
      <c r="AR368">
        <v>0</v>
      </c>
      <c r="AS368">
        <v>0</v>
      </c>
      <c r="AT368">
        <f>IF(AR368*$H$15&gt;=AV368,1.0,(AV368/(AV368-AR368*$H$15)))</f>
        <v>0</v>
      </c>
      <c r="AU368">
        <f>(AT368-1)*100</f>
        <v>0</v>
      </c>
      <c r="AV368">
        <f>MAX(0,($B$15+$C$15*EE368)/(1+$D$15*EE368)*DX368/(DZ368+273)*$E$15)</f>
        <v>0</v>
      </c>
      <c r="AW368" t="s">
        <v>437</v>
      </c>
      <c r="AX368" t="s">
        <v>437</v>
      </c>
      <c r="AY368">
        <v>0</v>
      </c>
      <c r="AZ368">
        <v>0</v>
      </c>
      <c r="BA368">
        <f>1-AY368/AZ368</f>
        <v>0</v>
      </c>
      <c r="BB368">
        <v>0</v>
      </c>
      <c r="BC368" t="s">
        <v>437</v>
      </c>
      <c r="BD368" t="s">
        <v>437</v>
      </c>
      <c r="BE368">
        <v>0</v>
      </c>
      <c r="BF368">
        <v>0</v>
      </c>
      <c r="BG368">
        <f>1-BE368/BF368</f>
        <v>0</v>
      </c>
      <c r="BH368">
        <v>0.5</v>
      </c>
      <c r="BI368">
        <f>DH368</f>
        <v>0</v>
      </c>
      <c r="BJ368">
        <f>K368</f>
        <v>0</v>
      </c>
      <c r="BK368">
        <f>BG368*BH368*BI368</f>
        <v>0</v>
      </c>
      <c r="BL368">
        <f>(BJ368-BB368)/BI368</f>
        <v>0</v>
      </c>
      <c r="BM368">
        <f>(AZ368-BF368)/BF368</f>
        <v>0</v>
      </c>
      <c r="BN368">
        <f>AY368/(BA368+AY368/BF368)</f>
        <v>0</v>
      </c>
      <c r="BO368" t="s">
        <v>437</v>
      </c>
      <c r="BP368">
        <v>0</v>
      </c>
      <c r="BQ368">
        <f>IF(BP368&lt;&gt;0, BP368, BN368)</f>
        <v>0</v>
      </c>
      <c r="BR368">
        <f>1-BQ368/BF368</f>
        <v>0</v>
      </c>
      <c r="BS368">
        <f>(BF368-BE368)/(BF368-BQ368)</f>
        <v>0</v>
      </c>
      <c r="BT368">
        <f>(AZ368-BF368)/(AZ368-BQ368)</f>
        <v>0</v>
      </c>
      <c r="BU368">
        <f>(BF368-BE368)/(BF368-AY368)</f>
        <v>0</v>
      </c>
      <c r="BV368">
        <f>(AZ368-BF368)/(AZ368-AY368)</f>
        <v>0</v>
      </c>
      <c r="BW368">
        <f>(BS368*BQ368/BE368)</f>
        <v>0</v>
      </c>
      <c r="BX368">
        <f>(1-BW368)</f>
        <v>0</v>
      </c>
      <c r="DG368">
        <f>$B$13*EF368+$C$13*EG368+$F$13*ER368*(1-EU368)</f>
        <v>0</v>
      </c>
      <c r="DH368">
        <f>DG368*DI368</f>
        <v>0</v>
      </c>
      <c r="DI368">
        <f>($B$13*$D$11+$C$13*$D$11+$F$13*((FE368+EW368)/MAX(FE368+EW368+FF368, 0.1)*$I$11+FF368/MAX(FE368+EW368+FF368, 0.1)*$J$11))/($B$13+$C$13+$F$13)</f>
        <v>0</v>
      </c>
      <c r="DJ368">
        <f>($B$13*$K$11+$C$13*$K$11+$F$13*((FE368+EW368)/MAX(FE368+EW368+FF368, 0.1)*$P$11+FF368/MAX(FE368+EW368+FF368, 0.1)*$Q$11))/($B$13+$C$13+$F$13)</f>
        <v>0</v>
      </c>
      <c r="DK368">
        <v>2.7</v>
      </c>
      <c r="DL368">
        <v>0.5</v>
      </c>
      <c r="DM368" t="s">
        <v>438</v>
      </c>
      <c r="DN368">
        <v>2</v>
      </c>
      <c r="DO368" t="b">
        <v>1</v>
      </c>
      <c r="DP368">
        <v>1759171749.118518</v>
      </c>
      <c r="DQ368">
        <v>960.806703703704</v>
      </c>
      <c r="DR368">
        <v>993.8907777777778</v>
      </c>
      <c r="DS368">
        <v>21.74237037037037</v>
      </c>
      <c r="DT368">
        <v>20.2947925925926</v>
      </c>
      <c r="DU368">
        <v>961.5440370370372</v>
      </c>
      <c r="DV368">
        <v>21.46259259259259</v>
      </c>
      <c r="DW368">
        <v>500.0109259259259</v>
      </c>
      <c r="DX368">
        <v>90.87600740740743</v>
      </c>
      <c r="DY368">
        <v>0.06653851481481482</v>
      </c>
      <c r="DZ368">
        <v>28.74851481481482</v>
      </c>
      <c r="EA368">
        <v>30.03038888888889</v>
      </c>
      <c r="EB368">
        <v>999.9000000000001</v>
      </c>
      <c r="EC368">
        <v>0</v>
      </c>
      <c r="ED368">
        <v>0</v>
      </c>
      <c r="EE368">
        <v>9979.446296296295</v>
      </c>
      <c r="EF368">
        <v>0</v>
      </c>
      <c r="EG368">
        <v>11.05</v>
      </c>
      <c r="EH368">
        <v>-33.08368518518518</v>
      </c>
      <c r="EI368">
        <v>982.1611111111112</v>
      </c>
      <c r="EJ368">
        <v>1014.479111111111</v>
      </c>
      <c r="EK368">
        <v>1.447582592592592</v>
      </c>
      <c r="EL368">
        <v>993.8907777777778</v>
      </c>
      <c r="EM368">
        <v>20.2947925925926</v>
      </c>
      <c r="EN368">
        <v>1.97586074074074</v>
      </c>
      <c r="EO368">
        <v>1.84431</v>
      </c>
      <c r="EP368">
        <v>17.2522</v>
      </c>
      <c r="EQ368">
        <v>16.16747037037037</v>
      </c>
      <c r="ER368">
        <v>1999.985185185185</v>
      </c>
      <c r="ES368">
        <v>0.9799940000000001</v>
      </c>
      <c r="ET368">
        <v>0.0200064</v>
      </c>
      <c r="EU368">
        <v>0</v>
      </c>
      <c r="EV368">
        <v>415.676</v>
      </c>
      <c r="EW368">
        <v>5.00078</v>
      </c>
      <c r="EX368">
        <v>8184.254814814815</v>
      </c>
      <c r="EY368">
        <v>16379.48148148148</v>
      </c>
      <c r="EZ368">
        <v>39.9002962962963</v>
      </c>
      <c r="FA368">
        <v>40.79388888888889</v>
      </c>
      <c r="FB368">
        <v>40.14337037037038</v>
      </c>
      <c r="FC368">
        <v>40.41177777777778</v>
      </c>
      <c r="FD368">
        <v>40.89796296296296</v>
      </c>
      <c r="FE368">
        <v>1955.075185185185</v>
      </c>
      <c r="FF368">
        <v>39.91</v>
      </c>
      <c r="FG368">
        <v>0</v>
      </c>
      <c r="FH368">
        <v>1759171748.6</v>
      </c>
      <c r="FI368">
        <v>0</v>
      </c>
      <c r="FJ368">
        <v>415.6402400000001</v>
      </c>
      <c r="FK368">
        <v>1.826538447936464</v>
      </c>
      <c r="FL368">
        <v>17.95384618469088</v>
      </c>
      <c r="FM368">
        <v>8184.2304</v>
      </c>
      <c r="FN368">
        <v>15</v>
      </c>
      <c r="FO368">
        <v>0</v>
      </c>
      <c r="FP368" t="s">
        <v>439</v>
      </c>
      <c r="FQ368">
        <v>1746989605.5</v>
      </c>
      <c r="FR368">
        <v>1746989593.5</v>
      </c>
      <c r="FS368">
        <v>0</v>
      </c>
      <c r="FT368">
        <v>-0.274</v>
      </c>
      <c r="FU368">
        <v>-0.002</v>
      </c>
      <c r="FV368">
        <v>2.549</v>
      </c>
      <c r="FW368">
        <v>0.129</v>
      </c>
      <c r="FX368">
        <v>420</v>
      </c>
      <c r="FY368">
        <v>17</v>
      </c>
      <c r="FZ368">
        <v>0.02</v>
      </c>
      <c r="GA368">
        <v>0.04</v>
      </c>
      <c r="GB368">
        <v>-33.1389125</v>
      </c>
      <c r="GC368">
        <v>2.182969981238396</v>
      </c>
      <c r="GD368">
        <v>0.3719742942647385</v>
      </c>
      <c r="GE368">
        <v>0</v>
      </c>
      <c r="GF368">
        <v>415.5323529411765</v>
      </c>
      <c r="GG368">
        <v>2.234560729515395</v>
      </c>
      <c r="GH368">
        <v>0.3177532229996151</v>
      </c>
      <c r="GI368">
        <v>0</v>
      </c>
      <c r="GJ368">
        <v>1.46315475</v>
      </c>
      <c r="GK368">
        <v>-0.3776678048780523</v>
      </c>
      <c r="GL368">
        <v>0.03699769648150408</v>
      </c>
      <c r="GM368">
        <v>0</v>
      </c>
      <c r="GN368">
        <v>0</v>
      </c>
      <c r="GO368">
        <v>3</v>
      </c>
      <c r="GP368" t="s">
        <v>484</v>
      </c>
      <c r="GQ368">
        <v>3.10191</v>
      </c>
      <c r="GR368">
        <v>2.72448</v>
      </c>
      <c r="GS368">
        <v>0.159613</v>
      </c>
      <c r="GT368">
        <v>0.163003</v>
      </c>
      <c r="GU368">
        <v>0.100725</v>
      </c>
      <c r="GV368">
        <v>0.09748370000000001</v>
      </c>
      <c r="GW368">
        <v>21924.8</v>
      </c>
      <c r="GX368">
        <v>19841.3</v>
      </c>
      <c r="GY368">
        <v>26654.3</v>
      </c>
      <c r="GZ368">
        <v>23929.7</v>
      </c>
      <c r="HA368">
        <v>38362.5</v>
      </c>
      <c r="HB368">
        <v>31937.9</v>
      </c>
      <c r="HC368">
        <v>46541.3</v>
      </c>
      <c r="HD368">
        <v>37862.2</v>
      </c>
      <c r="HE368">
        <v>1.8614</v>
      </c>
      <c r="HF368">
        <v>1.85158</v>
      </c>
      <c r="HG368">
        <v>0.118069</v>
      </c>
      <c r="HH368">
        <v>0</v>
      </c>
      <c r="HI368">
        <v>28.0926</v>
      </c>
      <c r="HJ368">
        <v>999.9</v>
      </c>
      <c r="HK368">
        <v>48.8</v>
      </c>
      <c r="HL368">
        <v>31.9</v>
      </c>
      <c r="HM368">
        <v>25.4969</v>
      </c>
      <c r="HN368">
        <v>61.3088</v>
      </c>
      <c r="HO368">
        <v>22.1635</v>
      </c>
      <c r="HP368">
        <v>1</v>
      </c>
      <c r="HQ368">
        <v>0.189017</v>
      </c>
      <c r="HR368">
        <v>0.561732</v>
      </c>
      <c r="HS368">
        <v>20.2787</v>
      </c>
      <c r="HT368">
        <v>5.21055</v>
      </c>
      <c r="HU368">
        <v>11.98</v>
      </c>
      <c r="HV368">
        <v>4.9633</v>
      </c>
      <c r="HW368">
        <v>3.2745</v>
      </c>
      <c r="HX368">
        <v>9999</v>
      </c>
      <c r="HY368">
        <v>9999</v>
      </c>
      <c r="HZ368">
        <v>9999</v>
      </c>
      <c r="IA368">
        <v>43.3</v>
      </c>
      <c r="IB368">
        <v>1.86401</v>
      </c>
      <c r="IC368">
        <v>1.86019</v>
      </c>
      <c r="ID368">
        <v>1.85847</v>
      </c>
      <c r="IE368">
        <v>1.85979</v>
      </c>
      <c r="IF368">
        <v>1.85989</v>
      </c>
      <c r="IG368">
        <v>1.85841</v>
      </c>
      <c r="IH368">
        <v>1.85747</v>
      </c>
      <c r="II368">
        <v>1.85242</v>
      </c>
      <c r="IJ368">
        <v>0</v>
      </c>
      <c r="IK368">
        <v>0</v>
      </c>
      <c r="IL368">
        <v>0</v>
      </c>
      <c r="IM368">
        <v>0</v>
      </c>
      <c r="IN368" t="s">
        <v>441</v>
      </c>
      <c r="IO368" t="s">
        <v>442</v>
      </c>
      <c r="IP368" t="s">
        <v>443</v>
      </c>
      <c r="IQ368" t="s">
        <v>443</v>
      </c>
      <c r="IR368" t="s">
        <v>443</v>
      </c>
      <c r="IS368" t="s">
        <v>443</v>
      </c>
      <c r="IT368">
        <v>0</v>
      </c>
      <c r="IU368">
        <v>100</v>
      </c>
      <c r="IV368">
        <v>100</v>
      </c>
      <c r="IW368">
        <v>-0.712</v>
      </c>
      <c r="IX368">
        <v>0.2794</v>
      </c>
      <c r="IY368">
        <v>-0.9039269621244732</v>
      </c>
      <c r="IZ368">
        <v>-0.001239420960351069</v>
      </c>
      <c r="JA368">
        <v>2.054680153414315E-06</v>
      </c>
      <c r="JB368">
        <v>-6.090169633737798E-10</v>
      </c>
      <c r="JC368">
        <v>0.01286883109493677</v>
      </c>
      <c r="JD368">
        <v>0.003674261220633967</v>
      </c>
      <c r="JE368">
        <v>0.0003746991724086452</v>
      </c>
      <c r="JF368">
        <v>1.563836292469968E-06</v>
      </c>
      <c r="JG368">
        <v>1</v>
      </c>
      <c r="JH368">
        <v>2003</v>
      </c>
      <c r="JI368">
        <v>1</v>
      </c>
      <c r="JJ368">
        <v>24</v>
      </c>
      <c r="JK368">
        <v>203035.9</v>
      </c>
      <c r="JL368">
        <v>203036.1</v>
      </c>
      <c r="JM368">
        <v>2.33398</v>
      </c>
      <c r="JN368">
        <v>2.61719</v>
      </c>
      <c r="JO368">
        <v>1.49658</v>
      </c>
      <c r="JP368">
        <v>2.34375</v>
      </c>
      <c r="JQ368">
        <v>1.54907</v>
      </c>
      <c r="JR368">
        <v>2.4292</v>
      </c>
      <c r="JS368">
        <v>36.8842</v>
      </c>
      <c r="JT368">
        <v>24.1751</v>
      </c>
      <c r="JU368">
        <v>18</v>
      </c>
      <c r="JV368">
        <v>483.816</v>
      </c>
      <c r="JW368">
        <v>492.266</v>
      </c>
      <c r="JX368">
        <v>27.1204</v>
      </c>
      <c r="JY368">
        <v>29.665</v>
      </c>
      <c r="JZ368">
        <v>29.9999</v>
      </c>
      <c r="KA368">
        <v>29.9209</v>
      </c>
      <c r="KB368">
        <v>29.9245</v>
      </c>
      <c r="KC368">
        <v>46.9588</v>
      </c>
      <c r="KD368">
        <v>22.7637</v>
      </c>
      <c r="KE368">
        <v>92.9252</v>
      </c>
      <c r="KF368">
        <v>27.1065</v>
      </c>
      <c r="KG368">
        <v>1041.53</v>
      </c>
      <c r="KH368">
        <v>20.4557</v>
      </c>
      <c r="KI368">
        <v>101.761</v>
      </c>
      <c r="KJ368">
        <v>91.3068</v>
      </c>
    </row>
    <row r="369" spans="1:296">
      <c r="A369">
        <v>351</v>
      </c>
      <c r="B369">
        <v>1759171761.6</v>
      </c>
      <c r="C369">
        <v>10388.5</v>
      </c>
      <c r="D369" t="s">
        <v>1148</v>
      </c>
      <c r="E369" t="s">
        <v>1149</v>
      </c>
      <c r="F369">
        <v>5</v>
      </c>
      <c r="G369" t="s">
        <v>1025</v>
      </c>
      <c r="H369">
        <v>1759171753.832142</v>
      </c>
      <c r="I369">
        <f>(J369)/1000</f>
        <v>0</v>
      </c>
      <c r="J369">
        <f>IF(DO369, AM369, AG369)</f>
        <v>0</v>
      </c>
      <c r="K369">
        <f>IF(DO369, AH369, AF369)</f>
        <v>0</v>
      </c>
      <c r="L369">
        <f>DQ369 - IF(AT369&gt;1, K369*DK369*100.0/(AV369), 0)</f>
        <v>0</v>
      </c>
      <c r="M369">
        <f>((S369-I369/2)*L369-K369)/(S369+I369/2)</f>
        <v>0</v>
      </c>
      <c r="N369">
        <f>M369*(DX369+DY369)/1000.0</f>
        <v>0</v>
      </c>
      <c r="O369">
        <f>(DQ369 - IF(AT369&gt;1, K369*DK369*100.0/(AV369), 0))*(DX369+DY369)/1000.0</f>
        <v>0</v>
      </c>
      <c r="P369">
        <f>2.0/((1/R369-1/Q369)+SIGN(R369)*SQRT((1/R369-1/Q369)*(1/R369-1/Q369) + 4*DL369/((DL369+1)*(DL369+1))*(2*1/R369*1/Q369-1/Q369*1/Q369)))</f>
        <v>0</v>
      </c>
      <c r="Q369">
        <f>IF(LEFT(DM369,1)&lt;&gt;"0",IF(LEFT(DM369,1)="1",3.0,DN369),$D$5+$E$5*(EE369*DX369/($K$5*1000))+$F$5*(EE369*DX369/($K$5*1000))*MAX(MIN(DK369,$J$5),$I$5)*MAX(MIN(DK369,$J$5),$I$5)+$G$5*MAX(MIN(DK369,$J$5),$I$5)*(EE369*DX369/($K$5*1000))+$H$5*(EE369*DX369/($K$5*1000))*(EE369*DX369/($K$5*1000)))</f>
        <v>0</v>
      </c>
      <c r="R369">
        <f>I369*(1000-(1000*0.61365*exp(17.502*V369/(240.97+V369))/(DX369+DY369)+DS369)/2)/(1000*0.61365*exp(17.502*V369/(240.97+V369))/(DX369+DY369)-DS369)</f>
        <v>0</v>
      </c>
      <c r="S369">
        <f>1/((DL369+1)/(P369/1.6)+1/(Q369/1.37)) + DL369/((DL369+1)/(P369/1.6) + DL369/(Q369/1.37))</f>
        <v>0</v>
      </c>
      <c r="T369">
        <f>(DG369*DJ369)</f>
        <v>0</v>
      </c>
      <c r="U369">
        <f>(DZ369+(T369+2*0.95*5.67E-8*(((DZ369+$B$9)+273)^4-(DZ369+273)^4)-44100*I369)/(1.84*29.3*Q369+8*0.95*5.67E-8*(DZ369+273)^3))</f>
        <v>0</v>
      </c>
      <c r="V369">
        <f>($C$9*EA369+$D$9*EB369+$E$9*U369)</f>
        <v>0</v>
      </c>
      <c r="W369">
        <f>0.61365*exp(17.502*V369/(240.97+V369))</f>
        <v>0</v>
      </c>
      <c r="X369">
        <f>(Y369/Z369*100)</f>
        <v>0</v>
      </c>
      <c r="Y369">
        <f>DS369*(DX369+DY369)/1000</f>
        <v>0</v>
      </c>
      <c r="Z369">
        <f>0.61365*exp(17.502*DZ369/(240.97+DZ369))</f>
        <v>0</v>
      </c>
      <c r="AA369">
        <f>(W369-DS369*(DX369+DY369)/1000)</f>
        <v>0</v>
      </c>
      <c r="AB369">
        <f>(-I369*44100)</f>
        <v>0</v>
      </c>
      <c r="AC369">
        <f>2*29.3*Q369*0.92*(DZ369-V369)</f>
        <v>0</v>
      </c>
      <c r="AD369">
        <f>2*0.95*5.67E-8*(((DZ369+$B$9)+273)^4-(V369+273)^4)</f>
        <v>0</v>
      </c>
      <c r="AE369">
        <f>T369+AD369+AB369+AC369</f>
        <v>0</v>
      </c>
      <c r="AF369">
        <f>DW369*AT369*(DR369-DQ369*(1000-AT369*DT369)/(1000-AT369*DS369))/(100*DK369)</f>
        <v>0</v>
      </c>
      <c r="AG369">
        <f>1000*DW369*AT369*(DS369-DT369)/(100*DK369*(1000-AT369*DS369))</f>
        <v>0</v>
      </c>
      <c r="AH369">
        <f>(AI369 - AJ369 - DX369*1E3/(8.314*(DZ369+273.15)) * AL369/DW369 * AK369) * DW369/(100*DK369) * (1000 - DT369)/1000</f>
        <v>0</v>
      </c>
      <c r="AI369">
        <v>1046.744278141568</v>
      </c>
      <c r="AJ369">
        <v>1023.062242424242</v>
      </c>
      <c r="AK369">
        <v>3.454533499076182</v>
      </c>
      <c r="AL369">
        <v>65.05288152161035</v>
      </c>
      <c r="AM369">
        <f>(AO369 - AN369 + DX369*1E3/(8.314*(DZ369+273.15)) * AQ369/DW369 * AP369) * DW369/(100*DK369) * 1000/(1000 - AO369)</f>
        <v>0</v>
      </c>
      <c r="AN369">
        <v>20.38713262608869</v>
      </c>
      <c r="AO369">
        <v>21.73140969696969</v>
      </c>
      <c r="AP369">
        <v>6.989909382054654E-05</v>
      </c>
      <c r="AQ369">
        <v>105.0648976741151</v>
      </c>
      <c r="AR369">
        <v>0</v>
      </c>
      <c r="AS369">
        <v>0</v>
      </c>
      <c r="AT369">
        <f>IF(AR369*$H$15&gt;=AV369,1.0,(AV369/(AV369-AR369*$H$15)))</f>
        <v>0</v>
      </c>
      <c r="AU369">
        <f>(AT369-1)*100</f>
        <v>0</v>
      </c>
      <c r="AV369">
        <f>MAX(0,($B$15+$C$15*EE369)/(1+$D$15*EE369)*DX369/(DZ369+273)*$E$15)</f>
        <v>0</v>
      </c>
      <c r="AW369" t="s">
        <v>437</v>
      </c>
      <c r="AX369" t="s">
        <v>437</v>
      </c>
      <c r="AY369">
        <v>0</v>
      </c>
      <c r="AZ369">
        <v>0</v>
      </c>
      <c r="BA369">
        <f>1-AY369/AZ369</f>
        <v>0</v>
      </c>
      <c r="BB369">
        <v>0</v>
      </c>
      <c r="BC369" t="s">
        <v>437</v>
      </c>
      <c r="BD369" t="s">
        <v>437</v>
      </c>
      <c r="BE369">
        <v>0</v>
      </c>
      <c r="BF369">
        <v>0</v>
      </c>
      <c r="BG369">
        <f>1-BE369/BF369</f>
        <v>0</v>
      </c>
      <c r="BH369">
        <v>0.5</v>
      </c>
      <c r="BI369">
        <f>DH369</f>
        <v>0</v>
      </c>
      <c r="BJ369">
        <f>K369</f>
        <v>0</v>
      </c>
      <c r="BK369">
        <f>BG369*BH369*BI369</f>
        <v>0</v>
      </c>
      <c r="BL369">
        <f>(BJ369-BB369)/BI369</f>
        <v>0</v>
      </c>
      <c r="BM369">
        <f>(AZ369-BF369)/BF369</f>
        <v>0</v>
      </c>
      <c r="BN369">
        <f>AY369/(BA369+AY369/BF369)</f>
        <v>0</v>
      </c>
      <c r="BO369" t="s">
        <v>437</v>
      </c>
      <c r="BP369">
        <v>0</v>
      </c>
      <c r="BQ369">
        <f>IF(BP369&lt;&gt;0, BP369, BN369)</f>
        <v>0</v>
      </c>
      <c r="BR369">
        <f>1-BQ369/BF369</f>
        <v>0</v>
      </c>
      <c r="BS369">
        <f>(BF369-BE369)/(BF369-BQ369)</f>
        <v>0</v>
      </c>
      <c r="BT369">
        <f>(AZ369-BF369)/(AZ369-BQ369)</f>
        <v>0</v>
      </c>
      <c r="BU369">
        <f>(BF369-BE369)/(BF369-AY369)</f>
        <v>0</v>
      </c>
      <c r="BV369">
        <f>(AZ369-BF369)/(AZ369-AY369)</f>
        <v>0</v>
      </c>
      <c r="BW369">
        <f>(BS369*BQ369/BE369)</f>
        <v>0</v>
      </c>
      <c r="BX369">
        <f>(1-BW369)</f>
        <v>0</v>
      </c>
      <c r="DG369">
        <f>$B$13*EF369+$C$13*EG369+$F$13*ER369*(1-EU369)</f>
        <v>0</v>
      </c>
      <c r="DH369">
        <f>DG369*DI369</f>
        <v>0</v>
      </c>
      <c r="DI369">
        <f>($B$13*$D$11+$C$13*$D$11+$F$13*((FE369+EW369)/MAX(FE369+EW369+FF369, 0.1)*$I$11+FF369/MAX(FE369+EW369+FF369, 0.1)*$J$11))/($B$13+$C$13+$F$13)</f>
        <v>0</v>
      </c>
      <c r="DJ369">
        <f>($B$13*$K$11+$C$13*$K$11+$F$13*((FE369+EW369)/MAX(FE369+EW369+FF369, 0.1)*$P$11+FF369/MAX(FE369+EW369+FF369, 0.1)*$Q$11))/($B$13+$C$13+$F$13)</f>
        <v>0</v>
      </c>
      <c r="DK369">
        <v>2.7</v>
      </c>
      <c r="DL369">
        <v>0.5</v>
      </c>
      <c r="DM369" t="s">
        <v>438</v>
      </c>
      <c r="DN369">
        <v>2</v>
      </c>
      <c r="DO369" t="b">
        <v>1</v>
      </c>
      <c r="DP369">
        <v>1759171753.832142</v>
      </c>
      <c r="DQ369">
        <v>976.548</v>
      </c>
      <c r="DR369">
        <v>1009.514785714286</v>
      </c>
      <c r="DS369">
        <v>21.73199285714285</v>
      </c>
      <c r="DT369">
        <v>20.32609285714286</v>
      </c>
      <c r="DU369">
        <v>977.2693928571427</v>
      </c>
      <c r="DV369">
        <v>21.45242857142857</v>
      </c>
      <c r="DW369">
        <v>499.9587857142857</v>
      </c>
      <c r="DX369">
        <v>90.8758</v>
      </c>
      <c r="DY369">
        <v>0.06668749285714286</v>
      </c>
      <c r="DZ369">
        <v>28.73942142857143</v>
      </c>
      <c r="EA369">
        <v>30.02317142857143</v>
      </c>
      <c r="EB369">
        <v>999.9000000000002</v>
      </c>
      <c r="EC369">
        <v>0</v>
      </c>
      <c r="ED369">
        <v>0</v>
      </c>
      <c r="EE369">
        <v>9969.128571428571</v>
      </c>
      <c r="EF369">
        <v>0</v>
      </c>
      <c r="EG369">
        <v>11.0541</v>
      </c>
      <c r="EH369">
        <v>-32.96618571428571</v>
      </c>
      <c r="EI369">
        <v>998.2412142857145</v>
      </c>
      <c r="EJ369">
        <v>1030.46</v>
      </c>
      <c r="EK369">
        <v>1.405893214285714</v>
      </c>
      <c r="EL369">
        <v>1009.514785714286</v>
      </c>
      <c r="EM369">
        <v>20.32609285714286</v>
      </c>
      <c r="EN369">
        <v>1.974911785714286</v>
      </c>
      <c r="EO369">
        <v>1.847151071428571</v>
      </c>
      <c r="EP369">
        <v>17.24462142857143</v>
      </c>
      <c r="EQ369">
        <v>16.19158928571429</v>
      </c>
      <c r="ER369">
        <v>1999.998571428571</v>
      </c>
      <c r="ES369">
        <v>0.9799942142857146</v>
      </c>
      <c r="ET369">
        <v>0.02000618214285714</v>
      </c>
      <c r="EU369">
        <v>0</v>
      </c>
      <c r="EV369">
        <v>415.7433214285714</v>
      </c>
      <c r="EW369">
        <v>5.00078</v>
      </c>
      <c r="EX369">
        <v>8185.737857142858</v>
      </c>
      <c r="EY369">
        <v>16379.58571428571</v>
      </c>
      <c r="EZ369">
        <v>39.91053571428571</v>
      </c>
      <c r="FA369">
        <v>40.79450000000001</v>
      </c>
      <c r="FB369">
        <v>40.14714285714285</v>
      </c>
      <c r="FC369">
        <v>40.43942857142856</v>
      </c>
      <c r="FD369">
        <v>40.88375</v>
      </c>
      <c r="FE369">
        <v>1955.088571428572</v>
      </c>
      <c r="FF369">
        <v>39.91</v>
      </c>
      <c r="FG369">
        <v>0</v>
      </c>
      <c r="FH369">
        <v>1759171754</v>
      </c>
      <c r="FI369">
        <v>0</v>
      </c>
      <c r="FJ369">
        <v>415.7288461538461</v>
      </c>
      <c r="FK369">
        <v>0.3392136580358855</v>
      </c>
      <c r="FL369">
        <v>18.64888887151537</v>
      </c>
      <c r="FM369">
        <v>8185.86153846154</v>
      </c>
      <c r="FN369">
        <v>15</v>
      </c>
      <c r="FO369">
        <v>0</v>
      </c>
      <c r="FP369" t="s">
        <v>439</v>
      </c>
      <c r="FQ369">
        <v>1746989605.5</v>
      </c>
      <c r="FR369">
        <v>1746989593.5</v>
      </c>
      <c r="FS369">
        <v>0</v>
      </c>
      <c r="FT369">
        <v>-0.274</v>
      </c>
      <c r="FU369">
        <v>-0.002</v>
      </c>
      <c r="FV369">
        <v>2.549</v>
      </c>
      <c r="FW369">
        <v>0.129</v>
      </c>
      <c r="FX369">
        <v>420</v>
      </c>
      <c r="FY369">
        <v>17</v>
      </c>
      <c r="FZ369">
        <v>0.02</v>
      </c>
      <c r="GA369">
        <v>0.04</v>
      </c>
      <c r="GB369">
        <v>-33.13440731707317</v>
      </c>
      <c r="GC369">
        <v>1.57855818815332</v>
      </c>
      <c r="GD369">
        <v>0.3666735242161545</v>
      </c>
      <c r="GE369">
        <v>0</v>
      </c>
      <c r="GF369">
        <v>415.6426176470588</v>
      </c>
      <c r="GG369">
        <v>1.286340706902769</v>
      </c>
      <c r="GH369">
        <v>0.2633599655477015</v>
      </c>
      <c r="GI369">
        <v>0</v>
      </c>
      <c r="GJ369">
        <v>1.430900243902439</v>
      </c>
      <c r="GK369">
        <v>-0.4997086411149836</v>
      </c>
      <c r="GL369">
        <v>0.05011902187392576</v>
      </c>
      <c r="GM369">
        <v>0</v>
      </c>
      <c r="GN369">
        <v>0</v>
      </c>
      <c r="GO369">
        <v>3</v>
      </c>
      <c r="GP369" t="s">
        <v>484</v>
      </c>
      <c r="GQ369">
        <v>3.10222</v>
      </c>
      <c r="GR369">
        <v>2.7252</v>
      </c>
      <c r="GS369">
        <v>0.16135</v>
      </c>
      <c r="GT369">
        <v>0.164736</v>
      </c>
      <c r="GU369">
        <v>0.10075</v>
      </c>
      <c r="GV369">
        <v>0.0976643</v>
      </c>
      <c r="GW369">
        <v>21879.4</v>
      </c>
      <c r="GX369">
        <v>19800.4</v>
      </c>
      <c r="GY369">
        <v>26654.2</v>
      </c>
      <c r="GZ369">
        <v>23929.8</v>
      </c>
      <c r="HA369">
        <v>38361.8</v>
      </c>
      <c r="HB369">
        <v>31932</v>
      </c>
      <c r="HC369">
        <v>46541.4</v>
      </c>
      <c r="HD369">
        <v>37862.6</v>
      </c>
      <c r="HE369">
        <v>1.86155</v>
      </c>
      <c r="HF369">
        <v>1.85135</v>
      </c>
      <c r="HG369">
        <v>0.117332</v>
      </c>
      <c r="HH369">
        <v>0</v>
      </c>
      <c r="HI369">
        <v>28.0854</v>
      </c>
      <c r="HJ369">
        <v>999.9</v>
      </c>
      <c r="HK369">
        <v>48.8</v>
      </c>
      <c r="HL369">
        <v>31.9</v>
      </c>
      <c r="HM369">
        <v>25.4971</v>
      </c>
      <c r="HN369">
        <v>60.6888</v>
      </c>
      <c r="HO369">
        <v>22.0393</v>
      </c>
      <c r="HP369">
        <v>1</v>
      </c>
      <c r="HQ369">
        <v>0.188989</v>
      </c>
      <c r="HR369">
        <v>0.542446</v>
      </c>
      <c r="HS369">
        <v>20.2787</v>
      </c>
      <c r="HT369">
        <v>5.2104</v>
      </c>
      <c r="HU369">
        <v>11.98</v>
      </c>
      <c r="HV369">
        <v>4.96315</v>
      </c>
      <c r="HW369">
        <v>3.27445</v>
      </c>
      <c r="HX369">
        <v>9999</v>
      </c>
      <c r="HY369">
        <v>9999</v>
      </c>
      <c r="HZ369">
        <v>9999</v>
      </c>
      <c r="IA369">
        <v>43.3</v>
      </c>
      <c r="IB369">
        <v>1.86399</v>
      </c>
      <c r="IC369">
        <v>1.86018</v>
      </c>
      <c r="ID369">
        <v>1.85847</v>
      </c>
      <c r="IE369">
        <v>1.85981</v>
      </c>
      <c r="IF369">
        <v>1.85989</v>
      </c>
      <c r="IG369">
        <v>1.8584</v>
      </c>
      <c r="IH369">
        <v>1.85748</v>
      </c>
      <c r="II369">
        <v>1.85242</v>
      </c>
      <c r="IJ369">
        <v>0</v>
      </c>
      <c r="IK369">
        <v>0</v>
      </c>
      <c r="IL369">
        <v>0</v>
      </c>
      <c r="IM369">
        <v>0</v>
      </c>
      <c r="IN369" t="s">
        <v>441</v>
      </c>
      <c r="IO369" t="s">
        <v>442</v>
      </c>
      <c r="IP369" t="s">
        <v>443</v>
      </c>
      <c r="IQ369" t="s">
        <v>443</v>
      </c>
      <c r="IR369" t="s">
        <v>443</v>
      </c>
      <c r="IS369" t="s">
        <v>443</v>
      </c>
      <c r="IT369">
        <v>0</v>
      </c>
      <c r="IU369">
        <v>100</v>
      </c>
      <c r="IV369">
        <v>100</v>
      </c>
      <c r="IW369">
        <v>-0.6899999999999999</v>
      </c>
      <c r="IX369">
        <v>0.2796</v>
      </c>
      <c r="IY369">
        <v>-0.9039269621244732</v>
      </c>
      <c r="IZ369">
        <v>-0.001239420960351069</v>
      </c>
      <c r="JA369">
        <v>2.054680153414315E-06</v>
      </c>
      <c r="JB369">
        <v>-6.090169633737798E-10</v>
      </c>
      <c r="JC369">
        <v>0.01286883109493677</v>
      </c>
      <c r="JD369">
        <v>0.003674261220633967</v>
      </c>
      <c r="JE369">
        <v>0.0003746991724086452</v>
      </c>
      <c r="JF369">
        <v>1.563836292469968E-06</v>
      </c>
      <c r="JG369">
        <v>1</v>
      </c>
      <c r="JH369">
        <v>2003</v>
      </c>
      <c r="JI369">
        <v>1</v>
      </c>
      <c r="JJ369">
        <v>24</v>
      </c>
      <c r="JK369">
        <v>203035.9</v>
      </c>
      <c r="JL369">
        <v>203036.1</v>
      </c>
      <c r="JM369">
        <v>2.36938</v>
      </c>
      <c r="JN369">
        <v>2.62695</v>
      </c>
      <c r="JO369">
        <v>1.49658</v>
      </c>
      <c r="JP369">
        <v>2.34375</v>
      </c>
      <c r="JQ369">
        <v>1.54907</v>
      </c>
      <c r="JR369">
        <v>2.32056</v>
      </c>
      <c r="JS369">
        <v>36.8842</v>
      </c>
      <c r="JT369">
        <v>24.1751</v>
      </c>
      <c r="JU369">
        <v>18</v>
      </c>
      <c r="JV369">
        <v>483.89</v>
      </c>
      <c r="JW369">
        <v>492.099</v>
      </c>
      <c r="JX369">
        <v>27.0921</v>
      </c>
      <c r="JY369">
        <v>29.6631</v>
      </c>
      <c r="JZ369">
        <v>29.9999</v>
      </c>
      <c r="KA369">
        <v>29.919</v>
      </c>
      <c r="KB369">
        <v>29.9223</v>
      </c>
      <c r="KC369">
        <v>47.5456</v>
      </c>
      <c r="KD369">
        <v>22.7637</v>
      </c>
      <c r="KE369">
        <v>92.9252</v>
      </c>
      <c r="KF369">
        <v>27.0876</v>
      </c>
      <c r="KG369">
        <v>1054.89</v>
      </c>
      <c r="KH369">
        <v>20.4715</v>
      </c>
      <c r="KI369">
        <v>101.761</v>
      </c>
      <c r="KJ369">
        <v>91.30759999999999</v>
      </c>
    </row>
    <row r="370" spans="1:296">
      <c r="A370">
        <v>352</v>
      </c>
      <c r="B370">
        <v>1759171766.6</v>
      </c>
      <c r="C370">
        <v>10393.5</v>
      </c>
      <c r="D370" t="s">
        <v>1150</v>
      </c>
      <c r="E370" t="s">
        <v>1151</v>
      </c>
      <c r="F370">
        <v>5</v>
      </c>
      <c r="G370" t="s">
        <v>1025</v>
      </c>
      <c r="H370">
        <v>1759171759.1</v>
      </c>
      <c r="I370">
        <f>(J370)/1000</f>
        <v>0</v>
      </c>
      <c r="J370">
        <f>IF(DO370, AM370, AG370)</f>
        <v>0</v>
      </c>
      <c r="K370">
        <f>IF(DO370, AH370, AF370)</f>
        <v>0</v>
      </c>
      <c r="L370">
        <f>DQ370 - IF(AT370&gt;1, K370*DK370*100.0/(AV370), 0)</f>
        <v>0</v>
      </c>
      <c r="M370">
        <f>((S370-I370/2)*L370-K370)/(S370+I370/2)</f>
        <v>0</v>
      </c>
      <c r="N370">
        <f>M370*(DX370+DY370)/1000.0</f>
        <v>0</v>
      </c>
      <c r="O370">
        <f>(DQ370 - IF(AT370&gt;1, K370*DK370*100.0/(AV370), 0))*(DX370+DY370)/1000.0</f>
        <v>0</v>
      </c>
      <c r="P370">
        <f>2.0/((1/R370-1/Q370)+SIGN(R370)*SQRT((1/R370-1/Q370)*(1/R370-1/Q370) + 4*DL370/((DL370+1)*(DL370+1))*(2*1/R370*1/Q370-1/Q370*1/Q370)))</f>
        <v>0</v>
      </c>
      <c r="Q370">
        <f>IF(LEFT(DM370,1)&lt;&gt;"0",IF(LEFT(DM370,1)="1",3.0,DN370),$D$5+$E$5*(EE370*DX370/($K$5*1000))+$F$5*(EE370*DX370/($K$5*1000))*MAX(MIN(DK370,$J$5),$I$5)*MAX(MIN(DK370,$J$5),$I$5)+$G$5*MAX(MIN(DK370,$J$5),$I$5)*(EE370*DX370/($K$5*1000))+$H$5*(EE370*DX370/($K$5*1000))*(EE370*DX370/($K$5*1000)))</f>
        <v>0</v>
      </c>
      <c r="R370">
        <f>I370*(1000-(1000*0.61365*exp(17.502*V370/(240.97+V370))/(DX370+DY370)+DS370)/2)/(1000*0.61365*exp(17.502*V370/(240.97+V370))/(DX370+DY370)-DS370)</f>
        <v>0</v>
      </c>
      <c r="S370">
        <f>1/((DL370+1)/(P370/1.6)+1/(Q370/1.37)) + DL370/((DL370+1)/(P370/1.6) + DL370/(Q370/1.37))</f>
        <v>0</v>
      </c>
      <c r="T370">
        <f>(DG370*DJ370)</f>
        <v>0</v>
      </c>
      <c r="U370">
        <f>(DZ370+(T370+2*0.95*5.67E-8*(((DZ370+$B$9)+273)^4-(DZ370+273)^4)-44100*I370)/(1.84*29.3*Q370+8*0.95*5.67E-8*(DZ370+273)^3))</f>
        <v>0</v>
      </c>
      <c r="V370">
        <f>($C$9*EA370+$D$9*EB370+$E$9*U370)</f>
        <v>0</v>
      </c>
      <c r="W370">
        <f>0.61365*exp(17.502*V370/(240.97+V370))</f>
        <v>0</v>
      </c>
      <c r="X370">
        <f>(Y370/Z370*100)</f>
        <v>0</v>
      </c>
      <c r="Y370">
        <f>DS370*(DX370+DY370)/1000</f>
        <v>0</v>
      </c>
      <c r="Z370">
        <f>0.61365*exp(17.502*DZ370/(240.97+DZ370))</f>
        <v>0</v>
      </c>
      <c r="AA370">
        <f>(W370-DS370*(DX370+DY370)/1000)</f>
        <v>0</v>
      </c>
      <c r="AB370">
        <f>(-I370*44100)</f>
        <v>0</v>
      </c>
      <c r="AC370">
        <f>2*29.3*Q370*0.92*(DZ370-V370)</f>
        <v>0</v>
      </c>
      <c r="AD370">
        <f>2*0.95*5.67E-8*(((DZ370+$B$9)+273)^4-(V370+273)^4)</f>
        <v>0</v>
      </c>
      <c r="AE370">
        <f>T370+AD370+AB370+AC370</f>
        <v>0</v>
      </c>
      <c r="AF370">
        <f>DW370*AT370*(DR370-DQ370*(1000-AT370*DT370)/(1000-AT370*DS370))/(100*DK370)</f>
        <v>0</v>
      </c>
      <c r="AG370">
        <f>1000*DW370*AT370*(DS370-DT370)/(100*DK370*(1000-AT370*DS370))</f>
        <v>0</v>
      </c>
      <c r="AH370">
        <f>(AI370 - AJ370 - DX370*1E3/(8.314*(DZ370+273.15)) * AL370/DW370 * AK370) * DW370/(100*DK370) * (1000 - DT370)/1000</f>
        <v>0</v>
      </c>
      <c r="AI370">
        <v>1064.079135606454</v>
      </c>
      <c r="AJ370">
        <v>1040.237696969696</v>
      </c>
      <c r="AK370">
        <v>3.431391374026601</v>
      </c>
      <c r="AL370">
        <v>65.05288152161035</v>
      </c>
      <c r="AM370">
        <f>(AO370 - AN370 + DX370*1E3/(8.314*(DZ370+273.15)) * AQ370/DW370 * AP370) * DW370/(100*DK370) * 1000/(1000 - AO370)</f>
        <v>0</v>
      </c>
      <c r="AN370">
        <v>20.39610895611106</v>
      </c>
      <c r="AO370">
        <v>21.73326909090909</v>
      </c>
      <c r="AP370">
        <v>-1.543935732560051E-05</v>
      </c>
      <c r="AQ370">
        <v>105.0648976741151</v>
      </c>
      <c r="AR370">
        <v>0</v>
      </c>
      <c r="AS370">
        <v>0</v>
      </c>
      <c r="AT370">
        <f>IF(AR370*$H$15&gt;=AV370,1.0,(AV370/(AV370-AR370*$H$15)))</f>
        <v>0</v>
      </c>
      <c r="AU370">
        <f>(AT370-1)*100</f>
        <v>0</v>
      </c>
      <c r="AV370">
        <f>MAX(0,($B$15+$C$15*EE370)/(1+$D$15*EE370)*DX370/(DZ370+273)*$E$15)</f>
        <v>0</v>
      </c>
      <c r="AW370" t="s">
        <v>437</v>
      </c>
      <c r="AX370" t="s">
        <v>437</v>
      </c>
      <c r="AY370">
        <v>0</v>
      </c>
      <c r="AZ370">
        <v>0</v>
      </c>
      <c r="BA370">
        <f>1-AY370/AZ370</f>
        <v>0</v>
      </c>
      <c r="BB370">
        <v>0</v>
      </c>
      <c r="BC370" t="s">
        <v>437</v>
      </c>
      <c r="BD370" t="s">
        <v>437</v>
      </c>
      <c r="BE370">
        <v>0</v>
      </c>
      <c r="BF370">
        <v>0</v>
      </c>
      <c r="BG370">
        <f>1-BE370/BF370</f>
        <v>0</v>
      </c>
      <c r="BH370">
        <v>0.5</v>
      </c>
      <c r="BI370">
        <f>DH370</f>
        <v>0</v>
      </c>
      <c r="BJ370">
        <f>K370</f>
        <v>0</v>
      </c>
      <c r="BK370">
        <f>BG370*BH370*BI370</f>
        <v>0</v>
      </c>
      <c r="BL370">
        <f>(BJ370-BB370)/BI370</f>
        <v>0</v>
      </c>
      <c r="BM370">
        <f>(AZ370-BF370)/BF370</f>
        <v>0</v>
      </c>
      <c r="BN370">
        <f>AY370/(BA370+AY370/BF370)</f>
        <v>0</v>
      </c>
      <c r="BO370" t="s">
        <v>437</v>
      </c>
      <c r="BP370">
        <v>0</v>
      </c>
      <c r="BQ370">
        <f>IF(BP370&lt;&gt;0, BP370, BN370)</f>
        <v>0</v>
      </c>
      <c r="BR370">
        <f>1-BQ370/BF370</f>
        <v>0</v>
      </c>
      <c r="BS370">
        <f>(BF370-BE370)/(BF370-BQ370)</f>
        <v>0</v>
      </c>
      <c r="BT370">
        <f>(AZ370-BF370)/(AZ370-BQ370)</f>
        <v>0</v>
      </c>
      <c r="BU370">
        <f>(BF370-BE370)/(BF370-AY370)</f>
        <v>0</v>
      </c>
      <c r="BV370">
        <f>(AZ370-BF370)/(AZ370-AY370)</f>
        <v>0</v>
      </c>
      <c r="BW370">
        <f>(BS370*BQ370/BE370)</f>
        <v>0</v>
      </c>
      <c r="BX370">
        <f>(1-BW370)</f>
        <v>0</v>
      </c>
      <c r="DG370">
        <f>$B$13*EF370+$C$13*EG370+$F$13*ER370*(1-EU370)</f>
        <v>0</v>
      </c>
      <c r="DH370">
        <f>DG370*DI370</f>
        <v>0</v>
      </c>
      <c r="DI370">
        <f>($B$13*$D$11+$C$13*$D$11+$F$13*((FE370+EW370)/MAX(FE370+EW370+FF370, 0.1)*$I$11+FF370/MAX(FE370+EW370+FF370, 0.1)*$J$11))/($B$13+$C$13+$F$13)</f>
        <v>0</v>
      </c>
      <c r="DJ370">
        <f>($B$13*$K$11+$C$13*$K$11+$F$13*((FE370+EW370)/MAX(FE370+EW370+FF370, 0.1)*$P$11+FF370/MAX(FE370+EW370+FF370, 0.1)*$Q$11))/($B$13+$C$13+$F$13)</f>
        <v>0</v>
      </c>
      <c r="DK370">
        <v>2.7</v>
      </c>
      <c r="DL370">
        <v>0.5</v>
      </c>
      <c r="DM370" t="s">
        <v>438</v>
      </c>
      <c r="DN370">
        <v>2</v>
      </c>
      <c r="DO370" t="b">
        <v>1</v>
      </c>
      <c r="DP370">
        <v>1759171759.1</v>
      </c>
      <c r="DQ370">
        <v>994.1176666666667</v>
      </c>
      <c r="DR370">
        <v>1027.245555555555</v>
      </c>
      <c r="DS370">
        <v>21.72954814814815</v>
      </c>
      <c r="DT370">
        <v>20.36367037037037</v>
      </c>
      <c r="DU370">
        <v>994.8205185185185</v>
      </c>
      <c r="DV370">
        <v>21.45002962962963</v>
      </c>
      <c r="DW370">
        <v>499.9570370370371</v>
      </c>
      <c r="DX370">
        <v>90.8753111111111</v>
      </c>
      <c r="DY370">
        <v>0.06680768148148147</v>
      </c>
      <c r="DZ370">
        <v>28.72901851851852</v>
      </c>
      <c r="EA370">
        <v>30.01162962962963</v>
      </c>
      <c r="EB370">
        <v>999.9000000000001</v>
      </c>
      <c r="EC370">
        <v>0</v>
      </c>
      <c r="ED370">
        <v>0</v>
      </c>
      <c r="EE370">
        <v>9971.499259259259</v>
      </c>
      <c r="EF370">
        <v>0</v>
      </c>
      <c r="EG370">
        <v>11.05425185185185</v>
      </c>
      <c r="EH370">
        <v>-33.12767407407407</v>
      </c>
      <c r="EI370">
        <v>1016.198814814815</v>
      </c>
      <c r="EJ370">
        <v>1048.598888888889</v>
      </c>
      <c r="EK370">
        <v>1.365880370370371</v>
      </c>
      <c r="EL370">
        <v>1027.245555555555</v>
      </c>
      <c r="EM370">
        <v>20.36367037037037</v>
      </c>
      <c r="EN370">
        <v>1.974678518518519</v>
      </c>
      <c r="EO370">
        <v>1.850555185185185</v>
      </c>
      <c r="EP370">
        <v>17.24275925925926</v>
      </c>
      <c r="EQ370">
        <v>16.22047037037037</v>
      </c>
      <c r="ER370">
        <v>2000.002592592593</v>
      </c>
      <c r="ES370">
        <v>0.9799942222222225</v>
      </c>
      <c r="ET370">
        <v>0.02000617407407407</v>
      </c>
      <c r="EU370">
        <v>0</v>
      </c>
      <c r="EV370">
        <v>415.7723333333334</v>
      </c>
      <c r="EW370">
        <v>5.00078</v>
      </c>
      <c r="EX370">
        <v>8187.204074074076</v>
      </c>
      <c r="EY370">
        <v>16379.62222222222</v>
      </c>
      <c r="EZ370">
        <v>39.93033333333333</v>
      </c>
      <c r="FA370">
        <v>40.79148148148148</v>
      </c>
      <c r="FB370">
        <v>40.134</v>
      </c>
      <c r="FC370">
        <v>40.45807407407406</v>
      </c>
      <c r="FD370">
        <v>40.86548148148147</v>
      </c>
      <c r="FE370">
        <v>1955.092592592592</v>
      </c>
      <c r="FF370">
        <v>39.91</v>
      </c>
      <c r="FG370">
        <v>0</v>
      </c>
      <c r="FH370">
        <v>1759171758.8</v>
      </c>
      <c r="FI370">
        <v>0</v>
      </c>
      <c r="FJ370">
        <v>415.7498076923077</v>
      </c>
      <c r="FK370">
        <v>-0.7283760918911688</v>
      </c>
      <c r="FL370">
        <v>15.36991455062501</v>
      </c>
      <c r="FM370">
        <v>8187.190384615385</v>
      </c>
      <c r="FN370">
        <v>15</v>
      </c>
      <c r="FO370">
        <v>0</v>
      </c>
      <c r="FP370" t="s">
        <v>439</v>
      </c>
      <c r="FQ370">
        <v>1746989605.5</v>
      </c>
      <c r="FR370">
        <v>1746989593.5</v>
      </c>
      <c r="FS370">
        <v>0</v>
      </c>
      <c r="FT370">
        <v>-0.274</v>
      </c>
      <c r="FU370">
        <v>-0.002</v>
      </c>
      <c r="FV370">
        <v>2.549</v>
      </c>
      <c r="FW370">
        <v>0.129</v>
      </c>
      <c r="FX370">
        <v>420</v>
      </c>
      <c r="FY370">
        <v>17</v>
      </c>
      <c r="FZ370">
        <v>0.02</v>
      </c>
      <c r="GA370">
        <v>0.04</v>
      </c>
      <c r="GB370">
        <v>-33.0271175</v>
      </c>
      <c r="GC370">
        <v>-1.855421763602086</v>
      </c>
      <c r="GD370">
        <v>0.2550023557611776</v>
      </c>
      <c r="GE370">
        <v>0</v>
      </c>
      <c r="GF370">
        <v>415.7095882352942</v>
      </c>
      <c r="GG370">
        <v>0.3591749288064184</v>
      </c>
      <c r="GH370">
        <v>0.2429318613795951</v>
      </c>
      <c r="GI370">
        <v>1</v>
      </c>
      <c r="GJ370">
        <v>1.38895675</v>
      </c>
      <c r="GK370">
        <v>-0.4763613883677332</v>
      </c>
      <c r="GL370">
        <v>0.04721659233720176</v>
      </c>
      <c r="GM370">
        <v>0</v>
      </c>
      <c r="GN370">
        <v>1</v>
      </c>
      <c r="GO370">
        <v>3</v>
      </c>
      <c r="GP370" t="s">
        <v>459</v>
      </c>
      <c r="GQ370">
        <v>3.1021</v>
      </c>
      <c r="GR370">
        <v>2.72483</v>
      </c>
      <c r="GS370">
        <v>0.163068</v>
      </c>
      <c r="GT370">
        <v>0.166404</v>
      </c>
      <c r="GU370">
        <v>0.100753</v>
      </c>
      <c r="GV370">
        <v>0.0977111</v>
      </c>
      <c r="GW370">
        <v>21834.7</v>
      </c>
      <c r="GX370">
        <v>19760.8</v>
      </c>
      <c r="GY370">
        <v>26654.4</v>
      </c>
      <c r="GZ370">
        <v>23929.8</v>
      </c>
      <c r="HA370">
        <v>38361.9</v>
      </c>
      <c r="HB370">
        <v>31930.5</v>
      </c>
      <c r="HC370">
        <v>46541.4</v>
      </c>
      <c r="HD370">
        <v>37862.5</v>
      </c>
      <c r="HE370">
        <v>1.86182</v>
      </c>
      <c r="HF370">
        <v>1.85177</v>
      </c>
      <c r="HG370">
        <v>0.117764</v>
      </c>
      <c r="HH370">
        <v>0</v>
      </c>
      <c r="HI370">
        <v>28.0779</v>
      </c>
      <c r="HJ370">
        <v>999.9</v>
      </c>
      <c r="HK370">
        <v>48.8</v>
      </c>
      <c r="HL370">
        <v>31.9</v>
      </c>
      <c r="HM370">
        <v>25.4995</v>
      </c>
      <c r="HN370">
        <v>61.0588</v>
      </c>
      <c r="HO370">
        <v>21.9351</v>
      </c>
      <c r="HP370">
        <v>1</v>
      </c>
      <c r="HQ370">
        <v>0.18845</v>
      </c>
      <c r="HR370">
        <v>0.475621</v>
      </c>
      <c r="HS370">
        <v>20.2788</v>
      </c>
      <c r="HT370">
        <v>5.20965</v>
      </c>
      <c r="HU370">
        <v>11.98</v>
      </c>
      <c r="HV370">
        <v>4.9628</v>
      </c>
      <c r="HW370">
        <v>3.2744</v>
      </c>
      <c r="HX370">
        <v>9999</v>
      </c>
      <c r="HY370">
        <v>9999</v>
      </c>
      <c r="HZ370">
        <v>9999</v>
      </c>
      <c r="IA370">
        <v>43.3</v>
      </c>
      <c r="IB370">
        <v>1.86399</v>
      </c>
      <c r="IC370">
        <v>1.86017</v>
      </c>
      <c r="ID370">
        <v>1.85847</v>
      </c>
      <c r="IE370">
        <v>1.85982</v>
      </c>
      <c r="IF370">
        <v>1.85989</v>
      </c>
      <c r="IG370">
        <v>1.85841</v>
      </c>
      <c r="IH370">
        <v>1.85746</v>
      </c>
      <c r="II370">
        <v>1.85242</v>
      </c>
      <c r="IJ370">
        <v>0</v>
      </c>
      <c r="IK370">
        <v>0</v>
      </c>
      <c r="IL370">
        <v>0</v>
      </c>
      <c r="IM370">
        <v>0</v>
      </c>
      <c r="IN370" t="s">
        <v>441</v>
      </c>
      <c r="IO370" t="s">
        <v>442</v>
      </c>
      <c r="IP370" t="s">
        <v>443</v>
      </c>
      <c r="IQ370" t="s">
        <v>443</v>
      </c>
      <c r="IR370" t="s">
        <v>443</v>
      </c>
      <c r="IS370" t="s">
        <v>443</v>
      </c>
      <c r="IT370">
        <v>0</v>
      </c>
      <c r="IU370">
        <v>100</v>
      </c>
      <c r="IV370">
        <v>100</v>
      </c>
      <c r="IW370">
        <v>-0.68</v>
      </c>
      <c r="IX370">
        <v>0.2796</v>
      </c>
      <c r="IY370">
        <v>-0.9039269621244732</v>
      </c>
      <c r="IZ370">
        <v>-0.001239420960351069</v>
      </c>
      <c r="JA370">
        <v>2.054680153414315E-06</v>
      </c>
      <c r="JB370">
        <v>-6.090169633737798E-10</v>
      </c>
      <c r="JC370">
        <v>0.01286883109493677</v>
      </c>
      <c r="JD370">
        <v>0.003674261220633967</v>
      </c>
      <c r="JE370">
        <v>0.0003746991724086452</v>
      </c>
      <c r="JF370">
        <v>1.563836292469968E-06</v>
      </c>
      <c r="JG370">
        <v>1</v>
      </c>
      <c r="JH370">
        <v>2003</v>
      </c>
      <c r="JI370">
        <v>1</v>
      </c>
      <c r="JJ370">
        <v>24</v>
      </c>
      <c r="JK370">
        <v>203036</v>
      </c>
      <c r="JL370">
        <v>203036.2</v>
      </c>
      <c r="JM370">
        <v>2.39624</v>
      </c>
      <c r="JN370">
        <v>2.62451</v>
      </c>
      <c r="JO370">
        <v>1.49658</v>
      </c>
      <c r="JP370">
        <v>2.34375</v>
      </c>
      <c r="JQ370">
        <v>1.54907</v>
      </c>
      <c r="JR370">
        <v>2.3999</v>
      </c>
      <c r="JS370">
        <v>36.8842</v>
      </c>
      <c r="JT370">
        <v>24.1663</v>
      </c>
      <c r="JU370">
        <v>18</v>
      </c>
      <c r="JV370">
        <v>484.037</v>
      </c>
      <c r="JW370">
        <v>492.359</v>
      </c>
      <c r="JX370">
        <v>27.0765</v>
      </c>
      <c r="JY370">
        <v>29.6612</v>
      </c>
      <c r="JZ370">
        <v>29.9999</v>
      </c>
      <c r="KA370">
        <v>29.917</v>
      </c>
      <c r="KB370">
        <v>29.9197</v>
      </c>
      <c r="KC370">
        <v>48.1983</v>
      </c>
      <c r="KD370">
        <v>22.4851</v>
      </c>
      <c r="KE370">
        <v>92.9252</v>
      </c>
      <c r="KF370">
        <v>27.084</v>
      </c>
      <c r="KG370">
        <v>1074.93</v>
      </c>
      <c r="KH370">
        <v>20.5051</v>
      </c>
      <c r="KI370">
        <v>101.762</v>
      </c>
      <c r="KJ370">
        <v>91.3074</v>
      </c>
    </row>
    <row r="371" spans="1:296">
      <c r="A371">
        <v>353</v>
      </c>
      <c r="B371">
        <v>1759171771.6</v>
      </c>
      <c r="C371">
        <v>10398.5</v>
      </c>
      <c r="D371" t="s">
        <v>1152</v>
      </c>
      <c r="E371" t="s">
        <v>1153</v>
      </c>
      <c r="F371">
        <v>5</v>
      </c>
      <c r="G371" t="s">
        <v>1025</v>
      </c>
      <c r="H371">
        <v>1759171763.814285</v>
      </c>
      <c r="I371">
        <f>(J371)/1000</f>
        <v>0</v>
      </c>
      <c r="J371">
        <f>IF(DO371, AM371, AG371)</f>
        <v>0</v>
      </c>
      <c r="K371">
        <f>IF(DO371, AH371, AF371)</f>
        <v>0</v>
      </c>
      <c r="L371">
        <f>DQ371 - IF(AT371&gt;1, K371*DK371*100.0/(AV371), 0)</f>
        <v>0</v>
      </c>
      <c r="M371">
        <f>((S371-I371/2)*L371-K371)/(S371+I371/2)</f>
        <v>0</v>
      </c>
      <c r="N371">
        <f>M371*(DX371+DY371)/1000.0</f>
        <v>0</v>
      </c>
      <c r="O371">
        <f>(DQ371 - IF(AT371&gt;1, K371*DK371*100.0/(AV371), 0))*(DX371+DY371)/1000.0</f>
        <v>0</v>
      </c>
      <c r="P371">
        <f>2.0/((1/R371-1/Q371)+SIGN(R371)*SQRT((1/R371-1/Q371)*(1/R371-1/Q371) + 4*DL371/((DL371+1)*(DL371+1))*(2*1/R371*1/Q371-1/Q371*1/Q371)))</f>
        <v>0</v>
      </c>
      <c r="Q371">
        <f>IF(LEFT(DM371,1)&lt;&gt;"0",IF(LEFT(DM371,1)="1",3.0,DN371),$D$5+$E$5*(EE371*DX371/($K$5*1000))+$F$5*(EE371*DX371/($K$5*1000))*MAX(MIN(DK371,$J$5),$I$5)*MAX(MIN(DK371,$J$5),$I$5)+$G$5*MAX(MIN(DK371,$J$5),$I$5)*(EE371*DX371/($K$5*1000))+$H$5*(EE371*DX371/($K$5*1000))*(EE371*DX371/($K$5*1000)))</f>
        <v>0</v>
      </c>
      <c r="R371">
        <f>I371*(1000-(1000*0.61365*exp(17.502*V371/(240.97+V371))/(DX371+DY371)+DS371)/2)/(1000*0.61365*exp(17.502*V371/(240.97+V371))/(DX371+DY371)-DS371)</f>
        <v>0</v>
      </c>
      <c r="S371">
        <f>1/((DL371+1)/(P371/1.6)+1/(Q371/1.37)) + DL371/((DL371+1)/(P371/1.6) + DL371/(Q371/1.37))</f>
        <v>0</v>
      </c>
      <c r="T371">
        <f>(DG371*DJ371)</f>
        <v>0</v>
      </c>
      <c r="U371">
        <f>(DZ371+(T371+2*0.95*5.67E-8*(((DZ371+$B$9)+273)^4-(DZ371+273)^4)-44100*I371)/(1.84*29.3*Q371+8*0.95*5.67E-8*(DZ371+273)^3))</f>
        <v>0</v>
      </c>
      <c r="V371">
        <f>($C$9*EA371+$D$9*EB371+$E$9*U371)</f>
        <v>0</v>
      </c>
      <c r="W371">
        <f>0.61365*exp(17.502*V371/(240.97+V371))</f>
        <v>0</v>
      </c>
      <c r="X371">
        <f>(Y371/Z371*100)</f>
        <v>0</v>
      </c>
      <c r="Y371">
        <f>DS371*(DX371+DY371)/1000</f>
        <v>0</v>
      </c>
      <c r="Z371">
        <f>0.61365*exp(17.502*DZ371/(240.97+DZ371))</f>
        <v>0</v>
      </c>
      <c r="AA371">
        <f>(W371-DS371*(DX371+DY371)/1000)</f>
        <v>0</v>
      </c>
      <c r="AB371">
        <f>(-I371*44100)</f>
        <v>0</v>
      </c>
      <c r="AC371">
        <f>2*29.3*Q371*0.92*(DZ371-V371)</f>
        <v>0</v>
      </c>
      <c r="AD371">
        <f>2*0.95*5.67E-8*(((DZ371+$B$9)+273)^4-(V371+273)^4)</f>
        <v>0</v>
      </c>
      <c r="AE371">
        <f>T371+AD371+AB371+AC371</f>
        <v>0</v>
      </c>
      <c r="AF371">
        <f>DW371*AT371*(DR371-DQ371*(1000-AT371*DT371)/(1000-AT371*DS371))/(100*DK371)</f>
        <v>0</v>
      </c>
      <c r="AG371">
        <f>1000*DW371*AT371*(DS371-DT371)/(100*DK371*(1000-AT371*DS371))</f>
        <v>0</v>
      </c>
      <c r="AH371">
        <f>(AI371 - AJ371 - DX371*1E3/(8.314*(DZ371+273.15)) * AL371/DW371 * AK371) * DW371/(100*DK371) * (1000 - DT371)/1000</f>
        <v>0</v>
      </c>
      <c r="AI371">
        <v>1081.047089538166</v>
      </c>
      <c r="AJ371">
        <v>1057.24703030303</v>
      </c>
      <c r="AK371">
        <v>3.397266231591342</v>
      </c>
      <c r="AL371">
        <v>65.05288152161035</v>
      </c>
      <c r="AM371">
        <f>(AO371 - AN371 + DX371*1E3/(8.314*(DZ371+273.15)) * AQ371/DW371 * AP371) * DW371/(100*DK371) * 1000/(1000 - AO371)</f>
        <v>0</v>
      </c>
      <c r="AN371">
        <v>20.42999847409245</v>
      </c>
      <c r="AO371">
        <v>21.73278424242423</v>
      </c>
      <c r="AP371">
        <v>2.259339916384647E-05</v>
      </c>
      <c r="AQ371">
        <v>105.0648976741151</v>
      </c>
      <c r="AR371">
        <v>0</v>
      </c>
      <c r="AS371">
        <v>0</v>
      </c>
      <c r="AT371">
        <f>IF(AR371*$H$15&gt;=AV371,1.0,(AV371/(AV371-AR371*$H$15)))</f>
        <v>0</v>
      </c>
      <c r="AU371">
        <f>(AT371-1)*100</f>
        <v>0</v>
      </c>
      <c r="AV371">
        <f>MAX(0,($B$15+$C$15*EE371)/(1+$D$15*EE371)*DX371/(DZ371+273)*$E$15)</f>
        <v>0</v>
      </c>
      <c r="AW371" t="s">
        <v>437</v>
      </c>
      <c r="AX371" t="s">
        <v>437</v>
      </c>
      <c r="AY371">
        <v>0</v>
      </c>
      <c r="AZ371">
        <v>0</v>
      </c>
      <c r="BA371">
        <f>1-AY371/AZ371</f>
        <v>0</v>
      </c>
      <c r="BB371">
        <v>0</v>
      </c>
      <c r="BC371" t="s">
        <v>437</v>
      </c>
      <c r="BD371" t="s">
        <v>437</v>
      </c>
      <c r="BE371">
        <v>0</v>
      </c>
      <c r="BF371">
        <v>0</v>
      </c>
      <c r="BG371">
        <f>1-BE371/BF371</f>
        <v>0</v>
      </c>
      <c r="BH371">
        <v>0.5</v>
      </c>
      <c r="BI371">
        <f>DH371</f>
        <v>0</v>
      </c>
      <c r="BJ371">
        <f>K371</f>
        <v>0</v>
      </c>
      <c r="BK371">
        <f>BG371*BH371*BI371</f>
        <v>0</v>
      </c>
      <c r="BL371">
        <f>(BJ371-BB371)/BI371</f>
        <v>0</v>
      </c>
      <c r="BM371">
        <f>(AZ371-BF371)/BF371</f>
        <v>0</v>
      </c>
      <c r="BN371">
        <f>AY371/(BA371+AY371/BF371)</f>
        <v>0</v>
      </c>
      <c r="BO371" t="s">
        <v>437</v>
      </c>
      <c r="BP371">
        <v>0</v>
      </c>
      <c r="BQ371">
        <f>IF(BP371&lt;&gt;0, BP371, BN371)</f>
        <v>0</v>
      </c>
      <c r="BR371">
        <f>1-BQ371/BF371</f>
        <v>0</v>
      </c>
      <c r="BS371">
        <f>(BF371-BE371)/(BF371-BQ371)</f>
        <v>0</v>
      </c>
      <c r="BT371">
        <f>(AZ371-BF371)/(AZ371-BQ371)</f>
        <v>0</v>
      </c>
      <c r="BU371">
        <f>(BF371-BE371)/(BF371-AY371)</f>
        <v>0</v>
      </c>
      <c r="BV371">
        <f>(AZ371-BF371)/(AZ371-AY371)</f>
        <v>0</v>
      </c>
      <c r="BW371">
        <f>(BS371*BQ371/BE371)</f>
        <v>0</v>
      </c>
      <c r="BX371">
        <f>(1-BW371)</f>
        <v>0</v>
      </c>
      <c r="DG371">
        <f>$B$13*EF371+$C$13*EG371+$F$13*ER371*(1-EU371)</f>
        <v>0</v>
      </c>
      <c r="DH371">
        <f>DG371*DI371</f>
        <v>0</v>
      </c>
      <c r="DI371">
        <f>($B$13*$D$11+$C$13*$D$11+$F$13*((FE371+EW371)/MAX(FE371+EW371+FF371, 0.1)*$I$11+FF371/MAX(FE371+EW371+FF371, 0.1)*$J$11))/($B$13+$C$13+$F$13)</f>
        <v>0</v>
      </c>
      <c r="DJ371">
        <f>($B$13*$K$11+$C$13*$K$11+$F$13*((FE371+EW371)/MAX(FE371+EW371+FF371, 0.1)*$P$11+FF371/MAX(FE371+EW371+FF371, 0.1)*$Q$11))/($B$13+$C$13+$F$13)</f>
        <v>0</v>
      </c>
      <c r="DK371">
        <v>2.7</v>
      </c>
      <c r="DL371">
        <v>0.5</v>
      </c>
      <c r="DM371" t="s">
        <v>438</v>
      </c>
      <c r="DN371">
        <v>2</v>
      </c>
      <c r="DO371" t="b">
        <v>1</v>
      </c>
      <c r="DP371">
        <v>1759171763.814285</v>
      </c>
      <c r="DQ371">
        <v>1009.918178571428</v>
      </c>
      <c r="DR371">
        <v>1043.0875</v>
      </c>
      <c r="DS371">
        <v>21.730225</v>
      </c>
      <c r="DT371">
        <v>20.39606428571429</v>
      </c>
      <c r="DU371">
        <v>1010.604892857143</v>
      </c>
      <c r="DV371">
        <v>21.45069642857143</v>
      </c>
      <c r="DW371">
        <v>499.9466785714285</v>
      </c>
      <c r="DX371">
        <v>90.87529285714285</v>
      </c>
      <c r="DY371">
        <v>0.06700212142857143</v>
      </c>
      <c r="DZ371">
        <v>28.71921785714285</v>
      </c>
      <c r="EA371">
        <v>30.00500714285715</v>
      </c>
      <c r="EB371">
        <v>999.9000000000002</v>
      </c>
      <c r="EC371">
        <v>0</v>
      </c>
      <c r="ED371">
        <v>0</v>
      </c>
      <c r="EE371">
        <v>9981.245357142858</v>
      </c>
      <c r="EF371">
        <v>0</v>
      </c>
      <c r="EG371">
        <v>11.0541</v>
      </c>
      <c r="EH371">
        <v>-33.16903928571428</v>
      </c>
      <c r="EI371">
        <v>1032.351785714286</v>
      </c>
      <c r="EJ371">
        <v>1064.806071428571</v>
      </c>
      <c r="EK371">
        <v>1.334166785714286</v>
      </c>
      <c r="EL371">
        <v>1043.0875</v>
      </c>
      <c r="EM371">
        <v>20.39606428571429</v>
      </c>
      <c r="EN371">
        <v>1.974739642857143</v>
      </c>
      <c r="EO371">
        <v>1.853498214285714</v>
      </c>
      <c r="EP371">
        <v>17.24325</v>
      </c>
      <c r="EQ371">
        <v>16.24540357142857</v>
      </c>
      <c r="ER371">
        <v>2000.013214285714</v>
      </c>
      <c r="ES371">
        <v>0.9799942142857146</v>
      </c>
      <c r="ET371">
        <v>0.02000618214285714</v>
      </c>
      <c r="EU371">
        <v>0</v>
      </c>
      <c r="EV371">
        <v>415.7848214285713</v>
      </c>
      <c r="EW371">
        <v>5.00078</v>
      </c>
      <c r="EX371">
        <v>8188.222500000001</v>
      </c>
      <c r="EY371">
        <v>16379.70357142857</v>
      </c>
      <c r="EZ371">
        <v>39.91275</v>
      </c>
      <c r="FA371">
        <v>40.78546428571428</v>
      </c>
      <c r="FB371">
        <v>40.13810714285713</v>
      </c>
      <c r="FC371">
        <v>40.43732142857142</v>
      </c>
      <c r="FD371">
        <v>40.86585714285714</v>
      </c>
      <c r="FE371">
        <v>1955.103214285714</v>
      </c>
      <c r="FF371">
        <v>39.91</v>
      </c>
      <c r="FG371">
        <v>0</v>
      </c>
      <c r="FH371">
        <v>1759171763.6</v>
      </c>
      <c r="FI371">
        <v>0</v>
      </c>
      <c r="FJ371">
        <v>415.7516538461538</v>
      </c>
      <c r="FK371">
        <v>0.9183247632907227</v>
      </c>
      <c r="FL371">
        <v>8.435897448617165</v>
      </c>
      <c r="FM371">
        <v>8188.261153846154</v>
      </c>
      <c r="FN371">
        <v>15</v>
      </c>
      <c r="FO371">
        <v>0</v>
      </c>
      <c r="FP371" t="s">
        <v>439</v>
      </c>
      <c r="FQ371">
        <v>1746989605.5</v>
      </c>
      <c r="FR371">
        <v>1746989593.5</v>
      </c>
      <c r="FS371">
        <v>0</v>
      </c>
      <c r="FT371">
        <v>-0.274</v>
      </c>
      <c r="FU371">
        <v>-0.002</v>
      </c>
      <c r="FV371">
        <v>2.549</v>
      </c>
      <c r="FW371">
        <v>0.129</v>
      </c>
      <c r="FX371">
        <v>420</v>
      </c>
      <c r="FY371">
        <v>17</v>
      </c>
      <c r="FZ371">
        <v>0.02</v>
      </c>
      <c r="GA371">
        <v>0.04</v>
      </c>
      <c r="GB371">
        <v>-33.084205</v>
      </c>
      <c r="GC371">
        <v>-1.248148592870423</v>
      </c>
      <c r="GD371">
        <v>0.206876344648198</v>
      </c>
      <c r="GE371">
        <v>0</v>
      </c>
      <c r="GF371">
        <v>415.7648529411764</v>
      </c>
      <c r="GG371">
        <v>-0.2020626516010592</v>
      </c>
      <c r="GH371">
        <v>0.2231037917721552</v>
      </c>
      <c r="GI371">
        <v>1</v>
      </c>
      <c r="GJ371">
        <v>1.359393</v>
      </c>
      <c r="GK371">
        <v>-0.3972934333958756</v>
      </c>
      <c r="GL371">
        <v>0.03973680480360744</v>
      </c>
      <c r="GM371">
        <v>0</v>
      </c>
      <c r="GN371">
        <v>1</v>
      </c>
      <c r="GO371">
        <v>3</v>
      </c>
      <c r="GP371" t="s">
        <v>459</v>
      </c>
      <c r="GQ371">
        <v>3.10214</v>
      </c>
      <c r="GR371">
        <v>2.72492</v>
      </c>
      <c r="GS371">
        <v>0.164753</v>
      </c>
      <c r="GT371">
        <v>0.168046</v>
      </c>
      <c r="GU371">
        <v>0.100755</v>
      </c>
      <c r="GV371">
        <v>0.0978028</v>
      </c>
      <c r="GW371">
        <v>21790.8</v>
      </c>
      <c r="GX371">
        <v>19722.1</v>
      </c>
      <c r="GY371">
        <v>26654.5</v>
      </c>
      <c r="GZ371">
        <v>23930.1</v>
      </c>
      <c r="HA371">
        <v>38362.1</v>
      </c>
      <c r="HB371">
        <v>31927.6</v>
      </c>
      <c r="HC371">
        <v>46541.5</v>
      </c>
      <c r="HD371">
        <v>37862.8</v>
      </c>
      <c r="HE371">
        <v>1.86173</v>
      </c>
      <c r="HF371">
        <v>1.8516</v>
      </c>
      <c r="HG371">
        <v>0.118509</v>
      </c>
      <c r="HH371">
        <v>0</v>
      </c>
      <c r="HI371">
        <v>28.0701</v>
      </c>
      <c r="HJ371">
        <v>999.9</v>
      </c>
      <c r="HK371">
        <v>48.8</v>
      </c>
      <c r="HL371">
        <v>31.9</v>
      </c>
      <c r="HM371">
        <v>25.4987</v>
      </c>
      <c r="HN371">
        <v>61.1888</v>
      </c>
      <c r="HO371">
        <v>22.0673</v>
      </c>
      <c r="HP371">
        <v>1</v>
      </c>
      <c r="HQ371">
        <v>0.188491</v>
      </c>
      <c r="HR371">
        <v>0.437827</v>
      </c>
      <c r="HS371">
        <v>20.2787</v>
      </c>
      <c r="HT371">
        <v>5.2086</v>
      </c>
      <c r="HU371">
        <v>11.98</v>
      </c>
      <c r="HV371">
        <v>4.9622</v>
      </c>
      <c r="HW371">
        <v>3.27415</v>
      </c>
      <c r="HX371">
        <v>9999</v>
      </c>
      <c r="HY371">
        <v>9999</v>
      </c>
      <c r="HZ371">
        <v>9999</v>
      </c>
      <c r="IA371">
        <v>43.3</v>
      </c>
      <c r="IB371">
        <v>1.86401</v>
      </c>
      <c r="IC371">
        <v>1.86018</v>
      </c>
      <c r="ID371">
        <v>1.85847</v>
      </c>
      <c r="IE371">
        <v>1.85983</v>
      </c>
      <c r="IF371">
        <v>1.85989</v>
      </c>
      <c r="IG371">
        <v>1.8584</v>
      </c>
      <c r="IH371">
        <v>1.85746</v>
      </c>
      <c r="II371">
        <v>1.85242</v>
      </c>
      <c r="IJ371">
        <v>0</v>
      </c>
      <c r="IK371">
        <v>0</v>
      </c>
      <c r="IL371">
        <v>0</v>
      </c>
      <c r="IM371">
        <v>0</v>
      </c>
      <c r="IN371" t="s">
        <v>441</v>
      </c>
      <c r="IO371" t="s">
        <v>442</v>
      </c>
      <c r="IP371" t="s">
        <v>443</v>
      </c>
      <c r="IQ371" t="s">
        <v>443</v>
      </c>
      <c r="IR371" t="s">
        <v>443</v>
      </c>
      <c r="IS371" t="s">
        <v>443</v>
      </c>
      <c r="IT371">
        <v>0</v>
      </c>
      <c r="IU371">
        <v>100</v>
      </c>
      <c r="IV371">
        <v>100</v>
      </c>
      <c r="IW371">
        <v>-0.66</v>
      </c>
      <c r="IX371">
        <v>0.2796</v>
      </c>
      <c r="IY371">
        <v>-0.9039269621244732</v>
      </c>
      <c r="IZ371">
        <v>-0.001239420960351069</v>
      </c>
      <c r="JA371">
        <v>2.054680153414315E-06</v>
      </c>
      <c r="JB371">
        <v>-6.090169633737798E-10</v>
      </c>
      <c r="JC371">
        <v>0.01286883109493677</v>
      </c>
      <c r="JD371">
        <v>0.003674261220633967</v>
      </c>
      <c r="JE371">
        <v>0.0003746991724086452</v>
      </c>
      <c r="JF371">
        <v>1.563836292469968E-06</v>
      </c>
      <c r="JG371">
        <v>1</v>
      </c>
      <c r="JH371">
        <v>2003</v>
      </c>
      <c r="JI371">
        <v>1</v>
      </c>
      <c r="JJ371">
        <v>24</v>
      </c>
      <c r="JK371">
        <v>203036.1</v>
      </c>
      <c r="JL371">
        <v>203036.3</v>
      </c>
      <c r="JM371">
        <v>2.42676</v>
      </c>
      <c r="JN371">
        <v>2.61841</v>
      </c>
      <c r="JO371">
        <v>1.49658</v>
      </c>
      <c r="JP371">
        <v>2.34375</v>
      </c>
      <c r="JQ371">
        <v>1.54907</v>
      </c>
      <c r="JR371">
        <v>2.46094</v>
      </c>
      <c r="JS371">
        <v>36.8842</v>
      </c>
      <c r="JT371">
        <v>24.1751</v>
      </c>
      <c r="JU371">
        <v>18</v>
      </c>
      <c r="JV371">
        <v>483.964</v>
      </c>
      <c r="JW371">
        <v>492.225</v>
      </c>
      <c r="JX371">
        <v>27.075</v>
      </c>
      <c r="JY371">
        <v>29.6592</v>
      </c>
      <c r="JZ371">
        <v>30</v>
      </c>
      <c r="KA371">
        <v>29.9151</v>
      </c>
      <c r="KB371">
        <v>29.9174</v>
      </c>
      <c r="KC371">
        <v>48.7415</v>
      </c>
      <c r="KD371">
        <v>22.4851</v>
      </c>
      <c r="KE371">
        <v>92.9252</v>
      </c>
      <c r="KF371">
        <v>27.0825</v>
      </c>
      <c r="KG371">
        <v>1088.28</v>
      </c>
      <c r="KH371">
        <v>20.4686</v>
      </c>
      <c r="KI371">
        <v>101.762</v>
      </c>
      <c r="KJ371">
        <v>91.3083</v>
      </c>
    </row>
    <row r="372" spans="1:296">
      <c r="A372">
        <v>354</v>
      </c>
      <c r="B372">
        <v>1759171776.6</v>
      </c>
      <c r="C372">
        <v>10403.5</v>
      </c>
      <c r="D372" t="s">
        <v>1154</v>
      </c>
      <c r="E372" t="s">
        <v>1155</v>
      </c>
      <c r="F372">
        <v>5</v>
      </c>
      <c r="G372" t="s">
        <v>1025</v>
      </c>
      <c r="H372">
        <v>1759171769.1</v>
      </c>
      <c r="I372">
        <f>(J372)/1000</f>
        <v>0</v>
      </c>
      <c r="J372">
        <f>IF(DO372, AM372, AG372)</f>
        <v>0</v>
      </c>
      <c r="K372">
        <f>IF(DO372, AH372, AF372)</f>
        <v>0</v>
      </c>
      <c r="L372">
        <f>DQ372 - IF(AT372&gt;1, K372*DK372*100.0/(AV372), 0)</f>
        <v>0</v>
      </c>
      <c r="M372">
        <f>((S372-I372/2)*L372-K372)/(S372+I372/2)</f>
        <v>0</v>
      </c>
      <c r="N372">
        <f>M372*(DX372+DY372)/1000.0</f>
        <v>0</v>
      </c>
      <c r="O372">
        <f>(DQ372 - IF(AT372&gt;1, K372*DK372*100.0/(AV372), 0))*(DX372+DY372)/1000.0</f>
        <v>0</v>
      </c>
      <c r="P372">
        <f>2.0/((1/R372-1/Q372)+SIGN(R372)*SQRT((1/R372-1/Q372)*(1/R372-1/Q372) + 4*DL372/((DL372+1)*(DL372+1))*(2*1/R372*1/Q372-1/Q372*1/Q372)))</f>
        <v>0</v>
      </c>
      <c r="Q372">
        <f>IF(LEFT(DM372,1)&lt;&gt;"0",IF(LEFT(DM372,1)="1",3.0,DN372),$D$5+$E$5*(EE372*DX372/($K$5*1000))+$F$5*(EE372*DX372/($K$5*1000))*MAX(MIN(DK372,$J$5),$I$5)*MAX(MIN(DK372,$J$5),$I$5)+$G$5*MAX(MIN(DK372,$J$5),$I$5)*(EE372*DX372/($K$5*1000))+$H$5*(EE372*DX372/($K$5*1000))*(EE372*DX372/($K$5*1000)))</f>
        <v>0</v>
      </c>
      <c r="R372">
        <f>I372*(1000-(1000*0.61365*exp(17.502*V372/(240.97+V372))/(DX372+DY372)+DS372)/2)/(1000*0.61365*exp(17.502*V372/(240.97+V372))/(DX372+DY372)-DS372)</f>
        <v>0</v>
      </c>
      <c r="S372">
        <f>1/((DL372+1)/(P372/1.6)+1/(Q372/1.37)) + DL372/((DL372+1)/(P372/1.6) + DL372/(Q372/1.37))</f>
        <v>0</v>
      </c>
      <c r="T372">
        <f>(DG372*DJ372)</f>
        <v>0</v>
      </c>
      <c r="U372">
        <f>(DZ372+(T372+2*0.95*5.67E-8*(((DZ372+$B$9)+273)^4-(DZ372+273)^4)-44100*I372)/(1.84*29.3*Q372+8*0.95*5.67E-8*(DZ372+273)^3))</f>
        <v>0</v>
      </c>
      <c r="V372">
        <f>($C$9*EA372+$D$9*EB372+$E$9*U372)</f>
        <v>0</v>
      </c>
      <c r="W372">
        <f>0.61365*exp(17.502*V372/(240.97+V372))</f>
        <v>0</v>
      </c>
      <c r="X372">
        <f>(Y372/Z372*100)</f>
        <v>0</v>
      </c>
      <c r="Y372">
        <f>DS372*(DX372+DY372)/1000</f>
        <v>0</v>
      </c>
      <c r="Z372">
        <f>0.61365*exp(17.502*DZ372/(240.97+DZ372))</f>
        <v>0</v>
      </c>
      <c r="AA372">
        <f>(W372-DS372*(DX372+DY372)/1000)</f>
        <v>0</v>
      </c>
      <c r="AB372">
        <f>(-I372*44100)</f>
        <v>0</v>
      </c>
      <c r="AC372">
        <f>2*29.3*Q372*0.92*(DZ372-V372)</f>
        <v>0</v>
      </c>
      <c r="AD372">
        <f>2*0.95*5.67E-8*(((DZ372+$B$9)+273)^4-(V372+273)^4)</f>
        <v>0</v>
      </c>
      <c r="AE372">
        <f>T372+AD372+AB372+AC372</f>
        <v>0</v>
      </c>
      <c r="AF372">
        <f>DW372*AT372*(DR372-DQ372*(1000-AT372*DT372)/(1000-AT372*DS372))/(100*DK372)</f>
        <v>0</v>
      </c>
      <c r="AG372">
        <f>1000*DW372*AT372*(DS372-DT372)/(100*DK372*(1000-AT372*DS372))</f>
        <v>0</v>
      </c>
      <c r="AH372">
        <f>(AI372 - AJ372 - DX372*1E3/(8.314*(DZ372+273.15)) * AL372/DW372 * AK372) * DW372/(100*DK372) * (1000 - DT372)/1000</f>
        <v>0</v>
      </c>
      <c r="AI372">
        <v>1097.34728320083</v>
      </c>
      <c r="AJ372">
        <v>1074.042</v>
      </c>
      <c r="AK372">
        <v>3.350832763591872</v>
      </c>
      <c r="AL372">
        <v>65.05288152161035</v>
      </c>
      <c r="AM372">
        <f>(AO372 - AN372 + DX372*1E3/(8.314*(DZ372+273.15)) * AQ372/DW372 * AP372) * DW372/(100*DK372) * 1000/(1000 - AO372)</f>
        <v>0</v>
      </c>
      <c r="AN372">
        <v>20.43414189466706</v>
      </c>
      <c r="AO372">
        <v>21.72983393939394</v>
      </c>
      <c r="AP372">
        <v>-3.20890946395905E-05</v>
      </c>
      <c r="AQ372">
        <v>105.0648976741151</v>
      </c>
      <c r="AR372">
        <v>0</v>
      </c>
      <c r="AS372">
        <v>0</v>
      </c>
      <c r="AT372">
        <f>IF(AR372*$H$15&gt;=AV372,1.0,(AV372/(AV372-AR372*$H$15)))</f>
        <v>0</v>
      </c>
      <c r="AU372">
        <f>(AT372-1)*100</f>
        <v>0</v>
      </c>
      <c r="AV372">
        <f>MAX(0,($B$15+$C$15*EE372)/(1+$D$15*EE372)*DX372/(DZ372+273)*$E$15)</f>
        <v>0</v>
      </c>
      <c r="AW372" t="s">
        <v>437</v>
      </c>
      <c r="AX372" t="s">
        <v>437</v>
      </c>
      <c r="AY372">
        <v>0</v>
      </c>
      <c r="AZ372">
        <v>0</v>
      </c>
      <c r="BA372">
        <f>1-AY372/AZ372</f>
        <v>0</v>
      </c>
      <c r="BB372">
        <v>0</v>
      </c>
      <c r="BC372" t="s">
        <v>437</v>
      </c>
      <c r="BD372" t="s">
        <v>437</v>
      </c>
      <c r="BE372">
        <v>0</v>
      </c>
      <c r="BF372">
        <v>0</v>
      </c>
      <c r="BG372">
        <f>1-BE372/BF372</f>
        <v>0</v>
      </c>
      <c r="BH372">
        <v>0.5</v>
      </c>
      <c r="BI372">
        <f>DH372</f>
        <v>0</v>
      </c>
      <c r="BJ372">
        <f>K372</f>
        <v>0</v>
      </c>
      <c r="BK372">
        <f>BG372*BH372*BI372</f>
        <v>0</v>
      </c>
      <c r="BL372">
        <f>(BJ372-BB372)/BI372</f>
        <v>0</v>
      </c>
      <c r="BM372">
        <f>(AZ372-BF372)/BF372</f>
        <v>0</v>
      </c>
      <c r="BN372">
        <f>AY372/(BA372+AY372/BF372)</f>
        <v>0</v>
      </c>
      <c r="BO372" t="s">
        <v>437</v>
      </c>
      <c r="BP372">
        <v>0</v>
      </c>
      <c r="BQ372">
        <f>IF(BP372&lt;&gt;0, BP372, BN372)</f>
        <v>0</v>
      </c>
      <c r="BR372">
        <f>1-BQ372/BF372</f>
        <v>0</v>
      </c>
      <c r="BS372">
        <f>(BF372-BE372)/(BF372-BQ372)</f>
        <v>0</v>
      </c>
      <c r="BT372">
        <f>(AZ372-BF372)/(AZ372-BQ372)</f>
        <v>0</v>
      </c>
      <c r="BU372">
        <f>(BF372-BE372)/(BF372-AY372)</f>
        <v>0</v>
      </c>
      <c r="BV372">
        <f>(AZ372-BF372)/(AZ372-AY372)</f>
        <v>0</v>
      </c>
      <c r="BW372">
        <f>(BS372*BQ372/BE372)</f>
        <v>0</v>
      </c>
      <c r="BX372">
        <f>(1-BW372)</f>
        <v>0</v>
      </c>
      <c r="DG372">
        <f>$B$13*EF372+$C$13*EG372+$F$13*ER372*(1-EU372)</f>
        <v>0</v>
      </c>
      <c r="DH372">
        <f>DG372*DI372</f>
        <v>0</v>
      </c>
      <c r="DI372">
        <f>($B$13*$D$11+$C$13*$D$11+$F$13*((FE372+EW372)/MAX(FE372+EW372+FF372, 0.1)*$I$11+FF372/MAX(FE372+EW372+FF372, 0.1)*$J$11))/($B$13+$C$13+$F$13)</f>
        <v>0</v>
      </c>
      <c r="DJ372">
        <f>($B$13*$K$11+$C$13*$K$11+$F$13*((FE372+EW372)/MAX(FE372+EW372+FF372, 0.1)*$P$11+FF372/MAX(FE372+EW372+FF372, 0.1)*$Q$11))/($B$13+$C$13+$F$13)</f>
        <v>0</v>
      </c>
      <c r="DK372">
        <v>2.7</v>
      </c>
      <c r="DL372">
        <v>0.5</v>
      </c>
      <c r="DM372" t="s">
        <v>438</v>
      </c>
      <c r="DN372">
        <v>2</v>
      </c>
      <c r="DO372" t="b">
        <v>1</v>
      </c>
      <c r="DP372">
        <v>1759171769.1</v>
      </c>
      <c r="DQ372">
        <v>1027.574074074074</v>
      </c>
      <c r="DR372">
        <v>1060.527407407408</v>
      </c>
      <c r="DS372">
        <v>21.73263703703704</v>
      </c>
      <c r="DT372">
        <v>20.41787037037037</v>
      </c>
      <c r="DU372">
        <v>1028.242592592592</v>
      </c>
      <c r="DV372">
        <v>21.45306296296296</v>
      </c>
      <c r="DW372">
        <v>500.0591481481482</v>
      </c>
      <c r="DX372">
        <v>90.87484444444445</v>
      </c>
      <c r="DY372">
        <v>0.06671249259259258</v>
      </c>
      <c r="DZ372">
        <v>28.71064814814815</v>
      </c>
      <c r="EA372">
        <v>30.00054444444444</v>
      </c>
      <c r="EB372">
        <v>999.9000000000001</v>
      </c>
      <c r="EC372">
        <v>0</v>
      </c>
      <c r="ED372">
        <v>0</v>
      </c>
      <c r="EE372">
        <v>9990.112222222224</v>
      </c>
      <c r="EF372">
        <v>0</v>
      </c>
      <c r="EG372">
        <v>11.05425185185185</v>
      </c>
      <c r="EH372">
        <v>-32.95332592592592</v>
      </c>
      <c r="EI372">
        <v>1050.403333333333</v>
      </c>
      <c r="EJ372">
        <v>1082.632962962963</v>
      </c>
      <c r="EK372">
        <v>1.314777777777778</v>
      </c>
      <c r="EL372">
        <v>1060.527407407408</v>
      </c>
      <c r="EM372">
        <v>20.41787037037037</v>
      </c>
      <c r="EN372">
        <v>1.97495037037037</v>
      </c>
      <c r="EO372">
        <v>1.855471111111111</v>
      </c>
      <c r="EP372">
        <v>17.24492222222222</v>
      </c>
      <c r="EQ372">
        <v>16.26209259259259</v>
      </c>
      <c r="ER372">
        <v>2000.005925925926</v>
      </c>
      <c r="ES372">
        <v>0.9799940000000001</v>
      </c>
      <c r="ET372">
        <v>0.0200064</v>
      </c>
      <c r="EU372">
        <v>0</v>
      </c>
      <c r="EV372">
        <v>415.8292962962963</v>
      </c>
      <c r="EW372">
        <v>5.00078</v>
      </c>
      <c r="EX372">
        <v>8189.102222222223</v>
      </c>
      <c r="EY372">
        <v>16379.64814814815</v>
      </c>
      <c r="EZ372">
        <v>39.93262962962962</v>
      </c>
      <c r="FA372">
        <v>40.78677777777776</v>
      </c>
      <c r="FB372">
        <v>40.1108148148148</v>
      </c>
      <c r="FC372">
        <v>40.43955555555555</v>
      </c>
      <c r="FD372">
        <v>40.89792592592593</v>
      </c>
      <c r="FE372">
        <v>1955.095925925925</v>
      </c>
      <c r="FF372">
        <v>39.91</v>
      </c>
      <c r="FG372">
        <v>0</v>
      </c>
      <c r="FH372">
        <v>1759171769</v>
      </c>
      <c r="FI372">
        <v>0</v>
      </c>
      <c r="FJ372">
        <v>415.80232</v>
      </c>
      <c r="FK372">
        <v>0.7891538247825171</v>
      </c>
      <c r="FL372">
        <v>9.593846148207541</v>
      </c>
      <c r="FM372">
        <v>8189.2052</v>
      </c>
      <c r="FN372">
        <v>15</v>
      </c>
      <c r="FO372">
        <v>0</v>
      </c>
      <c r="FP372" t="s">
        <v>439</v>
      </c>
      <c r="FQ372">
        <v>1746989605.5</v>
      </c>
      <c r="FR372">
        <v>1746989593.5</v>
      </c>
      <c r="FS372">
        <v>0</v>
      </c>
      <c r="FT372">
        <v>-0.274</v>
      </c>
      <c r="FU372">
        <v>-0.002</v>
      </c>
      <c r="FV372">
        <v>2.549</v>
      </c>
      <c r="FW372">
        <v>0.129</v>
      </c>
      <c r="FX372">
        <v>420</v>
      </c>
      <c r="FY372">
        <v>17</v>
      </c>
      <c r="FZ372">
        <v>0.02</v>
      </c>
      <c r="GA372">
        <v>0.04</v>
      </c>
      <c r="GB372">
        <v>-33.0277675</v>
      </c>
      <c r="GC372">
        <v>2.344395872420347</v>
      </c>
      <c r="GD372">
        <v>0.2869041986338826</v>
      </c>
      <c r="GE372">
        <v>0</v>
      </c>
      <c r="GF372">
        <v>415.7733529411765</v>
      </c>
      <c r="GG372">
        <v>0.7247669842828158</v>
      </c>
      <c r="GH372">
        <v>0.2388076856523737</v>
      </c>
      <c r="GI372">
        <v>1</v>
      </c>
      <c r="GJ372">
        <v>1.32504025</v>
      </c>
      <c r="GK372">
        <v>-0.2368521951219536</v>
      </c>
      <c r="GL372">
        <v>0.02403829200333293</v>
      </c>
      <c r="GM372">
        <v>0</v>
      </c>
      <c r="GN372">
        <v>1</v>
      </c>
      <c r="GO372">
        <v>3</v>
      </c>
      <c r="GP372" t="s">
        <v>459</v>
      </c>
      <c r="GQ372">
        <v>3.10236</v>
      </c>
      <c r="GR372">
        <v>2.72426</v>
      </c>
      <c r="GS372">
        <v>0.166397</v>
      </c>
      <c r="GT372">
        <v>0.169629</v>
      </c>
      <c r="GU372">
        <v>0.10074</v>
      </c>
      <c r="GV372">
        <v>0.0978087</v>
      </c>
      <c r="GW372">
        <v>21748.2</v>
      </c>
      <c r="GX372">
        <v>19684.4</v>
      </c>
      <c r="GY372">
        <v>26654.7</v>
      </c>
      <c r="GZ372">
        <v>23929.9</v>
      </c>
      <c r="HA372">
        <v>38363.2</v>
      </c>
      <c r="HB372">
        <v>31927.4</v>
      </c>
      <c r="HC372">
        <v>46541.8</v>
      </c>
      <c r="HD372">
        <v>37862.7</v>
      </c>
      <c r="HE372">
        <v>1.86205</v>
      </c>
      <c r="HF372">
        <v>1.85152</v>
      </c>
      <c r="HG372">
        <v>0.118747</v>
      </c>
      <c r="HH372">
        <v>0</v>
      </c>
      <c r="HI372">
        <v>28.0621</v>
      </c>
      <c r="HJ372">
        <v>999.9</v>
      </c>
      <c r="HK372">
        <v>48.8</v>
      </c>
      <c r="HL372">
        <v>31.9</v>
      </c>
      <c r="HM372">
        <v>25.4965</v>
      </c>
      <c r="HN372">
        <v>61.2288</v>
      </c>
      <c r="HO372">
        <v>22.1074</v>
      </c>
      <c r="HP372">
        <v>1</v>
      </c>
      <c r="HQ372">
        <v>0.188374</v>
      </c>
      <c r="HR372">
        <v>0.421247</v>
      </c>
      <c r="HS372">
        <v>20.279</v>
      </c>
      <c r="HT372">
        <v>5.21025</v>
      </c>
      <c r="HU372">
        <v>11.98</v>
      </c>
      <c r="HV372">
        <v>4.96175</v>
      </c>
      <c r="HW372">
        <v>3.27438</v>
      </c>
      <c r="HX372">
        <v>9999</v>
      </c>
      <c r="HY372">
        <v>9999</v>
      </c>
      <c r="HZ372">
        <v>9999</v>
      </c>
      <c r="IA372">
        <v>43.3</v>
      </c>
      <c r="IB372">
        <v>1.864</v>
      </c>
      <c r="IC372">
        <v>1.86019</v>
      </c>
      <c r="ID372">
        <v>1.85847</v>
      </c>
      <c r="IE372">
        <v>1.8598</v>
      </c>
      <c r="IF372">
        <v>1.85989</v>
      </c>
      <c r="IG372">
        <v>1.85837</v>
      </c>
      <c r="IH372">
        <v>1.85746</v>
      </c>
      <c r="II372">
        <v>1.85242</v>
      </c>
      <c r="IJ372">
        <v>0</v>
      </c>
      <c r="IK372">
        <v>0</v>
      </c>
      <c r="IL372">
        <v>0</v>
      </c>
      <c r="IM372">
        <v>0</v>
      </c>
      <c r="IN372" t="s">
        <v>441</v>
      </c>
      <c r="IO372" t="s">
        <v>442</v>
      </c>
      <c r="IP372" t="s">
        <v>443</v>
      </c>
      <c r="IQ372" t="s">
        <v>443</v>
      </c>
      <c r="IR372" t="s">
        <v>443</v>
      </c>
      <c r="IS372" t="s">
        <v>443</v>
      </c>
      <c r="IT372">
        <v>0</v>
      </c>
      <c r="IU372">
        <v>100</v>
      </c>
      <c r="IV372">
        <v>100</v>
      </c>
      <c r="IW372">
        <v>-0.64</v>
      </c>
      <c r="IX372">
        <v>0.2795</v>
      </c>
      <c r="IY372">
        <v>-0.9039269621244732</v>
      </c>
      <c r="IZ372">
        <v>-0.001239420960351069</v>
      </c>
      <c r="JA372">
        <v>2.054680153414315E-06</v>
      </c>
      <c r="JB372">
        <v>-6.090169633737798E-10</v>
      </c>
      <c r="JC372">
        <v>0.01286883109493677</v>
      </c>
      <c r="JD372">
        <v>0.003674261220633967</v>
      </c>
      <c r="JE372">
        <v>0.0003746991724086452</v>
      </c>
      <c r="JF372">
        <v>1.563836292469968E-06</v>
      </c>
      <c r="JG372">
        <v>1</v>
      </c>
      <c r="JH372">
        <v>2003</v>
      </c>
      <c r="JI372">
        <v>1</v>
      </c>
      <c r="JJ372">
        <v>24</v>
      </c>
      <c r="JK372">
        <v>203036.2</v>
      </c>
      <c r="JL372">
        <v>203036.4</v>
      </c>
      <c r="JM372">
        <v>2.45605</v>
      </c>
      <c r="JN372">
        <v>2.61719</v>
      </c>
      <c r="JO372">
        <v>1.49658</v>
      </c>
      <c r="JP372">
        <v>2.34375</v>
      </c>
      <c r="JQ372">
        <v>1.54907</v>
      </c>
      <c r="JR372">
        <v>2.46094</v>
      </c>
      <c r="JS372">
        <v>36.8842</v>
      </c>
      <c r="JT372">
        <v>24.1838</v>
      </c>
      <c r="JU372">
        <v>18</v>
      </c>
      <c r="JV372">
        <v>484.136</v>
      </c>
      <c r="JW372">
        <v>492.16</v>
      </c>
      <c r="JX372">
        <v>27.0766</v>
      </c>
      <c r="JY372">
        <v>29.6566</v>
      </c>
      <c r="JZ372">
        <v>29.9999</v>
      </c>
      <c r="KA372">
        <v>29.9125</v>
      </c>
      <c r="KB372">
        <v>29.9155</v>
      </c>
      <c r="KC372">
        <v>49.3246</v>
      </c>
      <c r="KD372">
        <v>22.4851</v>
      </c>
      <c r="KE372">
        <v>92.554</v>
      </c>
      <c r="KF372">
        <v>27.0815</v>
      </c>
      <c r="KG372">
        <v>1108.48</v>
      </c>
      <c r="KH372">
        <v>20.4686</v>
      </c>
      <c r="KI372">
        <v>101.763</v>
      </c>
      <c r="KJ372">
        <v>91.3079</v>
      </c>
    </row>
    <row r="373" spans="1:296">
      <c r="A373">
        <v>355</v>
      </c>
      <c r="B373">
        <v>1759171781.6</v>
      </c>
      <c r="C373">
        <v>10408.5</v>
      </c>
      <c r="D373" t="s">
        <v>1156</v>
      </c>
      <c r="E373" t="s">
        <v>1157</v>
      </c>
      <c r="F373">
        <v>5</v>
      </c>
      <c r="G373" t="s">
        <v>1025</v>
      </c>
      <c r="H373">
        <v>1759171773.814285</v>
      </c>
      <c r="I373">
        <f>(J373)/1000</f>
        <v>0</v>
      </c>
      <c r="J373">
        <f>IF(DO373, AM373, AG373)</f>
        <v>0</v>
      </c>
      <c r="K373">
        <f>IF(DO373, AH373, AF373)</f>
        <v>0</v>
      </c>
      <c r="L373">
        <f>DQ373 - IF(AT373&gt;1, K373*DK373*100.0/(AV373), 0)</f>
        <v>0</v>
      </c>
      <c r="M373">
        <f>((S373-I373/2)*L373-K373)/(S373+I373/2)</f>
        <v>0</v>
      </c>
      <c r="N373">
        <f>M373*(DX373+DY373)/1000.0</f>
        <v>0</v>
      </c>
      <c r="O373">
        <f>(DQ373 - IF(AT373&gt;1, K373*DK373*100.0/(AV373), 0))*(DX373+DY373)/1000.0</f>
        <v>0</v>
      </c>
      <c r="P373">
        <f>2.0/((1/R373-1/Q373)+SIGN(R373)*SQRT((1/R373-1/Q373)*(1/R373-1/Q373) + 4*DL373/((DL373+1)*(DL373+1))*(2*1/R373*1/Q373-1/Q373*1/Q373)))</f>
        <v>0</v>
      </c>
      <c r="Q373">
        <f>IF(LEFT(DM373,1)&lt;&gt;"0",IF(LEFT(DM373,1)="1",3.0,DN373),$D$5+$E$5*(EE373*DX373/($K$5*1000))+$F$5*(EE373*DX373/($K$5*1000))*MAX(MIN(DK373,$J$5),$I$5)*MAX(MIN(DK373,$J$5),$I$5)+$G$5*MAX(MIN(DK373,$J$5),$I$5)*(EE373*DX373/($K$5*1000))+$H$5*(EE373*DX373/($K$5*1000))*(EE373*DX373/($K$5*1000)))</f>
        <v>0</v>
      </c>
      <c r="R373">
        <f>I373*(1000-(1000*0.61365*exp(17.502*V373/(240.97+V373))/(DX373+DY373)+DS373)/2)/(1000*0.61365*exp(17.502*V373/(240.97+V373))/(DX373+DY373)-DS373)</f>
        <v>0</v>
      </c>
      <c r="S373">
        <f>1/((DL373+1)/(P373/1.6)+1/(Q373/1.37)) + DL373/((DL373+1)/(P373/1.6) + DL373/(Q373/1.37))</f>
        <v>0</v>
      </c>
      <c r="T373">
        <f>(DG373*DJ373)</f>
        <v>0</v>
      </c>
      <c r="U373">
        <f>(DZ373+(T373+2*0.95*5.67E-8*(((DZ373+$B$9)+273)^4-(DZ373+273)^4)-44100*I373)/(1.84*29.3*Q373+8*0.95*5.67E-8*(DZ373+273)^3))</f>
        <v>0</v>
      </c>
      <c r="V373">
        <f>($C$9*EA373+$D$9*EB373+$E$9*U373)</f>
        <v>0</v>
      </c>
      <c r="W373">
        <f>0.61365*exp(17.502*V373/(240.97+V373))</f>
        <v>0</v>
      </c>
      <c r="X373">
        <f>(Y373/Z373*100)</f>
        <v>0</v>
      </c>
      <c r="Y373">
        <f>DS373*(DX373+DY373)/1000</f>
        <v>0</v>
      </c>
      <c r="Z373">
        <f>0.61365*exp(17.502*DZ373/(240.97+DZ373))</f>
        <v>0</v>
      </c>
      <c r="AA373">
        <f>(W373-DS373*(DX373+DY373)/1000)</f>
        <v>0</v>
      </c>
      <c r="AB373">
        <f>(-I373*44100)</f>
        <v>0</v>
      </c>
      <c r="AC373">
        <f>2*29.3*Q373*0.92*(DZ373-V373)</f>
        <v>0</v>
      </c>
      <c r="AD373">
        <f>2*0.95*5.67E-8*(((DZ373+$B$9)+273)^4-(V373+273)^4)</f>
        <v>0</v>
      </c>
      <c r="AE373">
        <f>T373+AD373+AB373+AC373</f>
        <v>0</v>
      </c>
      <c r="AF373">
        <f>DW373*AT373*(DR373-DQ373*(1000-AT373*DT373)/(1000-AT373*DS373))/(100*DK373)</f>
        <v>0</v>
      </c>
      <c r="AG373">
        <f>1000*DW373*AT373*(DS373-DT373)/(100*DK373*(1000-AT373*DS373))</f>
        <v>0</v>
      </c>
      <c r="AH373">
        <f>(AI373 - AJ373 - DX373*1E3/(8.314*(DZ373+273.15)) * AL373/DW373 * AK373) * DW373/(100*DK373) * (1000 - DT373)/1000</f>
        <v>0</v>
      </c>
      <c r="AI373">
        <v>1114.314528185289</v>
      </c>
      <c r="AJ373">
        <v>1090.773818181818</v>
      </c>
      <c r="AK373">
        <v>3.370918194609442</v>
      </c>
      <c r="AL373">
        <v>65.05288152161035</v>
      </c>
      <c r="AM373">
        <f>(AO373 - AN373 + DX373*1E3/(8.314*(DZ373+273.15)) * AQ373/DW373 * AP373) * DW373/(100*DK373) * 1000/(1000 - AO373)</f>
        <v>0</v>
      </c>
      <c r="AN373">
        <v>20.43476945671617</v>
      </c>
      <c r="AO373">
        <v>21.71931454545452</v>
      </c>
      <c r="AP373">
        <v>-3.865480882973739E-05</v>
      </c>
      <c r="AQ373">
        <v>105.0648976741151</v>
      </c>
      <c r="AR373">
        <v>0</v>
      </c>
      <c r="AS373">
        <v>0</v>
      </c>
      <c r="AT373">
        <f>IF(AR373*$H$15&gt;=AV373,1.0,(AV373/(AV373-AR373*$H$15)))</f>
        <v>0</v>
      </c>
      <c r="AU373">
        <f>(AT373-1)*100</f>
        <v>0</v>
      </c>
      <c r="AV373">
        <f>MAX(0,($B$15+$C$15*EE373)/(1+$D$15*EE373)*DX373/(DZ373+273)*$E$15)</f>
        <v>0</v>
      </c>
      <c r="AW373" t="s">
        <v>437</v>
      </c>
      <c r="AX373" t="s">
        <v>437</v>
      </c>
      <c r="AY373">
        <v>0</v>
      </c>
      <c r="AZ373">
        <v>0</v>
      </c>
      <c r="BA373">
        <f>1-AY373/AZ373</f>
        <v>0</v>
      </c>
      <c r="BB373">
        <v>0</v>
      </c>
      <c r="BC373" t="s">
        <v>437</v>
      </c>
      <c r="BD373" t="s">
        <v>437</v>
      </c>
      <c r="BE373">
        <v>0</v>
      </c>
      <c r="BF373">
        <v>0</v>
      </c>
      <c r="BG373">
        <f>1-BE373/BF373</f>
        <v>0</v>
      </c>
      <c r="BH373">
        <v>0.5</v>
      </c>
      <c r="BI373">
        <f>DH373</f>
        <v>0</v>
      </c>
      <c r="BJ373">
        <f>K373</f>
        <v>0</v>
      </c>
      <c r="BK373">
        <f>BG373*BH373*BI373</f>
        <v>0</v>
      </c>
      <c r="BL373">
        <f>(BJ373-BB373)/BI373</f>
        <v>0</v>
      </c>
      <c r="BM373">
        <f>(AZ373-BF373)/BF373</f>
        <v>0</v>
      </c>
      <c r="BN373">
        <f>AY373/(BA373+AY373/BF373)</f>
        <v>0</v>
      </c>
      <c r="BO373" t="s">
        <v>437</v>
      </c>
      <c r="BP373">
        <v>0</v>
      </c>
      <c r="BQ373">
        <f>IF(BP373&lt;&gt;0, BP373, BN373)</f>
        <v>0</v>
      </c>
      <c r="BR373">
        <f>1-BQ373/BF373</f>
        <v>0</v>
      </c>
      <c r="BS373">
        <f>(BF373-BE373)/(BF373-BQ373)</f>
        <v>0</v>
      </c>
      <c r="BT373">
        <f>(AZ373-BF373)/(AZ373-BQ373)</f>
        <v>0</v>
      </c>
      <c r="BU373">
        <f>(BF373-BE373)/(BF373-AY373)</f>
        <v>0</v>
      </c>
      <c r="BV373">
        <f>(AZ373-BF373)/(AZ373-AY373)</f>
        <v>0</v>
      </c>
      <c r="BW373">
        <f>(BS373*BQ373/BE373)</f>
        <v>0</v>
      </c>
      <c r="BX373">
        <f>(1-BW373)</f>
        <v>0</v>
      </c>
      <c r="DG373">
        <f>$B$13*EF373+$C$13*EG373+$F$13*ER373*(1-EU373)</f>
        <v>0</v>
      </c>
      <c r="DH373">
        <f>DG373*DI373</f>
        <v>0</v>
      </c>
      <c r="DI373">
        <f>($B$13*$D$11+$C$13*$D$11+$F$13*((FE373+EW373)/MAX(FE373+EW373+FF373, 0.1)*$I$11+FF373/MAX(FE373+EW373+FF373, 0.1)*$J$11))/($B$13+$C$13+$F$13)</f>
        <v>0</v>
      </c>
      <c r="DJ373">
        <f>($B$13*$K$11+$C$13*$K$11+$F$13*((FE373+EW373)/MAX(FE373+EW373+FF373, 0.1)*$P$11+FF373/MAX(FE373+EW373+FF373, 0.1)*$Q$11))/($B$13+$C$13+$F$13)</f>
        <v>0</v>
      </c>
      <c r="DK373">
        <v>2.7</v>
      </c>
      <c r="DL373">
        <v>0.5</v>
      </c>
      <c r="DM373" t="s">
        <v>438</v>
      </c>
      <c r="DN373">
        <v>2</v>
      </c>
      <c r="DO373" t="b">
        <v>1</v>
      </c>
      <c r="DP373">
        <v>1759171773.814285</v>
      </c>
      <c r="DQ373">
        <v>1043.132857142857</v>
      </c>
      <c r="DR373">
        <v>1075.980357142857</v>
      </c>
      <c r="DS373">
        <v>21.72918571428571</v>
      </c>
      <c r="DT373">
        <v>20.429975</v>
      </c>
      <c r="DU373">
        <v>1043.785357142857</v>
      </c>
      <c r="DV373">
        <v>21.44968214285714</v>
      </c>
      <c r="DW373">
        <v>499.9722500000001</v>
      </c>
      <c r="DX373">
        <v>90.8751892857143</v>
      </c>
      <c r="DY373">
        <v>0.06679548928571429</v>
      </c>
      <c r="DZ373">
        <v>28.70384642857143</v>
      </c>
      <c r="EA373">
        <v>29.99834285714286</v>
      </c>
      <c r="EB373">
        <v>999.9000000000002</v>
      </c>
      <c r="EC373">
        <v>0</v>
      </c>
      <c r="ED373">
        <v>0</v>
      </c>
      <c r="EE373">
        <v>9987.31857142857</v>
      </c>
      <c r="EF373">
        <v>0</v>
      </c>
      <c r="EG373">
        <v>11.05615357142857</v>
      </c>
      <c r="EH373">
        <v>-32.84728214285715</v>
      </c>
      <c r="EI373">
        <v>1066.303571428571</v>
      </c>
      <c r="EJ373">
        <v>1098.421428571429</v>
      </c>
      <c r="EK373">
        <v>1.299211428571429</v>
      </c>
      <c r="EL373">
        <v>1075.980357142857</v>
      </c>
      <c r="EM373">
        <v>20.429975</v>
      </c>
      <c r="EN373">
        <v>1.974643928571428</v>
      </c>
      <c r="EO373">
        <v>1.856578928571428</v>
      </c>
      <c r="EP373">
        <v>17.24246785714286</v>
      </c>
      <c r="EQ373">
        <v>16.27145714285714</v>
      </c>
      <c r="ER373">
        <v>2000.007142857143</v>
      </c>
      <c r="ES373">
        <v>0.9799940000000003</v>
      </c>
      <c r="ET373">
        <v>0.0200064</v>
      </c>
      <c r="EU373">
        <v>0</v>
      </c>
      <c r="EV373">
        <v>415.8735</v>
      </c>
      <c r="EW373">
        <v>5.00078</v>
      </c>
      <c r="EX373">
        <v>8189.803214285715</v>
      </c>
      <c r="EY373">
        <v>16379.66071428571</v>
      </c>
      <c r="EZ373">
        <v>39.93953571428572</v>
      </c>
      <c r="FA373">
        <v>40.78546428571428</v>
      </c>
      <c r="FB373">
        <v>40.08899999999999</v>
      </c>
      <c r="FC373">
        <v>40.42610714285714</v>
      </c>
      <c r="FD373">
        <v>40.89710714285713</v>
      </c>
      <c r="FE373">
        <v>1955.097142857142</v>
      </c>
      <c r="FF373">
        <v>39.91</v>
      </c>
      <c r="FG373">
        <v>0</v>
      </c>
      <c r="FH373">
        <v>1759171773.8</v>
      </c>
      <c r="FI373">
        <v>0</v>
      </c>
      <c r="FJ373">
        <v>415.8627999999999</v>
      </c>
      <c r="FK373">
        <v>0.3267692208181121</v>
      </c>
      <c r="FL373">
        <v>9.172307716203211</v>
      </c>
      <c r="FM373">
        <v>8189.898</v>
      </c>
      <c r="FN373">
        <v>15</v>
      </c>
      <c r="FO373">
        <v>0</v>
      </c>
      <c r="FP373" t="s">
        <v>439</v>
      </c>
      <c r="FQ373">
        <v>1746989605.5</v>
      </c>
      <c r="FR373">
        <v>1746989593.5</v>
      </c>
      <c r="FS373">
        <v>0</v>
      </c>
      <c r="FT373">
        <v>-0.274</v>
      </c>
      <c r="FU373">
        <v>-0.002</v>
      </c>
      <c r="FV373">
        <v>2.549</v>
      </c>
      <c r="FW373">
        <v>0.129</v>
      </c>
      <c r="FX373">
        <v>420</v>
      </c>
      <c r="FY373">
        <v>17</v>
      </c>
      <c r="FZ373">
        <v>0.02</v>
      </c>
      <c r="GA373">
        <v>0.04</v>
      </c>
      <c r="GB373">
        <v>-32.95825853658536</v>
      </c>
      <c r="GC373">
        <v>2.162655052264788</v>
      </c>
      <c r="GD373">
        <v>0.2880321933019757</v>
      </c>
      <c r="GE373">
        <v>0</v>
      </c>
      <c r="GF373">
        <v>415.8232352941176</v>
      </c>
      <c r="GG373">
        <v>0.6182734821525121</v>
      </c>
      <c r="GH373">
        <v>0.2210891567330069</v>
      </c>
      <c r="GI373">
        <v>1</v>
      </c>
      <c r="GJ373">
        <v>1.310869512195122</v>
      </c>
      <c r="GK373">
        <v>-0.1895548432055743</v>
      </c>
      <c r="GL373">
        <v>0.0197348467278518</v>
      </c>
      <c r="GM373">
        <v>0</v>
      </c>
      <c r="GN373">
        <v>1</v>
      </c>
      <c r="GO373">
        <v>3</v>
      </c>
      <c r="GP373" t="s">
        <v>459</v>
      </c>
      <c r="GQ373">
        <v>3.1023</v>
      </c>
      <c r="GR373">
        <v>2.72497</v>
      </c>
      <c r="GS373">
        <v>0.168035</v>
      </c>
      <c r="GT373">
        <v>0.171273</v>
      </c>
      <c r="GU373">
        <v>0.100707</v>
      </c>
      <c r="GV373">
        <v>0.0978145</v>
      </c>
      <c r="GW373">
        <v>21705.5</v>
      </c>
      <c r="GX373">
        <v>19645.7</v>
      </c>
      <c r="GY373">
        <v>26654.8</v>
      </c>
      <c r="GZ373">
        <v>23930.2</v>
      </c>
      <c r="HA373">
        <v>38365.2</v>
      </c>
      <c r="HB373">
        <v>31927.6</v>
      </c>
      <c r="HC373">
        <v>46542.3</v>
      </c>
      <c r="HD373">
        <v>37862.9</v>
      </c>
      <c r="HE373">
        <v>1.862</v>
      </c>
      <c r="HF373">
        <v>1.85163</v>
      </c>
      <c r="HG373">
        <v>0.119604</v>
      </c>
      <c r="HH373">
        <v>0</v>
      </c>
      <c r="HI373">
        <v>28.0534</v>
      </c>
      <c r="HJ373">
        <v>999.9</v>
      </c>
      <c r="HK373">
        <v>48.7</v>
      </c>
      <c r="HL373">
        <v>31.9</v>
      </c>
      <c r="HM373">
        <v>25.4446</v>
      </c>
      <c r="HN373">
        <v>61.0588</v>
      </c>
      <c r="HO373">
        <v>22.0994</v>
      </c>
      <c r="HP373">
        <v>1</v>
      </c>
      <c r="HQ373">
        <v>0.187685</v>
      </c>
      <c r="HR373">
        <v>-0.0053731</v>
      </c>
      <c r="HS373">
        <v>20.2796</v>
      </c>
      <c r="HT373">
        <v>5.2107</v>
      </c>
      <c r="HU373">
        <v>11.98</v>
      </c>
      <c r="HV373">
        <v>4.9629</v>
      </c>
      <c r="HW373">
        <v>3.2745</v>
      </c>
      <c r="HX373">
        <v>9999</v>
      </c>
      <c r="HY373">
        <v>9999</v>
      </c>
      <c r="HZ373">
        <v>9999</v>
      </c>
      <c r="IA373">
        <v>43.3</v>
      </c>
      <c r="IB373">
        <v>1.864</v>
      </c>
      <c r="IC373">
        <v>1.86018</v>
      </c>
      <c r="ID373">
        <v>1.85846</v>
      </c>
      <c r="IE373">
        <v>1.8598</v>
      </c>
      <c r="IF373">
        <v>1.85989</v>
      </c>
      <c r="IG373">
        <v>1.85838</v>
      </c>
      <c r="IH373">
        <v>1.85745</v>
      </c>
      <c r="II373">
        <v>1.85242</v>
      </c>
      <c r="IJ373">
        <v>0</v>
      </c>
      <c r="IK373">
        <v>0</v>
      </c>
      <c r="IL373">
        <v>0</v>
      </c>
      <c r="IM373">
        <v>0</v>
      </c>
      <c r="IN373" t="s">
        <v>441</v>
      </c>
      <c r="IO373" t="s">
        <v>442</v>
      </c>
      <c r="IP373" t="s">
        <v>443</v>
      </c>
      <c r="IQ373" t="s">
        <v>443</v>
      </c>
      <c r="IR373" t="s">
        <v>443</v>
      </c>
      <c r="IS373" t="s">
        <v>443</v>
      </c>
      <c r="IT373">
        <v>0</v>
      </c>
      <c r="IU373">
        <v>100</v>
      </c>
      <c r="IV373">
        <v>100</v>
      </c>
      <c r="IW373">
        <v>-0.63</v>
      </c>
      <c r="IX373">
        <v>0.2792</v>
      </c>
      <c r="IY373">
        <v>-0.9039269621244732</v>
      </c>
      <c r="IZ373">
        <v>-0.001239420960351069</v>
      </c>
      <c r="JA373">
        <v>2.054680153414315E-06</v>
      </c>
      <c r="JB373">
        <v>-6.090169633737798E-10</v>
      </c>
      <c r="JC373">
        <v>0.01286883109493677</v>
      </c>
      <c r="JD373">
        <v>0.003674261220633967</v>
      </c>
      <c r="JE373">
        <v>0.0003746991724086452</v>
      </c>
      <c r="JF373">
        <v>1.563836292469968E-06</v>
      </c>
      <c r="JG373">
        <v>1</v>
      </c>
      <c r="JH373">
        <v>2003</v>
      </c>
      <c r="JI373">
        <v>1</v>
      </c>
      <c r="JJ373">
        <v>24</v>
      </c>
      <c r="JK373">
        <v>203036.3</v>
      </c>
      <c r="JL373">
        <v>203036.5</v>
      </c>
      <c r="JM373">
        <v>2.48901</v>
      </c>
      <c r="JN373">
        <v>2.61719</v>
      </c>
      <c r="JO373">
        <v>1.49658</v>
      </c>
      <c r="JP373">
        <v>2.34375</v>
      </c>
      <c r="JQ373">
        <v>1.54907</v>
      </c>
      <c r="JR373">
        <v>2.41333</v>
      </c>
      <c r="JS373">
        <v>36.8842</v>
      </c>
      <c r="JT373">
        <v>24.1751</v>
      </c>
      <c r="JU373">
        <v>18</v>
      </c>
      <c r="JV373">
        <v>484.091</v>
      </c>
      <c r="JW373">
        <v>492.205</v>
      </c>
      <c r="JX373">
        <v>27.1163</v>
      </c>
      <c r="JY373">
        <v>29.6542</v>
      </c>
      <c r="JZ373">
        <v>29.9996</v>
      </c>
      <c r="KA373">
        <v>29.9105</v>
      </c>
      <c r="KB373">
        <v>29.913</v>
      </c>
      <c r="KC373">
        <v>49.9619</v>
      </c>
      <c r="KD373">
        <v>22.4851</v>
      </c>
      <c r="KE373">
        <v>92.554</v>
      </c>
      <c r="KF373">
        <v>27.1968</v>
      </c>
      <c r="KG373">
        <v>1121.85</v>
      </c>
      <c r="KH373">
        <v>20.4686</v>
      </c>
      <c r="KI373">
        <v>101.763</v>
      </c>
      <c r="KJ373">
        <v>91.3086</v>
      </c>
    </row>
    <row r="374" spans="1:296">
      <c r="A374">
        <v>356</v>
      </c>
      <c r="B374">
        <v>1759171786.6</v>
      </c>
      <c r="C374">
        <v>10413.5</v>
      </c>
      <c r="D374" t="s">
        <v>1158</v>
      </c>
      <c r="E374" t="s">
        <v>1159</v>
      </c>
      <c r="F374">
        <v>5</v>
      </c>
      <c r="G374" t="s">
        <v>1025</v>
      </c>
      <c r="H374">
        <v>1759171779.1</v>
      </c>
      <c r="I374">
        <f>(J374)/1000</f>
        <v>0</v>
      </c>
      <c r="J374">
        <f>IF(DO374, AM374, AG374)</f>
        <v>0</v>
      </c>
      <c r="K374">
        <f>IF(DO374, AH374, AF374)</f>
        <v>0</v>
      </c>
      <c r="L374">
        <f>DQ374 - IF(AT374&gt;1, K374*DK374*100.0/(AV374), 0)</f>
        <v>0</v>
      </c>
      <c r="M374">
        <f>((S374-I374/2)*L374-K374)/(S374+I374/2)</f>
        <v>0</v>
      </c>
      <c r="N374">
        <f>M374*(DX374+DY374)/1000.0</f>
        <v>0</v>
      </c>
      <c r="O374">
        <f>(DQ374 - IF(AT374&gt;1, K374*DK374*100.0/(AV374), 0))*(DX374+DY374)/1000.0</f>
        <v>0</v>
      </c>
      <c r="P374">
        <f>2.0/((1/R374-1/Q374)+SIGN(R374)*SQRT((1/R374-1/Q374)*(1/R374-1/Q374) + 4*DL374/((DL374+1)*(DL374+1))*(2*1/R374*1/Q374-1/Q374*1/Q374)))</f>
        <v>0</v>
      </c>
      <c r="Q374">
        <f>IF(LEFT(DM374,1)&lt;&gt;"0",IF(LEFT(DM374,1)="1",3.0,DN374),$D$5+$E$5*(EE374*DX374/($K$5*1000))+$F$5*(EE374*DX374/($K$5*1000))*MAX(MIN(DK374,$J$5),$I$5)*MAX(MIN(DK374,$J$5),$I$5)+$G$5*MAX(MIN(DK374,$J$5),$I$5)*(EE374*DX374/($K$5*1000))+$H$5*(EE374*DX374/($K$5*1000))*(EE374*DX374/($K$5*1000)))</f>
        <v>0</v>
      </c>
      <c r="R374">
        <f>I374*(1000-(1000*0.61365*exp(17.502*V374/(240.97+V374))/(DX374+DY374)+DS374)/2)/(1000*0.61365*exp(17.502*V374/(240.97+V374))/(DX374+DY374)-DS374)</f>
        <v>0</v>
      </c>
      <c r="S374">
        <f>1/((DL374+1)/(P374/1.6)+1/(Q374/1.37)) + DL374/((DL374+1)/(P374/1.6) + DL374/(Q374/1.37))</f>
        <v>0</v>
      </c>
      <c r="T374">
        <f>(DG374*DJ374)</f>
        <v>0</v>
      </c>
      <c r="U374">
        <f>(DZ374+(T374+2*0.95*5.67E-8*(((DZ374+$B$9)+273)^4-(DZ374+273)^4)-44100*I374)/(1.84*29.3*Q374+8*0.95*5.67E-8*(DZ374+273)^3))</f>
        <v>0</v>
      </c>
      <c r="V374">
        <f>($C$9*EA374+$D$9*EB374+$E$9*U374)</f>
        <v>0</v>
      </c>
      <c r="W374">
        <f>0.61365*exp(17.502*V374/(240.97+V374))</f>
        <v>0</v>
      </c>
      <c r="X374">
        <f>(Y374/Z374*100)</f>
        <v>0</v>
      </c>
      <c r="Y374">
        <f>DS374*(DX374+DY374)/1000</f>
        <v>0</v>
      </c>
      <c r="Z374">
        <f>0.61365*exp(17.502*DZ374/(240.97+DZ374))</f>
        <v>0</v>
      </c>
      <c r="AA374">
        <f>(W374-DS374*(DX374+DY374)/1000)</f>
        <v>0</v>
      </c>
      <c r="AB374">
        <f>(-I374*44100)</f>
        <v>0</v>
      </c>
      <c r="AC374">
        <f>2*29.3*Q374*0.92*(DZ374-V374)</f>
        <v>0</v>
      </c>
      <c r="AD374">
        <f>2*0.95*5.67E-8*(((DZ374+$B$9)+273)^4-(V374+273)^4)</f>
        <v>0</v>
      </c>
      <c r="AE374">
        <f>T374+AD374+AB374+AC374</f>
        <v>0</v>
      </c>
      <c r="AF374">
        <f>DW374*AT374*(DR374-DQ374*(1000-AT374*DT374)/(1000-AT374*DS374))/(100*DK374)</f>
        <v>0</v>
      </c>
      <c r="AG374">
        <f>1000*DW374*AT374*(DS374-DT374)/(100*DK374*(1000-AT374*DS374))</f>
        <v>0</v>
      </c>
      <c r="AH374">
        <f>(AI374 - AJ374 - DX374*1E3/(8.314*(DZ374+273.15)) * AL374/DW374 * AK374) * DW374/(100*DK374) * (1000 - DT374)/1000</f>
        <v>0</v>
      </c>
      <c r="AI374">
        <v>1131.252086638679</v>
      </c>
      <c r="AJ374">
        <v>1107.589757575757</v>
      </c>
      <c r="AK374">
        <v>3.363300403998469</v>
      </c>
      <c r="AL374">
        <v>65.05288152161035</v>
      </c>
      <c r="AM374">
        <f>(AO374 - AN374 + DX374*1E3/(8.314*(DZ374+273.15)) * AQ374/DW374 * AP374) * DW374/(100*DK374) * 1000/(1000 - AO374)</f>
        <v>0</v>
      </c>
      <c r="AN374">
        <v>20.43881316013422</v>
      </c>
      <c r="AO374">
        <v>21.70433030303029</v>
      </c>
      <c r="AP374">
        <v>-5.44399012461273E-05</v>
      </c>
      <c r="AQ374">
        <v>105.0648976741151</v>
      </c>
      <c r="AR374">
        <v>0</v>
      </c>
      <c r="AS374">
        <v>0</v>
      </c>
      <c r="AT374">
        <f>IF(AR374*$H$15&gt;=AV374,1.0,(AV374/(AV374-AR374*$H$15)))</f>
        <v>0</v>
      </c>
      <c r="AU374">
        <f>(AT374-1)*100</f>
        <v>0</v>
      </c>
      <c r="AV374">
        <f>MAX(0,($B$15+$C$15*EE374)/(1+$D$15*EE374)*DX374/(DZ374+273)*$E$15)</f>
        <v>0</v>
      </c>
      <c r="AW374" t="s">
        <v>437</v>
      </c>
      <c r="AX374" t="s">
        <v>437</v>
      </c>
      <c r="AY374">
        <v>0</v>
      </c>
      <c r="AZ374">
        <v>0</v>
      </c>
      <c r="BA374">
        <f>1-AY374/AZ374</f>
        <v>0</v>
      </c>
      <c r="BB374">
        <v>0</v>
      </c>
      <c r="BC374" t="s">
        <v>437</v>
      </c>
      <c r="BD374" t="s">
        <v>437</v>
      </c>
      <c r="BE374">
        <v>0</v>
      </c>
      <c r="BF374">
        <v>0</v>
      </c>
      <c r="BG374">
        <f>1-BE374/BF374</f>
        <v>0</v>
      </c>
      <c r="BH374">
        <v>0.5</v>
      </c>
      <c r="BI374">
        <f>DH374</f>
        <v>0</v>
      </c>
      <c r="BJ374">
        <f>K374</f>
        <v>0</v>
      </c>
      <c r="BK374">
        <f>BG374*BH374*BI374</f>
        <v>0</v>
      </c>
      <c r="BL374">
        <f>(BJ374-BB374)/BI374</f>
        <v>0</v>
      </c>
      <c r="BM374">
        <f>(AZ374-BF374)/BF374</f>
        <v>0</v>
      </c>
      <c r="BN374">
        <f>AY374/(BA374+AY374/BF374)</f>
        <v>0</v>
      </c>
      <c r="BO374" t="s">
        <v>437</v>
      </c>
      <c r="BP374">
        <v>0</v>
      </c>
      <c r="BQ374">
        <f>IF(BP374&lt;&gt;0, BP374, BN374)</f>
        <v>0</v>
      </c>
      <c r="BR374">
        <f>1-BQ374/BF374</f>
        <v>0</v>
      </c>
      <c r="BS374">
        <f>(BF374-BE374)/(BF374-BQ374)</f>
        <v>0</v>
      </c>
      <c r="BT374">
        <f>(AZ374-BF374)/(AZ374-BQ374)</f>
        <v>0</v>
      </c>
      <c r="BU374">
        <f>(BF374-BE374)/(BF374-AY374)</f>
        <v>0</v>
      </c>
      <c r="BV374">
        <f>(AZ374-BF374)/(AZ374-AY374)</f>
        <v>0</v>
      </c>
      <c r="BW374">
        <f>(BS374*BQ374/BE374)</f>
        <v>0</v>
      </c>
      <c r="BX374">
        <f>(1-BW374)</f>
        <v>0</v>
      </c>
      <c r="DG374">
        <f>$B$13*EF374+$C$13*EG374+$F$13*ER374*(1-EU374)</f>
        <v>0</v>
      </c>
      <c r="DH374">
        <f>DG374*DI374</f>
        <v>0</v>
      </c>
      <c r="DI374">
        <f>($B$13*$D$11+$C$13*$D$11+$F$13*((FE374+EW374)/MAX(FE374+EW374+FF374, 0.1)*$I$11+FF374/MAX(FE374+EW374+FF374, 0.1)*$J$11))/($B$13+$C$13+$F$13)</f>
        <v>0</v>
      </c>
      <c r="DJ374">
        <f>($B$13*$K$11+$C$13*$K$11+$F$13*((FE374+EW374)/MAX(FE374+EW374+FF374, 0.1)*$P$11+FF374/MAX(FE374+EW374+FF374, 0.1)*$Q$11))/($B$13+$C$13+$F$13)</f>
        <v>0</v>
      </c>
      <c r="DK374">
        <v>2.7</v>
      </c>
      <c r="DL374">
        <v>0.5</v>
      </c>
      <c r="DM374" t="s">
        <v>438</v>
      </c>
      <c r="DN374">
        <v>2</v>
      </c>
      <c r="DO374" t="b">
        <v>1</v>
      </c>
      <c r="DP374">
        <v>1759171779.1</v>
      </c>
      <c r="DQ374">
        <v>1060.514814814815</v>
      </c>
      <c r="DR374">
        <v>1093.304074074074</v>
      </c>
      <c r="DS374">
        <v>21.72212592592593</v>
      </c>
      <c r="DT374">
        <v>20.43577407407407</v>
      </c>
      <c r="DU374">
        <v>1061.147777777778</v>
      </c>
      <c r="DV374">
        <v>21.44277037037037</v>
      </c>
      <c r="DW374">
        <v>499.9902962962963</v>
      </c>
      <c r="DX374">
        <v>90.8753962962963</v>
      </c>
      <c r="DY374">
        <v>0.06670872592592592</v>
      </c>
      <c r="DZ374">
        <v>28.69690740740741</v>
      </c>
      <c r="EA374">
        <v>30.00091481481481</v>
      </c>
      <c r="EB374">
        <v>999.9000000000001</v>
      </c>
      <c r="EC374">
        <v>0</v>
      </c>
      <c r="ED374">
        <v>0</v>
      </c>
      <c r="EE374">
        <v>9996.661851851852</v>
      </c>
      <c r="EF374">
        <v>0</v>
      </c>
      <c r="EG374">
        <v>11.07284074074074</v>
      </c>
      <c r="EH374">
        <v>-32.7897037037037</v>
      </c>
      <c r="EI374">
        <v>1084.063703703704</v>
      </c>
      <c r="EJ374">
        <v>1116.112962962963</v>
      </c>
      <c r="EK374">
        <v>1.286353333333333</v>
      </c>
      <c r="EL374">
        <v>1093.304074074074</v>
      </c>
      <c r="EM374">
        <v>20.43577407407407</v>
      </c>
      <c r="EN374">
        <v>1.974007407407407</v>
      </c>
      <c r="EO374">
        <v>1.85711</v>
      </c>
      <c r="EP374">
        <v>17.23736666666667</v>
      </c>
      <c r="EQ374">
        <v>16.27594444444444</v>
      </c>
      <c r="ER374">
        <v>2000.006296296297</v>
      </c>
      <c r="ES374">
        <v>0.9799940000000001</v>
      </c>
      <c r="ET374">
        <v>0.0200064</v>
      </c>
      <c r="EU374">
        <v>0</v>
      </c>
      <c r="EV374">
        <v>415.9</v>
      </c>
      <c r="EW374">
        <v>5.00078</v>
      </c>
      <c r="EX374">
        <v>8190.501111111111</v>
      </c>
      <c r="EY374">
        <v>16379.65555555556</v>
      </c>
      <c r="EZ374">
        <v>39.95118518518517</v>
      </c>
      <c r="FA374">
        <v>40.78448148148147</v>
      </c>
      <c r="FB374">
        <v>40.09007407407407</v>
      </c>
      <c r="FC374">
        <v>40.45118518518519</v>
      </c>
      <c r="FD374">
        <v>40.91881481481482</v>
      </c>
      <c r="FE374">
        <v>1955.096296296296</v>
      </c>
      <c r="FF374">
        <v>39.91</v>
      </c>
      <c r="FG374">
        <v>0</v>
      </c>
      <c r="FH374">
        <v>1759171778.6</v>
      </c>
      <c r="FI374">
        <v>0</v>
      </c>
      <c r="FJ374">
        <v>415.87616</v>
      </c>
      <c r="FK374">
        <v>0.1682307664678652</v>
      </c>
      <c r="FL374">
        <v>5.853846150599303</v>
      </c>
      <c r="FM374">
        <v>8190.5188</v>
      </c>
      <c r="FN374">
        <v>15</v>
      </c>
      <c r="FO374">
        <v>0</v>
      </c>
      <c r="FP374" t="s">
        <v>439</v>
      </c>
      <c r="FQ374">
        <v>1746989605.5</v>
      </c>
      <c r="FR374">
        <v>1746989593.5</v>
      </c>
      <c r="FS374">
        <v>0</v>
      </c>
      <c r="FT374">
        <v>-0.274</v>
      </c>
      <c r="FU374">
        <v>-0.002</v>
      </c>
      <c r="FV374">
        <v>2.549</v>
      </c>
      <c r="FW374">
        <v>0.129</v>
      </c>
      <c r="FX374">
        <v>420</v>
      </c>
      <c r="FY374">
        <v>17</v>
      </c>
      <c r="FZ374">
        <v>0.02</v>
      </c>
      <c r="GA374">
        <v>0.04</v>
      </c>
      <c r="GB374">
        <v>-32.865035</v>
      </c>
      <c r="GC374">
        <v>0.2775309568480585</v>
      </c>
      <c r="GD374">
        <v>0.2210768153267099</v>
      </c>
      <c r="GE374">
        <v>1</v>
      </c>
      <c r="GF374">
        <v>415.8645</v>
      </c>
      <c r="GG374">
        <v>0.2636363615464603</v>
      </c>
      <c r="GH374">
        <v>0.2030448009097238</v>
      </c>
      <c r="GI374">
        <v>1</v>
      </c>
      <c r="GJ374">
        <v>1.2923755</v>
      </c>
      <c r="GK374">
        <v>-0.1442931332082553</v>
      </c>
      <c r="GL374">
        <v>0.01435554334569055</v>
      </c>
      <c r="GM374">
        <v>0</v>
      </c>
      <c r="GN374">
        <v>2</v>
      </c>
      <c r="GO374">
        <v>3</v>
      </c>
      <c r="GP374" t="s">
        <v>446</v>
      </c>
      <c r="GQ374">
        <v>3.10228</v>
      </c>
      <c r="GR374">
        <v>2.7252</v>
      </c>
      <c r="GS374">
        <v>0.169663</v>
      </c>
      <c r="GT374">
        <v>0.172887</v>
      </c>
      <c r="GU374">
        <v>0.100658</v>
      </c>
      <c r="GV374">
        <v>0.0978165</v>
      </c>
      <c r="GW374">
        <v>21663.1</v>
      </c>
      <c r="GX374">
        <v>19607.3</v>
      </c>
      <c r="GY374">
        <v>26655</v>
      </c>
      <c r="GZ374">
        <v>23930</v>
      </c>
      <c r="HA374">
        <v>38367.6</v>
      </c>
      <c r="HB374">
        <v>31927.7</v>
      </c>
      <c r="HC374">
        <v>46542.5</v>
      </c>
      <c r="HD374">
        <v>37863</v>
      </c>
      <c r="HE374">
        <v>1.86173</v>
      </c>
      <c r="HF374">
        <v>1.85192</v>
      </c>
      <c r="HG374">
        <v>0.120856</v>
      </c>
      <c r="HH374">
        <v>0</v>
      </c>
      <c r="HI374">
        <v>28.0468</v>
      </c>
      <c r="HJ374">
        <v>999.9</v>
      </c>
      <c r="HK374">
        <v>48.7</v>
      </c>
      <c r="HL374">
        <v>31.9</v>
      </c>
      <c r="HM374">
        <v>25.4438</v>
      </c>
      <c r="HN374">
        <v>60.9188</v>
      </c>
      <c r="HO374">
        <v>21.9231</v>
      </c>
      <c r="HP374">
        <v>1</v>
      </c>
      <c r="HQ374">
        <v>0.186987</v>
      </c>
      <c r="HR374">
        <v>0.169257</v>
      </c>
      <c r="HS374">
        <v>20.2797</v>
      </c>
      <c r="HT374">
        <v>5.21085</v>
      </c>
      <c r="HU374">
        <v>11.98</v>
      </c>
      <c r="HV374">
        <v>4.96255</v>
      </c>
      <c r="HW374">
        <v>3.27445</v>
      </c>
      <c r="HX374">
        <v>9999</v>
      </c>
      <c r="HY374">
        <v>9999</v>
      </c>
      <c r="HZ374">
        <v>9999</v>
      </c>
      <c r="IA374">
        <v>43.3</v>
      </c>
      <c r="IB374">
        <v>1.86399</v>
      </c>
      <c r="IC374">
        <v>1.86019</v>
      </c>
      <c r="ID374">
        <v>1.85849</v>
      </c>
      <c r="IE374">
        <v>1.85983</v>
      </c>
      <c r="IF374">
        <v>1.85989</v>
      </c>
      <c r="IG374">
        <v>1.85838</v>
      </c>
      <c r="IH374">
        <v>1.85745</v>
      </c>
      <c r="II374">
        <v>1.85242</v>
      </c>
      <c r="IJ374">
        <v>0</v>
      </c>
      <c r="IK374">
        <v>0</v>
      </c>
      <c r="IL374">
        <v>0</v>
      </c>
      <c r="IM374">
        <v>0</v>
      </c>
      <c r="IN374" t="s">
        <v>441</v>
      </c>
      <c r="IO374" t="s">
        <v>442</v>
      </c>
      <c r="IP374" t="s">
        <v>443</v>
      </c>
      <c r="IQ374" t="s">
        <v>443</v>
      </c>
      <c r="IR374" t="s">
        <v>443</v>
      </c>
      <c r="IS374" t="s">
        <v>443</v>
      </c>
      <c r="IT374">
        <v>0</v>
      </c>
      <c r="IU374">
        <v>100</v>
      </c>
      <c r="IV374">
        <v>100</v>
      </c>
      <c r="IW374">
        <v>-0.61</v>
      </c>
      <c r="IX374">
        <v>0.2789</v>
      </c>
      <c r="IY374">
        <v>-0.9039269621244732</v>
      </c>
      <c r="IZ374">
        <v>-0.001239420960351069</v>
      </c>
      <c r="JA374">
        <v>2.054680153414315E-06</v>
      </c>
      <c r="JB374">
        <v>-6.090169633737798E-10</v>
      </c>
      <c r="JC374">
        <v>0.01286883109493677</v>
      </c>
      <c r="JD374">
        <v>0.003674261220633967</v>
      </c>
      <c r="JE374">
        <v>0.0003746991724086452</v>
      </c>
      <c r="JF374">
        <v>1.563836292469968E-06</v>
      </c>
      <c r="JG374">
        <v>1</v>
      </c>
      <c r="JH374">
        <v>2003</v>
      </c>
      <c r="JI374">
        <v>1</v>
      </c>
      <c r="JJ374">
        <v>24</v>
      </c>
      <c r="JK374">
        <v>203036.4</v>
      </c>
      <c r="JL374">
        <v>203036.6</v>
      </c>
      <c r="JM374">
        <v>2.51709</v>
      </c>
      <c r="JN374">
        <v>2.62573</v>
      </c>
      <c r="JO374">
        <v>1.49658</v>
      </c>
      <c r="JP374">
        <v>2.34375</v>
      </c>
      <c r="JQ374">
        <v>1.54907</v>
      </c>
      <c r="JR374">
        <v>2.35229</v>
      </c>
      <c r="JS374">
        <v>36.8842</v>
      </c>
      <c r="JT374">
        <v>24.1751</v>
      </c>
      <c r="JU374">
        <v>18</v>
      </c>
      <c r="JV374">
        <v>483.91</v>
      </c>
      <c r="JW374">
        <v>492.388</v>
      </c>
      <c r="JX374">
        <v>27.1971</v>
      </c>
      <c r="JY374">
        <v>29.6523</v>
      </c>
      <c r="JZ374">
        <v>29.9995</v>
      </c>
      <c r="KA374">
        <v>29.9079</v>
      </c>
      <c r="KB374">
        <v>29.911</v>
      </c>
      <c r="KC374">
        <v>50.5277</v>
      </c>
      <c r="KD374">
        <v>22.4851</v>
      </c>
      <c r="KE374">
        <v>92.554</v>
      </c>
      <c r="KF374">
        <v>27.197</v>
      </c>
      <c r="KG374">
        <v>1141.89</v>
      </c>
      <c r="KH374">
        <v>20.4759</v>
      </c>
      <c r="KI374">
        <v>101.764</v>
      </c>
      <c r="KJ374">
        <v>91.30840000000001</v>
      </c>
    </row>
    <row r="375" spans="1:296">
      <c r="A375">
        <v>357</v>
      </c>
      <c r="B375">
        <v>1759171791.6</v>
      </c>
      <c r="C375">
        <v>10418.5</v>
      </c>
      <c r="D375" t="s">
        <v>1160</v>
      </c>
      <c r="E375" t="s">
        <v>1161</v>
      </c>
      <c r="F375">
        <v>5</v>
      </c>
      <c r="G375" t="s">
        <v>1025</v>
      </c>
      <c r="H375">
        <v>1759171783.814285</v>
      </c>
      <c r="I375">
        <f>(J375)/1000</f>
        <v>0</v>
      </c>
      <c r="J375">
        <f>IF(DO375, AM375, AG375)</f>
        <v>0</v>
      </c>
      <c r="K375">
        <f>IF(DO375, AH375, AF375)</f>
        <v>0</v>
      </c>
      <c r="L375">
        <f>DQ375 - IF(AT375&gt;1, K375*DK375*100.0/(AV375), 0)</f>
        <v>0</v>
      </c>
      <c r="M375">
        <f>((S375-I375/2)*L375-K375)/(S375+I375/2)</f>
        <v>0</v>
      </c>
      <c r="N375">
        <f>M375*(DX375+DY375)/1000.0</f>
        <v>0</v>
      </c>
      <c r="O375">
        <f>(DQ375 - IF(AT375&gt;1, K375*DK375*100.0/(AV375), 0))*(DX375+DY375)/1000.0</f>
        <v>0</v>
      </c>
      <c r="P375">
        <f>2.0/((1/R375-1/Q375)+SIGN(R375)*SQRT((1/R375-1/Q375)*(1/R375-1/Q375) + 4*DL375/((DL375+1)*(DL375+1))*(2*1/R375*1/Q375-1/Q375*1/Q375)))</f>
        <v>0</v>
      </c>
      <c r="Q375">
        <f>IF(LEFT(DM375,1)&lt;&gt;"0",IF(LEFT(DM375,1)="1",3.0,DN375),$D$5+$E$5*(EE375*DX375/($K$5*1000))+$F$5*(EE375*DX375/($K$5*1000))*MAX(MIN(DK375,$J$5),$I$5)*MAX(MIN(DK375,$J$5),$I$5)+$G$5*MAX(MIN(DK375,$J$5),$I$5)*(EE375*DX375/($K$5*1000))+$H$5*(EE375*DX375/($K$5*1000))*(EE375*DX375/($K$5*1000)))</f>
        <v>0</v>
      </c>
      <c r="R375">
        <f>I375*(1000-(1000*0.61365*exp(17.502*V375/(240.97+V375))/(DX375+DY375)+DS375)/2)/(1000*0.61365*exp(17.502*V375/(240.97+V375))/(DX375+DY375)-DS375)</f>
        <v>0</v>
      </c>
      <c r="S375">
        <f>1/((DL375+1)/(P375/1.6)+1/(Q375/1.37)) + DL375/((DL375+1)/(P375/1.6) + DL375/(Q375/1.37))</f>
        <v>0</v>
      </c>
      <c r="T375">
        <f>(DG375*DJ375)</f>
        <v>0</v>
      </c>
      <c r="U375">
        <f>(DZ375+(T375+2*0.95*5.67E-8*(((DZ375+$B$9)+273)^4-(DZ375+273)^4)-44100*I375)/(1.84*29.3*Q375+8*0.95*5.67E-8*(DZ375+273)^3))</f>
        <v>0</v>
      </c>
      <c r="V375">
        <f>($C$9*EA375+$D$9*EB375+$E$9*U375)</f>
        <v>0</v>
      </c>
      <c r="W375">
        <f>0.61365*exp(17.502*V375/(240.97+V375))</f>
        <v>0</v>
      </c>
      <c r="X375">
        <f>(Y375/Z375*100)</f>
        <v>0</v>
      </c>
      <c r="Y375">
        <f>DS375*(DX375+DY375)/1000</f>
        <v>0</v>
      </c>
      <c r="Z375">
        <f>0.61365*exp(17.502*DZ375/(240.97+DZ375))</f>
        <v>0</v>
      </c>
      <c r="AA375">
        <f>(W375-DS375*(DX375+DY375)/1000)</f>
        <v>0</v>
      </c>
      <c r="AB375">
        <f>(-I375*44100)</f>
        <v>0</v>
      </c>
      <c r="AC375">
        <f>2*29.3*Q375*0.92*(DZ375-V375)</f>
        <v>0</v>
      </c>
      <c r="AD375">
        <f>2*0.95*5.67E-8*(((DZ375+$B$9)+273)^4-(V375+273)^4)</f>
        <v>0</v>
      </c>
      <c r="AE375">
        <f>T375+AD375+AB375+AC375</f>
        <v>0</v>
      </c>
      <c r="AF375">
        <f>DW375*AT375*(DR375-DQ375*(1000-AT375*DT375)/(1000-AT375*DS375))/(100*DK375)</f>
        <v>0</v>
      </c>
      <c r="AG375">
        <f>1000*DW375*AT375*(DS375-DT375)/(100*DK375*(1000-AT375*DS375))</f>
        <v>0</v>
      </c>
      <c r="AH375">
        <f>(AI375 - AJ375 - DX375*1E3/(8.314*(DZ375+273.15)) * AL375/DW375 * AK375) * DW375/(100*DK375) * (1000 - DT375)/1000</f>
        <v>0</v>
      </c>
      <c r="AI375">
        <v>1148.110601946947</v>
      </c>
      <c r="AJ375">
        <v>1124.518545454545</v>
      </c>
      <c r="AK375">
        <v>3.378216526821026</v>
      </c>
      <c r="AL375">
        <v>65.05288152161035</v>
      </c>
      <c r="AM375">
        <f>(AO375 - AN375 + DX375*1E3/(8.314*(DZ375+273.15)) * AQ375/DW375 * AP375) * DW375/(100*DK375) * 1000/(1000 - AO375)</f>
        <v>0</v>
      </c>
      <c r="AN375">
        <v>20.43629488885868</v>
      </c>
      <c r="AO375">
        <v>21.68367454545455</v>
      </c>
      <c r="AP375">
        <v>-7.431674910311599E-05</v>
      </c>
      <c r="AQ375">
        <v>105.0648976741151</v>
      </c>
      <c r="AR375">
        <v>0</v>
      </c>
      <c r="AS375">
        <v>0</v>
      </c>
      <c r="AT375">
        <f>IF(AR375*$H$15&gt;=AV375,1.0,(AV375/(AV375-AR375*$H$15)))</f>
        <v>0</v>
      </c>
      <c r="AU375">
        <f>(AT375-1)*100</f>
        <v>0</v>
      </c>
      <c r="AV375">
        <f>MAX(0,($B$15+$C$15*EE375)/(1+$D$15*EE375)*DX375/(DZ375+273)*$E$15)</f>
        <v>0</v>
      </c>
      <c r="AW375" t="s">
        <v>437</v>
      </c>
      <c r="AX375" t="s">
        <v>437</v>
      </c>
      <c r="AY375">
        <v>0</v>
      </c>
      <c r="AZ375">
        <v>0</v>
      </c>
      <c r="BA375">
        <f>1-AY375/AZ375</f>
        <v>0</v>
      </c>
      <c r="BB375">
        <v>0</v>
      </c>
      <c r="BC375" t="s">
        <v>437</v>
      </c>
      <c r="BD375" t="s">
        <v>437</v>
      </c>
      <c r="BE375">
        <v>0</v>
      </c>
      <c r="BF375">
        <v>0</v>
      </c>
      <c r="BG375">
        <f>1-BE375/BF375</f>
        <v>0</v>
      </c>
      <c r="BH375">
        <v>0.5</v>
      </c>
      <c r="BI375">
        <f>DH375</f>
        <v>0</v>
      </c>
      <c r="BJ375">
        <f>K375</f>
        <v>0</v>
      </c>
      <c r="BK375">
        <f>BG375*BH375*BI375</f>
        <v>0</v>
      </c>
      <c r="BL375">
        <f>(BJ375-BB375)/BI375</f>
        <v>0</v>
      </c>
      <c r="BM375">
        <f>(AZ375-BF375)/BF375</f>
        <v>0</v>
      </c>
      <c r="BN375">
        <f>AY375/(BA375+AY375/BF375)</f>
        <v>0</v>
      </c>
      <c r="BO375" t="s">
        <v>437</v>
      </c>
      <c r="BP375">
        <v>0</v>
      </c>
      <c r="BQ375">
        <f>IF(BP375&lt;&gt;0, BP375, BN375)</f>
        <v>0</v>
      </c>
      <c r="BR375">
        <f>1-BQ375/BF375</f>
        <v>0</v>
      </c>
      <c r="BS375">
        <f>(BF375-BE375)/(BF375-BQ375)</f>
        <v>0</v>
      </c>
      <c r="BT375">
        <f>(AZ375-BF375)/(AZ375-BQ375)</f>
        <v>0</v>
      </c>
      <c r="BU375">
        <f>(BF375-BE375)/(BF375-AY375)</f>
        <v>0</v>
      </c>
      <c r="BV375">
        <f>(AZ375-BF375)/(AZ375-AY375)</f>
        <v>0</v>
      </c>
      <c r="BW375">
        <f>(BS375*BQ375/BE375)</f>
        <v>0</v>
      </c>
      <c r="BX375">
        <f>(1-BW375)</f>
        <v>0</v>
      </c>
      <c r="DG375">
        <f>$B$13*EF375+$C$13*EG375+$F$13*ER375*(1-EU375)</f>
        <v>0</v>
      </c>
      <c r="DH375">
        <f>DG375*DI375</f>
        <v>0</v>
      </c>
      <c r="DI375">
        <f>($B$13*$D$11+$C$13*$D$11+$F$13*((FE375+EW375)/MAX(FE375+EW375+FF375, 0.1)*$I$11+FF375/MAX(FE375+EW375+FF375, 0.1)*$J$11))/($B$13+$C$13+$F$13)</f>
        <v>0</v>
      </c>
      <c r="DJ375">
        <f>($B$13*$K$11+$C$13*$K$11+$F$13*((FE375+EW375)/MAX(FE375+EW375+FF375, 0.1)*$P$11+FF375/MAX(FE375+EW375+FF375, 0.1)*$Q$11))/($B$13+$C$13+$F$13)</f>
        <v>0</v>
      </c>
      <c r="DK375">
        <v>2.7</v>
      </c>
      <c r="DL375">
        <v>0.5</v>
      </c>
      <c r="DM375" t="s">
        <v>438</v>
      </c>
      <c r="DN375">
        <v>2</v>
      </c>
      <c r="DO375" t="b">
        <v>1</v>
      </c>
      <c r="DP375">
        <v>1759171783.814285</v>
      </c>
      <c r="DQ375">
        <v>1076.028214285714</v>
      </c>
      <c r="DR375">
        <v>1108.91</v>
      </c>
      <c r="DS375">
        <v>21.70940000000001</v>
      </c>
      <c r="DT375">
        <v>20.43652857142857</v>
      </c>
      <c r="DU375">
        <v>1076.644642857143</v>
      </c>
      <c r="DV375">
        <v>21.430325</v>
      </c>
      <c r="DW375">
        <v>499.996</v>
      </c>
      <c r="DX375">
        <v>90.8761107142857</v>
      </c>
      <c r="DY375">
        <v>0.06687815714285714</v>
      </c>
      <c r="DZ375">
        <v>28.69316428571429</v>
      </c>
      <c r="EA375">
        <v>30.00655357142858</v>
      </c>
      <c r="EB375">
        <v>999.9000000000002</v>
      </c>
      <c r="EC375">
        <v>0</v>
      </c>
      <c r="ED375">
        <v>0</v>
      </c>
      <c r="EE375">
        <v>9998.947857142859</v>
      </c>
      <c r="EF375">
        <v>0</v>
      </c>
      <c r="EG375">
        <v>11.08792142857143</v>
      </c>
      <c r="EH375">
        <v>-32.88125</v>
      </c>
      <c r="EI375">
        <v>1099.9075</v>
      </c>
      <c r="EJ375">
        <v>1132.045</v>
      </c>
      <c r="EK375">
        <v>1.272871071428571</v>
      </c>
      <c r="EL375">
        <v>1108.91</v>
      </c>
      <c r="EM375">
        <v>20.43652857142857</v>
      </c>
      <c r="EN375">
        <v>1.972866428571429</v>
      </c>
      <c r="EO375">
        <v>1.857192857142857</v>
      </c>
      <c r="EP375">
        <v>17.22822857142857</v>
      </c>
      <c r="EQ375">
        <v>16.27665</v>
      </c>
      <c r="ER375">
        <v>2000.011785714285</v>
      </c>
      <c r="ES375">
        <v>0.9799940000000003</v>
      </c>
      <c r="ET375">
        <v>0.0200064</v>
      </c>
      <c r="EU375">
        <v>0</v>
      </c>
      <c r="EV375">
        <v>415.9717142857143</v>
      </c>
      <c r="EW375">
        <v>5.00078</v>
      </c>
      <c r="EX375">
        <v>8190.8675</v>
      </c>
      <c r="EY375">
        <v>16379.70357142857</v>
      </c>
      <c r="EZ375">
        <v>39.95067857142857</v>
      </c>
      <c r="FA375">
        <v>40.781</v>
      </c>
      <c r="FB375">
        <v>40.10471428571429</v>
      </c>
      <c r="FC375">
        <v>40.44407142857143</v>
      </c>
      <c r="FD375">
        <v>40.89714285714285</v>
      </c>
      <c r="FE375">
        <v>1955.101785714286</v>
      </c>
      <c r="FF375">
        <v>39.91</v>
      </c>
      <c r="FG375">
        <v>0</v>
      </c>
      <c r="FH375">
        <v>1759171784</v>
      </c>
      <c r="FI375">
        <v>0</v>
      </c>
      <c r="FJ375">
        <v>415.9317307692307</v>
      </c>
      <c r="FK375">
        <v>0.458837609797628</v>
      </c>
      <c r="FL375">
        <v>4.458803406891339</v>
      </c>
      <c r="FM375">
        <v>8190.936923076923</v>
      </c>
      <c r="FN375">
        <v>15</v>
      </c>
      <c r="FO375">
        <v>0</v>
      </c>
      <c r="FP375" t="s">
        <v>439</v>
      </c>
      <c r="FQ375">
        <v>1746989605.5</v>
      </c>
      <c r="FR375">
        <v>1746989593.5</v>
      </c>
      <c r="FS375">
        <v>0</v>
      </c>
      <c r="FT375">
        <v>-0.274</v>
      </c>
      <c r="FU375">
        <v>-0.002</v>
      </c>
      <c r="FV375">
        <v>2.549</v>
      </c>
      <c r="FW375">
        <v>0.129</v>
      </c>
      <c r="FX375">
        <v>420</v>
      </c>
      <c r="FY375">
        <v>17</v>
      </c>
      <c r="FZ375">
        <v>0.02</v>
      </c>
      <c r="GA375">
        <v>0.04</v>
      </c>
      <c r="GB375">
        <v>-32.823285</v>
      </c>
      <c r="GC375">
        <v>-0.8015166979362269</v>
      </c>
      <c r="GD375">
        <v>0.1907265798859721</v>
      </c>
      <c r="GE375">
        <v>0</v>
      </c>
      <c r="GF375">
        <v>415.9049705882352</v>
      </c>
      <c r="GG375">
        <v>0.4443850209495824</v>
      </c>
      <c r="GH375">
        <v>0.2111323094083993</v>
      </c>
      <c r="GI375">
        <v>1</v>
      </c>
      <c r="GJ375">
        <v>1.2819725</v>
      </c>
      <c r="GK375">
        <v>-0.1574998874296471</v>
      </c>
      <c r="GL375">
        <v>0.0154103930433328</v>
      </c>
      <c r="GM375">
        <v>0</v>
      </c>
      <c r="GN375">
        <v>1</v>
      </c>
      <c r="GO375">
        <v>3</v>
      </c>
      <c r="GP375" t="s">
        <v>459</v>
      </c>
      <c r="GQ375">
        <v>3.10214</v>
      </c>
      <c r="GR375">
        <v>2.72481</v>
      </c>
      <c r="GS375">
        <v>0.171289</v>
      </c>
      <c r="GT375">
        <v>0.174472</v>
      </c>
      <c r="GU375">
        <v>0.100593</v>
      </c>
      <c r="GV375">
        <v>0.0978189</v>
      </c>
      <c r="GW375">
        <v>21620.9</v>
      </c>
      <c r="GX375">
        <v>19569.8</v>
      </c>
      <c r="GY375">
        <v>26655.2</v>
      </c>
      <c r="GZ375">
        <v>23930.1</v>
      </c>
      <c r="HA375">
        <v>38370.8</v>
      </c>
      <c r="HB375">
        <v>31927.7</v>
      </c>
      <c r="HC375">
        <v>46542.7</v>
      </c>
      <c r="HD375">
        <v>37862.9</v>
      </c>
      <c r="HE375">
        <v>1.86192</v>
      </c>
      <c r="HF375">
        <v>1.8518</v>
      </c>
      <c r="HG375">
        <v>0.121281</v>
      </c>
      <c r="HH375">
        <v>0</v>
      </c>
      <c r="HI375">
        <v>28.04</v>
      </c>
      <c r="HJ375">
        <v>999.9</v>
      </c>
      <c r="HK375">
        <v>48.7</v>
      </c>
      <c r="HL375">
        <v>31.9</v>
      </c>
      <c r="HM375">
        <v>25.4436</v>
      </c>
      <c r="HN375">
        <v>60.8988</v>
      </c>
      <c r="HO375">
        <v>21.903</v>
      </c>
      <c r="HP375">
        <v>1</v>
      </c>
      <c r="HQ375">
        <v>0.187167</v>
      </c>
      <c r="HR375">
        <v>0.253004</v>
      </c>
      <c r="HS375">
        <v>20.2795</v>
      </c>
      <c r="HT375">
        <v>5.21055</v>
      </c>
      <c r="HU375">
        <v>11.98</v>
      </c>
      <c r="HV375">
        <v>4.96265</v>
      </c>
      <c r="HW375">
        <v>3.2744</v>
      </c>
      <c r="HX375">
        <v>9999</v>
      </c>
      <c r="HY375">
        <v>9999</v>
      </c>
      <c r="HZ375">
        <v>9999</v>
      </c>
      <c r="IA375">
        <v>43.3</v>
      </c>
      <c r="IB375">
        <v>1.86401</v>
      </c>
      <c r="IC375">
        <v>1.8602</v>
      </c>
      <c r="ID375">
        <v>1.85849</v>
      </c>
      <c r="IE375">
        <v>1.85983</v>
      </c>
      <c r="IF375">
        <v>1.85989</v>
      </c>
      <c r="IG375">
        <v>1.85839</v>
      </c>
      <c r="IH375">
        <v>1.85745</v>
      </c>
      <c r="II375">
        <v>1.85242</v>
      </c>
      <c r="IJ375">
        <v>0</v>
      </c>
      <c r="IK375">
        <v>0</v>
      </c>
      <c r="IL375">
        <v>0</v>
      </c>
      <c r="IM375">
        <v>0</v>
      </c>
      <c r="IN375" t="s">
        <v>441</v>
      </c>
      <c r="IO375" t="s">
        <v>442</v>
      </c>
      <c r="IP375" t="s">
        <v>443</v>
      </c>
      <c r="IQ375" t="s">
        <v>443</v>
      </c>
      <c r="IR375" t="s">
        <v>443</v>
      </c>
      <c r="IS375" t="s">
        <v>443</v>
      </c>
      <c r="IT375">
        <v>0</v>
      </c>
      <c r="IU375">
        <v>100</v>
      </c>
      <c r="IV375">
        <v>100</v>
      </c>
      <c r="IW375">
        <v>-0.59</v>
      </c>
      <c r="IX375">
        <v>0.2785</v>
      </c>
      <c r="IY375">
        <v>-0.9039269621244732</v>
      </c>
      <c r="IZ375">
        <v>-0.001239420960351069</v>
      </c>
      <c r="JA375">
        <v>2.054680153414315E-06</v>
      </c>
      <c r="JB375">
        <v>-6.090169633737798E-10</v>
      </c>
      <c r="JC375">
        <v>0.01286883109493677</v>
      </c>
      <c r="JD375">
        <v>0.003674261220633967</v>
      </c>
      <c r="JE375">
        <v>0.0003746991724086452</v>
      </c>
      <c r="JF375">
        <v>1.563836292469968E-06</v>
      </c>
      <c r="JG375">
        <v>1</v>
      </c>
      <c r="JH375">
        <v>2003</v>
      </c>
      <c r="JI375">
        <v>1</v>
      </c>
      <c r="JJ375">
        <v>24</v>
      </c>
      <c r="JK375">
        <v>203036.4</v>
      </c>
      <c r="JL375">
        <v>203036.6</v>
      </c>
      <c r="JM375">
        <v>2.55005</v>
      </c>
      <c r="JN375">
        <v>2.62207</v>
      </c>
      <c r="JO375">
        <v>1.49658</v>
      </c>
      <c r="JP375">
        <v>2.34497</v>
      </c>
      <c r="JQ375">
        <v>1.54907</v>
      </c>
      <c r="JR375">
        <v>2.39868</v>
      </c>
      <c r="JS375">
        <v>36.8842</v>
      </c>
      <c r="JT375">
        <v>24.1751</v>
      </c>
      <c r="JU375">
        <v>18</v>
      </c>
      <c r="JV375">
        <v>484.008</v>
      </c>
      <c r="JW375">
        <v>492.29</v>
      </c>
      <c r="JX375">
        <v>27.2104</v>
      </c>
      <c r="JY375">
        <v>29.6503</v>
      </c>
      <c r="JZ375">
        <v>29.9999</v>
      </c>
      <c r="KA375">
        <v>29.9054</v>
      </c>
      <c r="KB375">
        <v>29.9091</v>
      </c>
      <c r="KC375">
        <v>51.1807</v>
      </c>
      <c r="KD375">
        <v>22.4851</v>
      </c>
      <c r="KE375">
        <v>92.554</v>
      </c>
      <c r="KF375">
        <v>27.2001</v>
      </c>
      <c r="KG375">
        <v>1155.28</v>
      </c>
      <c r="KH375">
        <v>20.4973</v>
      </c>
      <c r="KI375">
        <v>101.764</v>
      </c>
      <c r="KJ375">
        <v>91.30840000000001</v>
      </c>
    </row>
    <row r="376" spans="1:296">
      <c r="A376">
        <v>358</v>
      </c>
      <c r="B376">
        <v>1759171796.6</v>
      </c>
      <c r="C376">
        <v>10423.5</v>
      </c>
      <c r="D376" t="s">
        <v>1162</v>
      </c>
      <c r="E376" t="s">
        <v>1163</v>
      </c>
      <c r="F376">
        <v>5</v>
      </c>
      <c r="G376" t="s">
        <v>1025</v>
      </c>
      <c r="H376">
        <v>1759171789.1</v>
      </c>
      <c r="I376">
        <f>(J376)/1000</f>
        <v>0</v>
      </c>
      <c r="J376">
        <f>IF(DO376, AM376, AG376)</f>
        <v>0</v>
      </c>
      <c r="K376">
        <f>IF(DO376, AH376, AF376)</f>
        <v>0</v>
      </c>
      <c r="L376">
        <f>DQ376 - IF(AT376&gt;1, K376*DK376*100.0/(AV376), 0)</f>
        <v>0</v>
      </c>
      <c r="M376">
        <f>((S376-I376/2)*L376-K376)/(S376+I376/2)</f>
        <v>0</v>
      </c>
      <c r="N376">
        <f>M376*(DX376+DY376)/1000.0</f>
        <v>0</v>
      </c>
      <c r="O376">
        <f>(DQ376 - IF(AT376&gt;1, K376*DK376*100.0/(AV376), 0))*(DX376+DY376)/1000.0</f>
        <v>0</v>
      </c>
      <c r="P376">
        <f>2.0/((1/R376-1/Q376)+SIGN(R376)*SQRT((1/R376-1/Q376)*(1/R376-1/Q376) + 4*DL376/((DL376+1)*(DL376+1))*(2*1/R376*1/Q376-1/Q376*1/Q376)))</f>
        <v>0</v>
      </c>
      <c r="Q376">
        <f>IF(LEFT(DM376,1)&lt;&gt;"0",IF(LEFT(DM376,1)="1",3.0,DN376),$D$5+$E$5*(EE376*DX376/($K$5*1000))+$F$5*(EE376*DX376/($K$5*1000))*MAX(MIN(DK376,$J$5),$I$5)*MAX(MIN(DK376,$J$5),$I$5)+$G$5*MAX(MIN(DK376,$J$5),$I$5)*(EE376*DX376/($K$5*1000))+$H$5*(EE376*DX376/($K$5*1000))*(EE376*DX376/($K$5*1000)))</f>
        <v>0</v>
      </c>
      <c r="R376">
        <f>I376*(1000-(1000*0.61365*exp(17.502*V376/(240.97+V376))/(DX376+DY376)+DS376)/2)/(1000*0.61365*exp(17.502*V376/(240.97+V376))/(DX376+DY376)-DS376)</f>
        <v>0</v>
      </c>
      <c r="S376">
        <f>1/((DL376+1)/(P376/1.6)+1/(Q376/1.37)) + DL376/((DL376+1)/(P376/1.6) + DL376/(Q376/1.37))</f>
        <v>0</v>
      </c>
      <c r="T376">
        <f>(DG376*DJ376)</f>
        <v>0</v>
      </c>
      <c r="U376">
        <f>(DZ376+(T376+2*0.95*5.67E-8*(((DZ376+$B$9)+273)^4-(DZ376+273)^4)-44100*I376)/(1.84*29.3*Q376+8*0.95*5.67E-8*(DZ376+273)^3))</f>
        <v>0</v>
      </c>
      <c r="V376">
        <f>($C$9*EA376+$D$9*EB376+$E$9*U376)</f>
        <v>0</v>
      </c>
      <c r="W376">
        <f>0.61365*exp(17.502*V376/(240.97+V376))</f>
        <v>0</v>
      </c>
      <c r="X376">
        <f>(Y376/Z376*100)</f>
        <v>0</v>
      </c>
      <c r="Y376">
        <f>DS376*(DX376+DY376)/1000</f>
        <v>0</v>
      </c>
      <c r="Z376">
        <f>0.61365*exp(17.502*DZ376/(240.97+DZ376))</f>
        <v>0</v>
      </c>
      <c r="AA376">
        <f>(W376-DS376*(DX376+DY376)/1000)</f>
        <v>0</v>
      </c>
      <c r="AB376">
        <f>(-I376*44100)</f>
        <v>0</v>
      </c>
      <c r="AC376">
        <f>2*29.3*Q376*0.92*(DZ376-V376)</f>
        <v>0</v>
      </c>
      <c r="AD376">
        <f>2*0.95*5.67E-8*(((DZ376+$B$9)+273)^4-(V376+273)^4)</f>
        <v>0</v>
      </c>
      <c r="AE376">
        <f>T376+AD376+AB376+AC376</f>
        <v>0</v>
      </c>
      <c r="AF376">
        <f>DW376*AT376*(DR376-DQ376*(1000-AT376*DT376)/(1000-AT376*DS376))/(100*DK376)</f>
        <v>0</v>
      </c>
      <c r="AG376">
        <f>1000*DW376*AT376*(DS376-DT376)/(100*DK376*(1000-AT376*DS376))</f>
        <v>0</v>
      </c>
      <c r="AH376">
        <f>(AI376 - AJ376 - DX376*1E3/(8.314*(DZ376+273.15)) * AL376/DW376 * AK376) * DW376/(100*DK376) * (1000 - DT376)/1000</f>
        <v>0</v>
      </c>
      <c r="AI376">
        <v>1164.97013134613</v>
      </c>
      <c r="AJ376">
        <v>1141.352666666667</v>
      </c>
      <c r="AK376">
        <v>3.365108988535933</v>
      </c>
      <c r="AL376">
        <v>65.05288152161035</v>
      </c>
      <c r="AM376">
        <f>(AO376 - AN376 + DX376*1E3/(8.314*(DZ376+273.15)) * AQ376/DW376 * AP376) * DW376/(100*DK376) * 1000/(1000 - AO376)</f>
        <v>0</v>
      </c>
      <c r="AN376">
        <v>20.43795996386471</v>
      </c>
      <c r="AO376">
        <v>21.66384848484848</v>
      </c>
      <c r="AP376">
        <v>-7.251214481414493E-05</v>
      </c>
      <c r="AQ376">
        <v>105.0648976741151</v>
      </c>
      <c r="AR376">
        <v>0</v>
      </c>
      <c r="AS376">
        <v>0</v>
      </c>
      <c r="AT376">
        <f>IF(AR376*$H$15&gt;=AV376,1.0,(AV376/(AV376-AR376*$H$15)))</f>
        <v>0</v>
      </c>
      <c r="AU376">
        <f>(AT376-1)*100</f>
        <v>0</v>
      </c>
      <c r="AV376">
        <f>MAX(0,($B$15+$C$15*EE376)/(1+$D$15*EE376)*DX376/(DZ376+273)*$E$15)</f>
        <v>0</v>
      </c>
      <c r="AW376" t="s">
        <v>437</v>
      </c>
      <c r="AX376" t="s">
        <v>437</v>
      </c>
      <c r="AY376">
        <v>0</v>
      </c>
      <c r="AZ376">
        <v>0</v>
      </c>
      <c r="BA376">
        <f>1-AY376/AZ376</f>
        <v>0</v>
      </c>
      <c r="BB376">
        <v>0</v>
      </c>
      <c r="BC376" t="s">
        <v>437</v>
      </c>
      <c r="BD376" t="s">
        <v>437</v>
      </c>
      <c r="BE376">
        <v>0</v>
      </c>
      <c r="BF376">
        <v>0</v>
      </c>
      <c r="BG376">
        <f>1-BE376/BF376</f>
        <v>0</v>
      </c>
      <c r="BH376">
        <v>0.5</v>
      </c>
      <c r="BI376">
        <f>DH376</f>
        <v>0</v>
      </c>
      <c r="BJ376">
        <f>K376</f>
        <v>0</v>
      </c>
      <c r="BK376">
        <f>BG376*BH376*BI376</f>
        <v>0</v>
      </c>
      <c r="BL376">
        <f>(BJ376-BB376)/BI376</f>
        <v>0</v>
      </c>
      <c r="BM376">
        <f>(AZ376-BF376)/BF376</f>
        <v>0</v>
      </c>
      <c r="BN376">
        <f>AY376/(BA376+AY376/BF376)</f>
        <v>0</v>
      </c>
      <c r="BO376" t="s">
        <v>437</v>
      </c>
      <c r="BP376">
        <v>0</v>
      </c>
      <c r="BQ376">
        <f>IF(BP376&lt;&gt;0, BP376, BN376)</f>
        <v>0</v>
      </c>
      <c r="BR376">
        <f>1-BQ376/BF376</f>
        <v>0</v>
      </c>
      <c r="BS376">
        <f>(BF376-BE376)/(BF376-BQ376)</f>
        <v>0</v>
      </c>
      <c r="BT376">
        <f>(AZ376-BF376)/(AZ376-BQ376)</f>
        <v>0</v>
      </c>
      <c r="BU376">
        <f>(BF376-BE376)/(BF376-AY376)</f>
        <v>0</v>
      </c>
      <c r="BV376">
        <f>(AZ376-BF376)/(AZ376-AY376)</f>
        <v>0</v>
      </c>
      <c r="BW376">
        <f>(BS376*BQ376/BE376)</f>
        <v>0</v>
      </c>
      <c r="BX376">
        <f>(1-BW376)</f>
        <v>0</v>
      </c>
      <c r="DG376">
        <f>$B$13*EF376+$C$13*EG376+$F$13*ER376*(1-EU376)</f>
        <v>0</v>
      </c>
      <c r="DH376">
        <f>DG376*DI376</f>
        <v>0</v>
      </c>
      <c r="DI376">
        <f>($B$13*$D$11+$C$13*$D$11+$F$13*((FE376+EW376)/MAX(FE376+EW376+FF376, 0.1)*$I$11+FF376/MAX(FE376+EW376+FF376, 0.1)*$J$11))/($B$13+$C$13+$F$13)</f>
        <v>0</v>
      </c>
      <c r="DJ376">
        <f>($B$13*$K$11+$C$13*$K$11+$F$13*((FE376+EW376)/MAX(FE376+EW376+FF376, 0.1)*$P$11+FF376/MAX(FE376+EW376+FF376, 0.1)*$Q$11))/($B$13+$C$13+$F$13)</f>
        <v>0</v>
      </c>
      <c r="DK376">
        <v>2.7</v>
      </c>
      <c r="DL376">
        <v>0.5</v>
      </c>
      <c r="DM376" t="s">
        <v>438</v>
      </c>
      <c r="DN376">
        <v>2</v>
      </c>
      <c r="DO376" t="b">
        <v>1</v>
      </c>
      <c r="DP376">
        <v>1759171789.1</v>
      </c>
      <c r="DQ376">
        <v>1093.492592592592</v>
      </c>
      <c r="DR376">
        <v>1126.416666666667</v>
      </c>
      <c r="DS376">
        <v>21.69163703703704</v>
      </c>
      <c r="DT376">
        <v>20.43746666666667</v>
      </c>
      <c r="DU376">
        <v>1094.09037037037</v>
      </c>
      <c r="DV376">
        <v>21.41294444444445</v>
      </c>
      <c r="DW376">
        <v>500.0406666666667</v>
      </c>
      <c r="DX376">
        <v>90.87666666666667</v>
      </c>
      <c r="DY376">
        <v>0.06672547777777778</v>
      </c>
      <c r="DZ376">
        <v>28.68977777777778</v>
      </c>
      <c r="EA376">
        <v>30.01442592592593</v>
      </c>
      <c r="EB376">
        <v>999.9000000000001</v>
      </c>
      <c r="EC376">
        <v>0</v>
      </c>
      <c r="ED376">
        <v>0</v>
      </c>
      <c r="EE376">
        <v>10011.8237037037</v>
      </c>
      <c r="EF376">
        <v>0</v>
      </c>
      <c r="EG376">
        <v>11.10692592592593</v>
      </c>
      <c r="EH376">
        <v>-32.9229925925926</v>
      </c>
      <c r="EI376">
        <v>1117.739259259259</v>
      </c>
      <c r="EJ376">
        <v>1149.917407407407</v>
      </c>
      <c r="EK376">
        <v>1.254167777777778</v>
      </c>
      <c r="EL376">
        <v>1126.416666666667</v>
      </c>
      <c r="EM376">
        <v>20.43746666666667</v>
      </c>
      <c r="EN376">
        <v>1.971264444444444</v>
      </c>
      <c r="EO376">
        <v>1.85728962962963</v>
      </c>
      <c r="EP376">
        <v>17.21538888888889</v>
      </c>
      <c r="EQ376">
        <v>16.27746296296296</v>
      </c>
      <c r="ER376">
        <v>1999.988888888889</v>
      </c>
      <c r="ES376">
        <v>0.9799936666666665</v>
      </c>
      <c r="ET376">
        <v>0.02000673333333333</v>
      </c>
      <c r="EU376">
        <v>0</v>
      </c>
      <c r="EV376">
        <v>415.9935925925926</v>
      </c>
      <c r="EW376">
        <v>5.00078</v>
      </c>
      <c r="EX376">
        <v>8191.037037037038</v>
      </c>
      <c r="EY376">
        <v>16379.51111111111</v>
      </c>
      <c r="EZ376">
        <v>39.93733333333333</v>
      </c>
      <c r="FA376">
        <v>40.77992592592592</v>
      </c>
      <c r="FB376">
        <v>40.12940740740741</v>
      </c>
      <c r="FC376">
        <v>40.43274074074074</v>
      </c>
      <c r="FD376">
        <v>40.87948148148148</v>
      </c>
      <c r="FE376">
        <v>1955.078888888889</v>
      </c>
      <c r="FF376">
        <v>39.91</v>
      </c>
      <c r="FG376">
        <v>0</v>
      </c>
      <c r="FH376">
        <v>1759171788.8</v>
      </c>
      <c r="FI376">
        <v>0</v>
      </c>
      <c r="FJ376">
        <v>415.9881153846154</v>
      </c>
      <c r="FK376">
        <v>1.037025648079551</v>
      </c>
      <c r="FL376">
        <v>-0.02051282872071571</v>
      </c>
      <c r="FM376">
        <v>8191.076153846154</v>
      </c>
      <c r="FN376">
        <v>15</v>
      </c>
      <c r="FO376">
        <v>0</v>
      </c>
      <c r="FP376" t="s">
        <v>439</v>
      </c>
      <c r="FQ376">
        <v>1746989605.5</v>
      </c>
      <c r="FR376">
        <v>1746989593.5</v>
      </c>
      <c r="FS376">
        <v>0</v>
      </c>
      <c r="FT376">
        <v>-0.274</v>
      </c>
      <c r="FU376">
        <v>-0.002</v>
      </c>
      <c r="FV376">
        <v>2.549</v>
      </c>
      <c r="FW376">
        <v>0.129</v>
      </c>
      <c r="FX376">
        <v>420</v>
      </c>
      <c r="FY376">
        <v>17</v>
      </c>
      <c r="FZ376">
        <v>0.02</v>
      </c>
      <c r="GA376">
        <v>0.04</v>
      </c>
      <c r="GB376">
        <v>-32.87158048780488</v>
      </c>
      <c r="GC376">
        <v>-0.6164613240419374</v>
      </c>
      <c r="GD376">
        <v>0.1364120841144397</v>
      </c>
      <c r="GE376">
        <v>0</v>
      </c>
      <c r="GF376">
        <v>415.9597647058824</v>
      </c>
      <c r="GG376">
        <v>0.5017570713855344</v>
      </c>
      <c r="GH376">
        <v>0.1974922275199603</v>
      </c>
      <c r="GI376">
        <v>1</v>
      </c>
      <c r="GJ376">
        <v>1.266018780487805</v>
      </c>
      <c r="GK376">
        <v>-0.2051581881533124</v>
      </c>
      <c r="GL376">
        <v>0.02035156315625494</v>
      </c>
      <c r="GM376">
        <v>0</v>
      </c>
      <c r="GN376">
        <v>1</v>
      </c>
      <c r="GO376">
        <v>3</v>
      </c>
      <c r="GP376" t="s">
        <v>459</v>
      </c>
      <c r="GQ376">
        <v>3.10252</v>
      </c>
      <c r="GR376">
        <v>2.7245</v>
      </c>
      <c r="GS376">
        <v>0.172889</v>
      </c>
      <c r="GT376">
        <v>0.176084</v>
      </c>
      <c r="GU376">
        <v>0.100527</v>
      </c>
      <c r="GV376">
        <v>0.0978246</v>
      </c>
      <c r="GW376">
        <v>21579.3</v>
      </c>
      <c r="GX376">
        <v>19531.7</v>
      </c>
      <c r="GY376">
        <v>26655.3</v>
      </c>
      <c r="GZ376">
        <v>23930.2</v>
      </c>
      <c r="HA376">
        <v>38374</v>
      </c>
      <c r="HB376">
        <v>31927.7</v>
      </c>
      <c r="HC376">
        <v>46542.9</v>
      </c>
      <c r="HD376">
        <v>37863</v>
      </c>
      <c r="HE376">
        <v>1.86238</v>
      </c>
      <c r="HF376">
        <v>1.85168</v>
      </c>
      <c r="HG376">
        <v>0.121884</v>
      </c>
      <c r="HH376">
        <v>0</v>
      </c>
      <c r="HI376">
        <v>28.0341</v>
      </c>
      <c r="HJ376">
        <v>999.9</v>
      </c>
      <c r="HK376">
        <v>48.7</v>
      </c>
      <c r="HL376">
        <v>31.9</v>
      </c>
      <c r="HM376">
        <v>25.4456</v>
      </c>
      <c r="HN376">
        <v>60.9388</v>
      </c>
      <c r="HO376">
        <v>21.863</v>
      </c>
      <c r="HP376">
        <v>1</v>
      </c>
      <c r="HQ376">
        <v>0.186977</v>
      </c>
      <c r="HR376">
        <v>0.356683</v>
      </c>
      <c r="HS376">
        <v>20.2793</v>
      </c>
      <c r="HT376">
        <v>5.21115</v>
      </c>
      <c r="HU376">
        <v>11.98</v>
      </c>
      <c r="HV376">
        <v>4.9629</v>
      </c>
      <c r="HW376">
        <v>3.2746</v>
      </c>
      <c r="HX376">
        <v>9999</v>
      </c>
      <c r="HY376">
        <v>9999</v>
      </c>
      <c r="HZ376">
        <v>9999</v>
      </c>
      <c r="IA376">
        <v>43.3</v>
      </c>
      <c r="IB376">
        <v>1.86401</v>
      </c>
      <c r="IC376">
        <v>1.86019</v>
      </c>
      <c r="ID376">
        <v>1.85848</v>
      </c>
      <c r="IE376">
        <v>1.85983</v>
      </c>
      <c r="IF376">
        <v>1.8599</v>
      </c>
      <c r="IG376">
        <v>1.85839</v>
      </c>
      <c r="IH376">
        <v>1.85745</v>
      </c>
      <c r="II376">
        <v>1.85242</v>
      </c>
      <c r="IJ376">
        <v>0</v>
      </c>
      <c r="IK376">
        <v>0</v>
      </c>
      <c r="IL376">
        <v>0</v>
      </c>
      <c r="IM376">
        <v>0</v>
      </c>
      <c r="IN376" t="s">
        <v>441</v>
      </c>
      <c r="IO376" t="s">
        <v>442</v>
      </c>
      <c r="IP376" t="s">
        <v>443</v>
      </c>
      <c r="IQ376" t="s">
        <v>443</v>
      </c>
      <c r="IR376" t="s">
        <v>443</v>
      </c>
      <c r="IS376" t="s">
        <v>443</v>
      </c>
      <c r="IT376">
        <v>0</v>
      </c>
      <c r="IU376">
        <v>100</v>
      </c>
      <c r="IV376">
        <v>100</v>
      </c>
      <c r="IW376">
        <v>-0.57</v>
      </c>
      <c r="IX376">
        <v>0.2781</v>
      </c>
      <c r="IY376">
        <v>-0.9039269621244732</v>
      </c>
      <c r="IZ376">
        <v>-0.001239420960351069</v>
      </c>
      <c r="JA376">
        <v>2.054680153414315E-06</v>
      </c>
      <c r="JB376">
        <v>-6.090169633737798E-10</v>
      </c>
      <c r="JC376">
        <v>0.01286883109493677</v>
      </c>
      <c r="JD376">
        <v>0.003674261220633967</v>
      </c>
      <c r="JE376">
        <v>0.0003746991724086452</v>
      </c>
      <c r="JF376">
        <v>1.563836292469968E-06</v>
      </c>
      <c r="JG376">
        <v>1</v>
      </c>
      <c r="JH376">
        <v>2003</v>
      </c>
      <c r="JI376">
        <v>1</v>
      </c>
      <c r="JJ376">
        <v>24</v>
      </c>
      <c r="JK376">
        <v>203036.5</v>
      </c>
      <c r="JL376">
        <v>203036.7</v>
      </c>
      <c r="JM376">
        <v>2.57935</v>
      </c>
      <c r="JN376">
        <v>2.61597</v>
      </c>
      <c r="JO376">
        <v>1.49658</v>
      </c>
      <c r="JP376">
        <v>2.34375</v>
      </c>
      <c r="JQ376">
        <v>1.54907</v>
      </c>
      <c r="JR376">
        <v>2.44873</v>
      </c>
      <c r="JS376">
        <v>36.8842</v>
      </c>
      <c r="JT376">
        <v>24.1751</v>
      </c>
      <c r="JU376">
        <v>18</v>
      </c>
      <c r="JV376">
        <v>484.255</v>
      </c>
      <c r="JW376">
        <v>492.187</v>
      </c>
      <c r="JX376">
        <v>27.2051</v>
      </c>
      <c r="JY376">
        <v>29.6485</v>
      </c>
      <c r="JZ376">
        <v>30.0001</v>
      </c>
      <c r="KA376">
        <v>29.903</v>
      </c>
      <c r="KB376">
        <v>29.9066</v>
      </c>
      <c r="KC376">
        <v>51.7493</v>
      </c>
      <c r="KD376">
        <v>22.206</v>
      </c>
      <c r="KE376">
        <v>92.554</v>
      </c>
      <c r="KF376">
        <v>27.1847</v>
      </c>
      <c r="KG376">
        <v>1175.32</v>
      </c>
      <c r="KH376">
        <v>20.526</v>
      </c>
      <c r="KI376">
        <v>101.765</v>
      </c>
      <c r="KJ376">
        <v>91.3087</v>
      </c>
    </row>
    <row r="377" spans="1:296">
      <c r="A377">
        <v>359</v>
      </c>
      <c r="B377">
        <v>1759171801.6</v>
      </c>
      <c r="C377">
        <v>10428.5</v>
      </c>
      <c r="D377" t="s">
        <v>1164</v>
      </c>
      <c r="E377" t="s">
        <v>1165</v>
      </c>
      <c r="F377">
        <v>5</v>
      </c>
      <c r="G377" t="s">
        <v>1025</v>
      </c>
      <c r="H377">
        <v>1759171793.814285</v>
      </c>
      <c r="I377">
        <f>(J377)/1000</f>
        <v>0</v>
      </c>
      <c r="J377">
        <f>IF(DO377, AM377, AG377)</f>
        <v>0</v>
      </c>
      <c r="K377">
        <f>IF(DO377, AH377, AF377)</f>
        <v>0</v>
      </c>
      <c r="L377">
        <f>DQ377 - IF(AT377&gt;1, K377*DK377*100.0/(AV377), 0)</f>
        <v>0</v>
      </c>
      <c r="M377">
        <f>((S377-I377/2)*L377-K377)/(S377+I377/2)</f>
        <v>0</v>
      </c>
      <c r="N377">
        <f>M377*(DX377+DY377)/1000.0</f>
        <v>0</v>
      </c>
      <c r="O377">
        <f>(DQ377 - IF(AT377&gt;1, K377*DK377*100.0/(AV377), 0))*(DX377+DY377)/1000.0</f>
        <v>0</v>
      </c>
      <c r="P377">
        <f>2.0/((1/R377-1/Q377)+SIGN(R377)*SQRT((1/R377-1/Q377)*(1/R377-1/Q377) + 4*DL377/((DL377+1)*(DL377+1))*(2*1/R377*1/Q377-1/Q377*1/Q377)))</f>
        <v>0</v>
      </c>
      <c r="Q377">
        <f>IF(LEFT(DM377,1)&lt;&gt;"0",IF(LEFT(DM377,1)="1",3.0,DN377),$D$5+$E$5*(EE377*DX377/($K$5*1000))+$F$5*(EE377*DX377/($K$5*1000))*MAX(MIN(DK377,$J$5),$I$5)*MAX(MIN(DK377,$J$5),$I$5)+$G$5*MAX(MIN(DK377,$J$5),$I$5)*(EE377*DX377/($K$5*1000))+$H$5*(EE377*DX377/($K$5*1000))*(EE377*DX377/($K$5*1000)))</f>
        <v>0</v>
      </c>
      <c r="R377">
        <f>I377*(1000-(1000*0.61365*exp(17.502*V377/(240.97+V377))/(DX377+DY377)+DS377)/2)/(1000*0.61365*exp(17.502*V377/(240.97+V377))/(DX377+DY377)-DS377)</f>
        <v>0</v>
      </c>
      <c r="S377">
        <f>1/((DL377+1)/(P377/1.6)+1/(Q377/1.37)) + DL377/((DL377+1)/(P377/1.6) + DL377/(Q377/1.37))</f>
        <v>0</v>
      </c>
      <c r="T377">
        <f>(DG377*DJ377)</f>
        <v>0</v>
      </c>
      <c r="U377">
        <f>(DZ377+(T377+2*0.95*5.67E-8*(((DZ377+$B$9)+273)^4-(DZ377+273)^4)-44100*I377)/(1.84*29.3*Q377+8*0.95*5.67E-8*(DZ377+273)^3))</f>
        <v>0</v>
      </c>
      <c r="V377">
        <f>($C$9*EA377+$D$9*EB377+$E$9*U377)</f>
        <v>0</v>
      </c>
      <c r="W377">
        <f>0.61365*exp(17.502*V377/(240.97+V377))</f>
        <v>0</v>
      </c>
      <c r="X377">
        <f>(Y377/Z377*100)</f>
        <v>0</v>
      </c>
      <c r="Y377">
        <f>DS377*(DX377+DY377)/1000</f>
        <v>0</v>
      </c>
      <c r="Z377">
        <f>0.61365*exp(17.502*DZ377/(240.97+DZ377))</f>
        <v>0</v>
      </c>
      <c r="AA377">
        <f>(W377-DS377*(DX377+DY377)/1000)</f>
        <v>0</v>
      </c>
      <c r="AB377">
        <f>(-I377*44100)</f>
        <v>0</v>
      </c>
      <c r="AC377">
        <f>2*29.3*Q377*0.92*(DZ377-V377)</f>
        <v>0</v>
      </c>
      <c r="AD377">
        <f>2*0.95*5.67E-8*(((DZ377+$B$9)+273)^4-(V377+273)^4)</f>
        <v>0</v>
      </c>
      <c r="AE377">
        <f>T377+AD377+AB377+AC377</f>
        <v>0</v>
      </c>
      <c r="AF377">
        <f>DW377*AT377*(DR377-DQ377*(1000-AT377*DT377)/(1000-AT377*DS377))/(100*DK377)</f>
        <v>0</v>
      </c>
      <c r="AG377">
        <f>1000*DW377*AT377*(DS377-DT377)/(100*DK377*(1000-AT377*DS377))</f>
        <v>0</v>
      </c>
      <c r="AH377">
        <f>(AI377 - AJ377 - DX377*1E3/(8.314*(DZ377+273.15)) * AL377/DW377 * AK377) * DW377/(100*DK377) * (1000 - DT377)/1000</f>
        <v>0</v>
      </c>
      <c r="AI377">
        <v>1182.121173490942</v>
      </c>
      <c r="AJ377">
        <v>1158.456666666666</v>
      </c>
      <c r="AK377">
        <v>3.426558817613327</v>
      </c>
      <c r="AL377">
        <v>65.05288152161035</v>
      </c>
      <c r="AM377">
        <f>(AO377 - AN377 + DX377*1E3/(8.314*(DZ377+273.15)) * AQ377/DW377 * AP377) * DW377/(100*DK377) * 1000/(1000 - AO377)</f>
        <v>0</v>
      </c>
      <c r="AN377">
        <v>20.48078912703506</v>
      </c>
      <c r="AO377">
        <v>21.65119939393939</v>
      </c>
      <c r="AP377">
        <v>-2.014956001786347E-05</v>
      </c>
      <c r="AQ377">
        <v>105.0648976741151</v>
      </c>
      <c r="AR377">
        <v>0</v>
      </c>
      <c r="AS377">
        <v>0</v>
      </c>
      <c r="AT377">
        <f>IF(AR377*$H$15&gt;=AV377,1.0,(AV377/(AV377-AR377*$H$15)))</f>
        <v>0</v>
      </c>
      <c r="AU377">
        <f>(AT377-1)*100</f>
        <v>0</v>
      </c>
      <c r="AV377">
        <f>MAX(0,($B$15+$C$15*EE377)/(1+$D$15*EE377)*DX377/(DZ377+273)*$E$15)</f>
        <v>0</v>
      </c>
      <c r="AW377" t="s">
        <v>437</v>
      </c>
      <c r="AX377" t="s">
        <v>437</v>
      </c>
      <c r="AY377">
        <v>0</v>
      </c>
      <c r="AZ377">
        <v>0</v>
      </c>
      <c r="BA377">
        <f>1-AY377/AZ377</f>
        <v>0</v>
      </c>
      <c r="BB377">
        <v>0</v>
      </c>
      <c r="BC377" t="s">
        <v>437</v>
      </c>
      <c r="BD377" t="s">
        <v>437</v>
      </c>
      <c r="BE377">
        <v>0</v>
      </c>
      <c r="BF377">
        <v>0</v>
      </c>
      <c r="BG377">
        <f>1-BE377/BF377</f>
        <v>0</v>
      </c>
      <c r="BH377">
        <v>0.5</v>
      </c>
      <c r="BI377">
        <f>DH377</f>
        <v>0</v>
      </c>
      <c r="BJ377">
        <f>K377</f>
        <v>0</v>
      </c>
      <c r="BK377">
        <f>BG377*BH377*BI377</f>
        <v>0</v>
      </c>
      <c r="BL377">
        <f>(BJ377-BB377)/BI377</f>
        <v>0</v>
      </c>
      <c r="BM377">
        <f>(AZ377-BF377)/BF377</f>
        <v>0</v>
      </c>
      <c r="BN377">
        <f>AY377/(BA377+AY377/BF377)</f>
        <v>0</v>
      </c>
      <c r="BO377" t="s">
        <v>437</v>
      </c>
      <c r="BP377">
        <v>0</v>
      </c>
      <c r="BQ377">
        <f>IF(BP377&lt;&gt;0, BP377, BN377)</f>
        <v>0</v>
      </c>
      <c r="BR377">
        <f>1-BQ377/BF377</f>
        <v>0</v>
      </c>
      <c r="BS377">
        <f>(BF377-BE377)/(BF377-BQ377)</f>
        <v>0</v>
      </c>
      <c r="BT377">
        <f>(AZ377-BF377)/(AZ377-BQ377)</f>
        <v>0</v>
      </c>
      <c r="BU377">
        <f>(BF377-BE377)/(BF377-AY377)</f>
        <v>0</v>
      </c>
      <c r="BV377">
        <f>(AZ377-BF377)/(AZ377-AY377)</f>
        <v>0</v>
      </c>
      <c r="BW377">
        <f>(BS377*BQ377/BE377)</f>
        <v>0</v>
      </c>
      <c r="BX377">
        <f>(1-BW377)</f>
        <v>0</v>
      </c>
      <c r="DG377">
        <f>$B$13*EF377+$C$13*EG377+$F$13*ER377*(1-EU377)</f>
        <v>0</v>
      </c>
      <c r="DH377">
        <f>DG377*DI377</f>
        <v>0</v>
      </c>
      <c r="DI377">
        <f>($B$13*$D$11+$C$13*$D$11+$F$13*((FE377+EW377)/MAX(FE377+EW377+FF377, 0.1)*$I$11+FF377/MAX(FE377+EW377+FF377, 0.1)*$J$11))/($B$13+$C$13+$F$13)</f>
        <v>0</v>
      </c>
      <c r="DJ377">
        <f>($B$13*$K$11+$C$13*$K$11+$F$13*((FE377+EW377)/MAX(FE377+EW377+FF377, 0.1)*$P$11+FF377/MAX(FE377+EW377+FF377, 0.1)*$Q$11))/($B$13+$C$13+$F$13)</f>
        <v>0</v>
      </c>
      <c r="DK377">
        <v>2.7</v>
      </c>
      <c r="DL377">
        <v>0.5</v>
      </c>
      <c r="DM377" t="s">
        <v>438</v>
      </c>
      <c r="DN377">
        <v>2</v>
      </c>
      <c r="DO377" t="b">
        <v>1</v>
      </c>
      <c r="DP377">
        <v>1759171793.814285</v>
      </c>
      <c r="DQ377">
        <v>1109.113928571428</v>
      </c>
      <c r="DR377">
        <v>1142.11</v>
      </c>
      <c r="DS377">
        <v>21.67405714285714</v>
      </c>
      <c r="DT377">
        <v>20.4476</v>
      </c>
      <c r="DU377">
        <v>1109.695357142857</v>
      </c>
      <c r="DV377">
        <v>21.39574285714286</v>
      </c>
      <c r="DW377">
        <v>500.0688214285714</v>
      </c>
      <c r="DX377">
        <v>90.8763357142857</v>
      </c>
      <c r="DY377">
        <v>0.06656045357142858</v>
      </c>
      <c r="DZ377">
        <v>28.68771428571429</v>
      </c>
      <c r="EA377">
        <v>30.022</v>
      </c>
      <c r="EB377">
        <v>999.9000000000002</v>
      </c>
      <c r="EC377">
        <v>0</v>
      </c>
      <c r="ED377">
        <v>0</v>
      </c>
      <c r="EE377">
        <v>10002.78285714286</v>
      </c>
      <c r="EF377">
        <v>0</v>
      </c>
      <c r="EG377">
        <v>11.114825</v>
      </c>
      <c r="EH377">
        <v>-32.99535714285714</v>
      </c>
      <c r="EI377">
        <v>1133.685357142857</v>
      </c>
      <c r="EJ377">
        <v>1165.950714285714</v>
      </c>
      <c r="EK377">
        <v>1.226454642857143</v>
      </c>
      <c r="EL377">
        <v>1142.11</v>
      </c>
      <c r="EM377">
        <v>20.4476</v>
      </c>
      <c r="EN377">
        <v>1.969659642857143</v>
      </c>
      <c r="EO377">
        <v>1.858203214285714</v>
      </c>
      <c r="EP377">
        <v>17.20251071428572</v>
      </c>
      <c r="EQ377">
        <v>16.28518214285715</v>
      </c>
      <c r="ER377">
        <v>1999.993571428571</v>
      </c>
      <c r="ES377">
        <v>0.9799935714285715</v>
      </c>
      <c r="ET377">
        <v>0.02000682857142857</v>
      </c>
      <c r="EU377">
        <v>0</v>
      </c>
      <c r="EV377">
        <v>416.0425357142857</v>
      </c>
      <c r="EW377">
        <v>5.00078</v>
      </c>
      <c r="EX377">
        <v>8191.101428571429</v>
      </c>
      <c r="EY377">
        <v>16379.54285714286</v>
      </c>
      <c r="EZ377">
        <v>39.94171428571428</v>
      </c>
      <c r="FA377">
        <v>40.77885714285714</v>
      </c>
      <c r="FB377">
        <v>40.12475</v>
      </c>
      <c r="FC377">
        <v>40.41942857142856</v>
      </c>
      <c r="FD377">
        <v>40.86139285714285</v>
      </c>
      <c r="FE377">
        <v>1955.083571428571</v>
      </c>
      <c r="FF377">
        <v>39.91</v>
      </c>
      <c r="FG377">
        <v>0</v>
      </c>
      <c r="FH377">
        <v>1759171793.6</v>
      </c>
      <c r="FI377">
        <v>0</v>
      </c>
      <c r="FJ377">
        <v>416.0551538461539</v>
      </c>
      <c r="FK377">
        <v>0.808205137672446</v>
      </c>
      <c r="FL377">
        <v>-2.22461537269431</v>
      </c>
      <c r="FM377">
        <v>8191.133461538461</v>
      </c>
      <c r="FN377">
        <v>15</v>
      </c>
      <c r="FO377">
        <v>0</v>
      </c>
      <c r="FP377" t="s">
        <v>439</v>
      </c>
      <c r="FQ377">
        <v>1746989605.5</v>
      </c>
      <c r="FR377">
        <v>1746989593.5</v>
      </c>
      <c r="FS377">
        <v>0</v>
      </c>
      <c r="FT377">
        <v>-0.274</v>
      </c>
      <c r="FU377">
        <v>-0.002</v>
      </c>
      <c r="FV377">
        <v>2.549</v>
      </c>
      <c r="FW377">
        <v>0.129</v>
      </c>
      <c r="FX377">
        <v>420</v>
      </c>
      <c r="FY377">
        <v>17</v>
      </c>
      <c r="FZ377">
        <v>0.02</v>
      </c>
      <c r="GA377">
        <v>0.04</v>
      </c>
      <c r="GB377">
        <v>-32.977895</v>
      </c>
      <c r="GC377">
        <v>-0.9699174484051644</v>
      </c>
      <c r="GD377">
        <v>0.1466170930519355</v>
      </c>
      <c r="GE377">
        <v>0</v>
      </c>
      <c r="GF377">
        <v>416.0187058823529</v>
      </c>
      <c r="GG377">
        <v>0.831657759422246</v>
      </c>
      <c r="GH377">
        <v>0.2550961213775492</v>
      </c>
      <c r="GI377">
        <v>1</v>
      </c>
      <c r="GJ377">
        <v>1.23843525</v>
      </c>
      <c r="GK377">
        <v>-0.3365260412758005</v>
      </c>
      <c r="GL377">
        <v>0.03442902242204243</v>
      </c>
      <c r="GM377">
        <v>0</v>
      </c>
      <c r="GN377">
        <v>1</v>
      </c>
      <c r="GO377">
        <v>3</v>
      </c>
      <c r="GP377" t="s">
        <v>459</v>
      </c>
      <c r="GQ377">
        <v>3.10212</v>
      </c>
      <c r="GR377">
        <v>2.72437</v>
      </c>
      <c r="GS377">
        <v>0.174507</v>
      </c>
      <c r="GT377">
        <v>0.177711</v>
      </c>
      <c r="GU377">
        <v>0.100494</v>
      </c>
      <c r="GV377">
        <v>0.0980447</v>
      </c>
      <c r="GW377">
        <v>21537.1</v>
      </c>
      <c r="GX377">
        <v>19493.1</v>
      </c>
      <c r="GY377">
        <v>26655.4</v>
      </c>
      <c r="GZ377">
        <v>23930.1</v>
      </c>
      <c r="HA377">
        <v>38375.8</v>
      </c>
      <c r="HB377">
        <v>31920.1</v>
      </c>
      <c r="HC377">
        <v>46543.1</v>
      </c>
      <c r="HD377">
        <v>37863</v>
      </c>
      <c r="HE377">
        <v>1.8619</v>
      </c>
      <c r="HF377">
        <v>1.85207</v>
      </c>
      <c r="HG377">
        <v>0.123188</v>
      </c>
      <c r="HH377">
        <v>0</v>
      </c>
      <c r="HI377">
        <v>28.027</v>
      </c>
      <c r="HJ377">
        <v>999.9</v>
      </c>
      <c r="HK377">
        <v>48.7</v>
      </c>
      <c r="HL377">
        <v>31.9</v>
      </c>
      <c r="HM377">
        <v>25.4444</v>
      </c>
      <c r="HN377">
        <v>60.7687</v>
      </c>
      <c r="HO377">
        <v>22.1114</v>
      </c>
      <c r="HP377">
        <v>1</v>
      </c>
      <c r="HQ377">
        <v>0.187312</v>
      </c>
      <c r="HR377">
        <v>0.431558</v>
      </c>
      <c r="HS377">
        <v>20.279</v>
      </c>
      <c r="HT377">
        <v>5.211</v>
      </c>
      <c r="HU377">
        <v>11.98</v>
      </c>
      <c r="HV377">
        <v>4.9627</v>
      </c>
      <c r="HW377">
        <v>3.2745</v>
      </c>
      <c r="HX377">
        <v>9999</v>
      </c>
      <c r="HY377">
        <v>9999</v>
      </c>
      <c r="HZ377">
        <v>9999</v>
      </c>
      <c r="IA377">
        <v>43.3</v>
      </c>
      <c r="IB377">
        <v>1.86401</v>
      </c>
      <c r="IC377">
        <v>1.86018</v>
      </c>
      <c r="ID377">
        <v>1.85847</v>
      </c>
      <c r="IE377">
        <v>1.85983</v>
      </c>
      <c r="IF377">
        <v>1.85989</v>
      </c>
      <c r="IG377">
        <v>1.85839</v>
      </c>
      <c r="IH377">
        <v>1.85746</v>
      </c>
      <c r="II377">
        <v>1.85242</v>
      </c>
      <c r="IJ377">
        <v>0</v>
      </c>
      <c r="IK377">
        <v>0</v>
      </c>
      <c r="IL377">
        <v>0</v>
      </c>
      <c r="IM377">
        <v>0</v>
      </c>
      <c r="IN377" t="s">
        <v>441</v>
      </c>
      <c r="IO377" t="s">
        <v>442</v>
      </c>
      <c r="IP377" t="s">
        <v>443</v>
      </c>
      <c r="IQ377" t="s">
        <v>443</v>
      </c>
      <c r="IR377" t="s">
        <v>443</v>
      </c>
      <c r="IS377" t="s">
        <v>443</v>
      </c>
      <c r="IT377">
        <v>0</v>
      </c>
      <c r="IU377">
        <v>100</v>
      </c>
      <c r="IV377">
        <v>100</v>
      </c>
      <c r="IW377">
        <v>-0.5600000000000001</v>
      </c>
      <c r="IX377">
        <v>0.2779</v>
      </c>
      <c r="IY377">
        <v>-0.9039269621244732</v>
      </c>
      <c r="IZ377">
        <v>-0.001239420960351069</v>
      </c>
      <c r="JA377">
        <v>2.054680153414315E-06</v>
      </c>
      <c r="JB377">
        <v>-6.090169633737798E-10</v>
      </c>
      <c r="JC377">
        <v>0.01286883109493677</v>
      </c>
      <c r="JD377">
        <v>0.003674261220633967</v>
      </c>
      <c r="JE377">
        <v>0.0003746991724086452</v>
      </c>
      <c r="JF377">
        <v>1.563836292469968E-06</v>
      </c>
      <c r="JG377">
        <v>1</v>
      </c>
      <c r="JH377">
        <v>2003</v>
      </c>
      <c r="JI377">
        <v>1</v>
      </c>
      <c r="JJ377">
        <v>24</v>
      </c>
      <c r="JK377">
        <v>203036.6</v>
      </c>
      <c r="JL377">
        <v>203036.8</v>
      </c>
      <c r="JM377">
        <v>2.60986</v>
      </c>
      <c r="JN377">
        <v>2.61108</v>
      </c>
      <c r="JO377">
        <v>1.49658</v>
      </c>
      <c r="JP377">
        <v>2.34375</v>
      </c>
      <c r="JQ377">
        <v>1.54907</v>
      </c>
      <c r="JR377">
        <v>2.47437</v>
      </c>
      <c r="JS377">
        <v>36.8842</v>
      </c>
      <c r="JT377">
        <v>24.1838</v>
      </c>
      <c r="JU377">
        <v>18</v>
      </c>
      <c r="JV377">
        <v>483.962</v>
      </c>
      <c r="JW377">
        <v>492.433</v>
      </c>
      <c r="JX377">
        <v>27.183</v>
      </c>
      <c r="JY377">
        <v>29.6464</v>
      </c>
      <c r="JZ377">
        <v>30</v>
      </c>
      <c r="KA377">
        <v>29.901</v>
      </c>
      <c r="KB377">
        <v>29.9044</v>
      </c>
      <c r="KC377">
        <v>52.3849</v>
      </c>
      <c r="KD377">
        <v>22.206</v>
      </c>
      <c r="KE377">
        <v>92.554</v>
      </c>
      <c r="KF377">
        <v>27.1623</v>
      </c>
      <c r="KG377">
        <v>1188.87</v>
      </c>
      <c r="KH377">
        <v>20.5483</v>
      </c>
      <c r="KI377">
        <v>101.765</v>
      </c>
      <c r="KJ377">
        <v>91.3085</v>
      </c>
    </row>
    <row r="378" spans="1:296">
      <c r="A378">
        <v>360</v>
      </c>
      <c r="B378">
        <v>1759171806.6</v>
      </c>
      <c r="C378">
        <v>10433.5</v>
      </c>
      <c r="D378" t="s">
        <v>1166</v>
      </c>
      <c r="E378" t="s">
        <v>1167</v>
      </c>
      <c r="F378">
        <v>5</v>
      </c>
      <c r="G378" t="s">
        <v>1025</v>
      </c>
      <c r="H378">
        <v>1759171799.1</v>
      </c>
      <c r="I378">
        <f>(J378)/1000</f>
        <v>0</v>
      </c>
      <c r="J378">
        <f>IF(DO378, AM378, AG378)</f>
        <v>0</v>
      </c>
      <c r="K378">
        <f>IF(DO378, AH378, AF378)</f>
        <v>0</v>
      </c>
      <c r="L378">
        <f>DQ378 - IF(AT378&gt;1, K378*DK378*100.0/(AV378), 0)</f>
        <v>0</v>
      </c>
      <c r="M378">
        <f>((S378-I378/2)*L378-K378)/(S378+I378/2)</f>
        <v>0</v>
      </c>
      <c r="N378">
        <f>M378*(DX378+DY378)/1000.0</f>
        <v>0</v>
      </c>
      <c r="O378">
        <f>(DQ378 - IF(AT378&gt;1, K378*DK378*100.0/(AV378), 0))*(DX378+DY378)/1000.0</f>
        <v>0</v>
      </c>
      <c r="P378">
        <f>2.0/((1/R378-1/Q378)+SIGN(R378)*SQRT((1/R378-1/Q378)*(1/R378-1/Q378) + 4*DL378/((DL378+1)*(DL378+1))*(2*1/R378*1/Q378-1/Q378*1/Q378)))</f>
        <v>0</v>
      </c>
      <c r="Q378">
        <f>IF(LEFT(DM378,1)&lt;&gt;"0",IF(LEFT(DM378,1)="1",3.0,DN378),$D$5+$E$5*(EE378*DX378/($K$5*1000))+$F$5*(EE378*DX378/($K$5*1000))*MAX(MIN(DK378,$J$5),$I$5)*MAX(MIN(DK378,$J$5),$I$5)+$G$5*MAX(MIN(DK378,$J$5),$I$5)*(EE378*DX378/($K$5*1000))+$H$5*(EE378*DX378/($K$5*1000))*(EE378*DX378/($K$5*1000)))</f>
        <v>0</v>
      </c>
      <c r="R378">
        <f>I378*(1000-(1000*0.61365*exp(17.502*V378/(240.97+V378))/(DX378+DY378)+DS378)/2)/(1000*0.61365*exp(17.502*V378/(240.97+V378))/(DX378+DY378)-DS378)</f>
        <v>0</v>
      </c>
      <c r="S378">
        <f>1/((DL378+1)/(P378/1.6)+1/(Q378/1.37)) + DL378/((DL378+1)/(P378/1.6) + DL378/(Q378/1.37))</f>
        <v>0</v>
      </c>
      <c r="T378">
        <f>(DG378*DJ378)</f>
        <v>0</v>
      </c>
      <c r="U378">
        <f>(DZ378+(T378+2*0.95*5.67E-8*(((DZ378+$B$9)+273)^4-(DZ378+273)^4)-44100*I378)/(1.84*29.3*Q378+8*0.95*5.67E-8*(DZ378+273)^3))</f>
        <v>0</v>
      </c>
      <c r="V378">
        <f>($C$9*EA378+$D$9*EB378+$E$9*U378)</f>
        <v>0</v>
      </c>
      <c r="W378">
        <f>0.61365*exp(17.502*V378/(240.97+V378))</f>
        <v>0</v>
      </c>
      <c r="X378">
        <f>(Y378/Z378*100)</f>
        <v>0</v>
      </c>
      <c r="Y378">
        <f>DS378*(DX378+DY378)/1000</f>
        <v>0</v>
      </c>
      <c r="Z378">
        <f>0.61365*exp(17.502*DZ378/(240.97+DZ378))</f>
        <v>0</v>
      </c>
      <c r="AA378">
        <f>(W378-DS378*(DX378+DY378)/1000)</f>
        <v>0</v>
      </c>
      <c r="AB378">
        <f>(-I378*44100)</f>
        <v>0</v>
      </c>
      <c r="AC378">
        <f>2*29.3*Q378*0.92*(DZ378-V378)</f>
        <v>0</v>
      </c>
      <c r="AD378">
        <f>2*0.95*5.67E-8*(((DZ378+$B$9)+273)^4-(V378+273)^4)</f>
        <v>0</v>
      </c>
      <c r="AE378">
        <f>T378+AD378+AB378+AC378</f>
        <v>0</v>
      </c>
      <c r="AF378">
        <f>DW378*AT378*(DR378-DQ378*(1000-AT378*DT378)/(1000-AT378*DS378))/(100*DK378)</f>
        <v>0</v>
      </c>
      <c r="AG378">
        <f>1000*DW378*AT378*(DS378-DT378)/(100*DK378*(1000-AT378*DS378))</f>
        <v>0</v>
      </c>
      <c r="AH378">
        <f>(AI378 - AJ378 - DX378*1E3/(8.314*(DZ378+273.15)) * AL378/DW378 * AK378) * DW378/(100*DK378) * (1000 - DT378)/1000</f>
        <v>0</v>
      </c>
      <c r="AI378">
        <v>1199.842482676469</v>
      </c>
      <c r="AJ378">
        <v>1175.678848484849</v>
      </c>
      <c r="AK378">
        <v>3.430933001847614</v>
      </c>
      <c r="AL378">
        <v>65.05288152161035</v>
      </c>
      <c r="AM378">
        <f>(AO378 - AN378 + DX378*1E3/(8.314*(DZ378+273.15)) * AQ378/DW378 * AP378) * DW378/(100*DK378) * 1000/(1000 - AO378)</f>
        <v>0</v>
      </c>
      <c r="AN378">
        <v>20.50954198631238</v>
      </c>
      <c r="AO378">
        <v>21.65674666666667</v>
      </c>
      <c r="AP378">
        <v>1.073676380590217E-05</v>
      </c>
      <c r="AQ378">
        <v>105.0648976741151</v>
      </c>
      <c r="AR378">
        <v>0</v>
      </c>
      <c r="AS378">
        <v>0</v>
      </c>
      <c r="AT378">
        <f>IF(AR378*$H$15&gt;=AV378,1.0,(AV378/(AV378-AR378*$H$15)))</f>
        <v>0</v>
      </c>
      <c r="AU378">
        <f>(AT378-1)*100</f>
        <v>0</v>
      </c>
      <c r="AV378">
        <f>MAX(0,($B$15+$C$15*EE378)/(1+$D$15*EE378)*DX378/(DZ378+273)*$E$15)</f>
        <v>0</v>
      </c>
      <c r="AW378" t="s">
        <v>437</v>
      </c>
      <c r="AX378" t="s">
        <v>437</v>
      </c>
      <c r="AY378">
        <v>0</v>
      </c>
      <c r="AZ378">
        <v>0</v>
      </c>
      <c r="BA378">
        <f>1-AY378/AZ378</f>
        <v>0</v>
      </c>
      <c r="BB378">
        <v>0</v>
      </c>
      <c r="BC378" t="s">
        <v>437</v>
      </c>
      <c r="BD378" t="s">
        <v>437</v>
      </c>
      <c r="BE378">
        <v>0</v>
      </c>
      <c r="BF378">
        <v>0</v>
      </c>
      <c r="BG378">
        <f>1-BE378/BF378</f>
        <v>0</v>
      </c>
      <c r="BH378">
        <v>0.5</v>
      </c>
      <c r="BI378">
        <f>DH378</f>
        <v>0</v>
      </c>
      <c r="BJ378">
        <f>K378</f>
        <v>0</v>
      </c>
      <c r="BK378">
        <f>BG378*BH378*BI378</f>
        <v>0</v>
      </c>
      <c r="BL378">
        <f>(BJ378-BB378)/BI378</f>
        <v>0</v>
      </c>
      <c r="BM378">
        <f>(AZ378-BF378)/BF378</f>
        <v>0</v>
      </c>
      <c r="BN378">
        <f>AY378/(BA378+AY378/BF378)</f>
        <v>0</v>
      </c>
      <c r="BO378" t="s">
        <v>437</v>
      </c>
      <c r="BP378">
        <v>0</v>
      </c>
      <c r="BQ378">
        <f>IF(BP378&lt;&gt;0, BP378, BN378)</f>
        <v>0</v>
      </c>
      <c r="BR378">
        <f>1-BQ378/BF378</f>
        <v>0</v>
      </c>
      <c r="BS378">
        <f>(BF378-BE378)/(BF378-BQ378)</f>
        <v>0</v>
      </c>
      <c r="BT378">
        <f>(AZ378-BF378)/(AZ378-BQ378)</f>
        <v>0</v>
      </c>
      <c r="BU378">
        <f>(BF378-BE378)/(BF378-AY378)</f>
        <v>0</v>
      </c>
      <c r="BV378">
        <f>(AZ378-BF378)/(AZ378-AY378)</f>
        <v>0</v>
      </c>
      <c r="BW378">
        <f>(BS378*BQ378/BE378)</f>
        <v>0</v>
      </c>
      <c r="BX378">
        <f>(1-BW378)</f>
        <v>0</v>
      </c>
      <c r="DG378">
        <f>$B$13*EF378+$C$13*EG378+$F$13*ER378*(1-EU378)</f>
        <v>0</v>
      </c>
      <c r="DH378">
        <f>DG378*DI378</f>
        <v>0</v>
      </c>
      <c r="DI378">
        <f>($B$13*$D$11+$C$13*$D$11+$F$13*((FE378+EW378)/MAX(FE378+EW378+FF378, 0.1)*$I$11+FF378/MAX(FE378+EW378+FF378, 0.1)*$J$11))/($B$13+$C$13+$F$13)</f>
        <v>0</v>
      </c>
      <c r="DJ378">
        <f>($B$13*$K$11+$C$13*$K$11+$F$13*((FE378+EW378)/MAX(FE378+EW378+FF378, 0.1)*$P$11+FF378/MAX(FE378+EW378+FF378, 0.1)*$Q$11))/($B$13+$C$13+$F$13)</f>
        <v>0</v>
      </c>
      <c r="DK378">
        <v>2.7</v>
      </c>
      <c r="DL378">
        <v>0.5</v>
      </c>
      <c r="DM378" t="s">
        <v>438</v>
      </c>
      <c r="DN378">
        <v>2</v>
      </c>
      <c r="DO378" t="b">
        <v>1</v>
      </c>
      <c r="DP378">
        <v>1759171799.1</v>
      </c>
      <c r="DQ378">
        <v>1126.727777777778</v>
      </c>
      <c r="DR378">
        <v>1159.914814814815</v>
      </c>
      <c r="DS378">
        <v>21.66055925925926</v>
      </c>
      <c r="DT378">
        <v>20.47202592592592</v>
      </c>
      <c r="DU378">
        <v>1127.28962962963</v>
      </c>
      <c r="DV378">
        <v>21.38252592592593</v>
      </c>
      <c r="DW378">
        <v>500.0441851851851</v>
      </c>
      <c r="DX378">
        <v>90.87566296296296</v>
      </c>
      <c r="DY378">
        <v>0.06630395925925926</v>
      </c>
      <c r="DZ378">
        <v>28.68277037037037</v>
      </c>
      <c r="EA378">
        <v>30.03014814814815</v>
      </c>
      <c r="EB378">
        <v>999.9000000000001</v>
      </c>
      <c r="EC378">
        <v>0</v>
      </c>
      <c r="ED378">
        <v>0</v>
      </c>
      <c r="EE378">
        <v>10005.17555555556</v>
      </c>
      <c r="EF378">
        <v>0</v>
      </c>
      <c r="EG378">
        <v>11.11497777777778</v>
      </c>
      <c r="EH378">
        <v>-33.18714444444444</v>
      </c>
      <c r="EI378">
        <v>1151.672222222222</v>
      </c>
      <c r="EJ378">
        <v>1184.156666666667</v>
      </c>
      <c r="EK378">
        <v>1.188534814814815</v>
      </c>
      <c r="EL378">
        <v>1159.914814814815</v>
      </c>
      <c r="EM378">
        <v>20.47202592592592</v>
      </c>
      <c r="EN378">
        <v>1.968417407407408</v>
      </c>
      <c r="EO378">
        <v>1.860408518518519</v>
      </c>
      <c r="EP378">
        <v>17.19255185185185</v>
      </c>
      <c r="EQ378">
        <v>16.30379259259259</v>
      </c>
      <c r="ER378">
        <v>1999.996296296296</v>
      </c>
      <c r="ES378">
        <v>0.9799935555555557</v>
      </c>
      <c r="ET378">
        <v>0.02000684444444444</v>
      </c>
      <c r="EU378">
        <v>0</v>
      </c>
      <c r="EV378">
        <v>416.0422962962962</v>
      </c>
      <c r="EW378">
        <v>5.00078</v>
      </c>
      <c r="EX378">
        <v>8191.304444444443</v>
      </c>
      <c r="EY378">
        <v>16379.56296296297</v>
      </c>
      <c r="EZ378">
        <v>39.92803703703704</v>
      </c>
      <c r="FA378">
        <v>40.77533333333333</v>
      </c>
      <c r="FB378">
        <v>40.13633333333333</v>
      </c>
      <c r="FC378">
        <v>40.40481481481481</v>
      </c>
      <c r="FD378">
        <v>40.84929629629629</v>
      </c>
      <c r="FE378">
        <v>1955.086296296296</v>
      </c>
      <c r="FF378">
        <v>39.91</v>
      </c>
      <c r="FG378">
        <v>0</v>
      </c>
      <c r="FH378">
        <v>1759171799</v>
      </c>
      <c r="FI378">
        <v>0</v>
      </c>
      <c r="FJ378">
        <v>416.07544</v>
      </c>
      <c r="FK378">
        <v>-0.3893846103269534</v>
      </c>
      <c r="FL378">
        <v>3.970769245711299</v>
      </c>
      <c r="FM378">
        <v>8191.290800000001</v>
      </c>
      <c r="FN378">
        <v>15</v>
      </c>
      <c r="FO378">
        <v>0</v>
      </c>
      <c r="FP378" t="s">
        <v>439</v>
      </c>
      <c r="FQ378">
        <v>1746989605.5</v>
      </c>
      <c r="FR378">
        <v>1746989593.5</v>
      </c>
      <c r="FS378">
        <v>0</v>
      </c>
      <c r="FT378">
        <v>-0.274</v>
      </c>
      <c r="FU378">
        <v>-0.002</v>
      </c>
      <c r="FV378">
        <v>2.549</v>
      </c>
      <c r="FW378">
        <v>0.129</v>
      </c>
      <c r="FX378">
        <v>420</v>
      </c>
      <c r="FY378">
        <v>17</v>
      </c>
      <c r="FZ378">
        <v>0.02</v>
      </c>
      <c r="GA378">
        <v>0.04</v>
      </c>
      <c r="GB378">
        <v>-33.08898780487805</v>
      </c>
      <c r="GC378">
        <v>-2.101540766550522</v>
      </c>
      <c r="GD378">
        <v>0.2404194984129468</v>
      </c>
      <c r="GE378">
        <v>0</v>
      </c>
      <c r="GF378">
        <v>416.0423823529412</v>
      </c>
      <c r="GG378">
        <v>0.3480366718413592</v>
      </c>
      <c r="GH378">
        <v>0.2600602887913287</v>
      </c>
      <c r="GI378">
        <v>1</v>
      </c>
      <c r="GJ378">
        <v>1.211299024390244</v>
      </c>
      <c r="GK378">
        <v>-0.4399632752613248</v>
      </c>
      <c r="GL378">
        <v>0.04486356682561562</v>
      </c>
      <c r="GM378">
        <v>0</v>
      </c>
      <c r="GN378">
        <v>1</v>
      </c>
      <c r="GO378">
        <v>3</v>
      </c>
      <c r="GP378" t="s">
        <v>459</v>
      </c>
      <c r="GQ378">
        <v>3.10203</v>
      </c>
      <c r="GR378">
        <v>2.72437</v>
      </c>
      <c r="GS378">
        <v>0.176113</v>
      </c>
      <c r="GT378">
        <v>0.17928</v>
      </c>
      <c r="GU378">
        <v>0.100509</v>
      </c>
      <c r="GV378">
        <v>0.09806529999999999</v>
      </c>
      <c r="GW378">
        <v>21495.1</v>
      </c>
      <c r="GX378">
        <v>19455.9</v>
      </c>
      <c r="GY378">
        <v>26655.3</v>
      </c>
      <c r="GZ378">
        <v>23930.2</v>
      </c>
      <c r="HA378">
        <v>38375.2</v>
      </c>
      <c r="HB378">
        <v>31919.3</v>
      </c>
      <c r="HC378">
        <v>46542.9</v>
      </c>
      <c r="HD378">
        <v>37862.7</v>
      </c>
      <c r="HE378">
        <v>1.8614</v>
      </c>
      <c r="HF378">
        <v>1.85252</v>
      </c>
      <c r="HG378">
        <v>0.123698</v>
      </c>
      <c r="HH378">
        <v>0</v>
      </c>
      <c r="HI378">
        <v>28.0204</v>
      </c>
      <c r="HJ378">
        <v>999.9</v>
      </c>
      <c r="HK378">
        <v>48.7</v>
      </c>
      <c r="HL378">
        <v>31.9</v>
      </c>
      <c r="HM378">
        <v>25.4483</v>
      </c>
      <c r="HN378">
        <v>60.9587</v>
      </c>
      <c r="HO378">
        <v>22.1154</v>
      </c>
      <c r="HP378">
        <v>1</v>
      </c>
      <c r="HQ378">
        <v>0.186918</v>
      </c>
      <c r="HR378">
        <v>0.503499</v>
      </c>
      <c r="HS378">
        <v>20.2787</v>
      </c>
      <c r="HT378">
        <v>5.21085</v>
      </c>
      <c r="HU378">
        <v>11.98</v>
      </c>
      <c r="HV378">
        <v>4.9627</v>
      </c>
      <c r="HW378">
        <v>3.27455</v>
      </c>
      <c r="HX378">
        <v>9999</v>
      </c>
      <c r="HY378">
        <v>9999</v>
      </c>
      <c r="HZ378">
        <v>9999</v>
      </c>
      <c r="IA378">
        <v>43.3</v>
      </c>
      <c r="IB378">
        <v>1.86401</v>
      </c>
      <c r="IC378">
        <v>1.86019</v>
      </c>
      <c r="ID378">
        <v>1.85844</v>
      </c>
      <c r="IE378">
        <v>1.85979</v>
      </c>
      <c r="IF378">
        <v>1.85989</v>
      </c>
      <c r="IG378">
        <v>1.8584</v>
      </c>
      <c r="IH378">
        <v>1.85745</v>
      </c>
      <c r="II378">
        <v>1.85242</v>
      </c>
      <c r="IJ378">
        <v>0</v>
      </c>
      <c r="IK378">
        <v>0</v>
      </c>
      <c r="IL378">
        <v>0</v>
      </c>
      <c r="IM378">
        <v>0</v>
      </c>
      <c r="IN378" t="s">
        <v>441</v>
      </c>
      <c r="IO378" t="s">
        <v>442</v>
      </c>
      <c r="IP378" t="s">
        <v>443</v>
      </c>
      <c r="IQ378" t="s">
        <v>443</v>
      </c>
      <c r="IR378" t="s">
        <v>443</v>
      </c>
      <c r="IS378" t="s">
        <v>443</v>
      </c>
      <c r="IT378">
        <v>0</v>
      </c>
      <c r="IU378">
        <v>100</v>
      </c>
      <c r="IV378">
        <v>100</v>
      </c>
      <c r="IW378">
        <v>-0.53</v>
      </c>
      <c r="IX378">
        <v>0.278</v>
      </c>
      <c r="IY378">
        <v>-0.9039269621244732</v>
      </c>
      <c r="IZ378">
        <v>-0.001239420960351069</v>
      </c>
      <c r="JA378">
        <v>2.054680153414315E-06</v>
      </c>
      <c r="JB378">
        <v>-6.090169633737798E-10</v>
      </c>
      <c r="JC378">
        <v>0.01286883109493677</v>
      </c>
      <c r="JD378">
        <v>0.003674261220633967</v>
      </c>
      <c r="JE378">
        <v>0.0003746991724086452</v>
      </c>
      <c r="JF378">
        <v>1.563836292469968E-06</v>
      </c>
      <c r="JG378">
        <v>1</v>
      </c>
      <c r="JH378">
        <v>2003</v>
      </c>
      <c r="JI378">
        <v>1</v>
      </c>
      <c r="JJ378">
        <v>24</v>
      </c>
      <c r="JK378">
        <v>203036.7</v>
      </c>
      <c r="JL378">
        <v>203036.9</v>
      </c>
      <c r="JM378">
        <v>2.63916</v>
      </c>
      <c r="JN378">
        <v>2.61475</v>
      </c>
      <c r="JO378">
        <v>1.49658</v>
      </c>
      <c r="JP378">
        <v>2.34375</v>
      </c>
      <c r="JQ378">
        <v>1.54907</v>
      </c>
      <c r="JR378">
        <v>2.40967</v>
      </c>
      <c r="JS378">
        <v>36.8842</v>
      </c>
      <c r="JT378">
        <v>24.1751</v>
      </c>
      <c r="JU378">
        <v>18</v>
      </c>
      <c r="JV378">
        <v>483.655</v>
      </c>
      <c r="JW378">
        <v>492.714</v>
      </c>
      <c r="JX378">
        <v>27.1518</v>
      </c>
      <c r="JY378">
        <v>29.6438</v>
      </c>
      <c r="JZ378">
        <v>30.0001</v>
      </c>
      <c r="KA378">
        <v>29.8992</v>
      </c>
      <c r="KB378">
        <v>29.9023</v>
      </c>
      <c r="KC378">
        <v>52.9551</v>
      </c>
      <c r="KD378">
        <v>22.206</v>
      </c>
      <c r="KE378">
        <v>92.554</v>
      </c>
      <c r="KF378">
        <v>27.1265</v>
      </c>
      <c r="KG378">
        <v>1208.98</v>
      </c>
      <c r="KH378">
        <v>20.5628</v>
      </c>
      <c r="KI378">
        <v>101.765</v>
      </c>
      <c r="KJ378">
        <v>91.3082</v>
      </c>
    </row>
    <row r="379" spans="1:296">
      <c r="A379">
        <v>361</v>
      </c>
      <c r="B379">
        <v>1759171811.6</v>
      </c>
      <c r="C379">
        <v>10438.5</v>
      </c>
      <c r="D379" t="s">
        <v>1168</v>
      </c>
      <c r="E379" t="s">
        <v>1169</v>
      </c>
      <c r="F379">
        <v>5</v>
      </c>
      <c r="G379" t="s">
        <v>1025</v>
      </c>
      <c r="H379">
        <v>1759171803.814285</v>
      </c>
      <c r="I379">
        <f>(J379)/1000</f>
        <v>0</v>
      </c>
      <c r="J379">
        <f>IF(DO379, AM379, AG379)</f>
        <v>0</v>
      </c>
      <c r="K379">
        <f>IF(DO379, AH379, AF379)</f>
        <v>0</v>
      </c>
      <c r="L379">
        <f>DQ379 - IF(AT379&gt;1, K379*DK379*100.0/(AV379), 0)</f>
        <v>0</v>
      </c>
      <c r="M379">
        <f>((S379-I379/2)*L379-K379)/(S379+I379/2)</f>
        <v>0</v>
      </c>
      <c r="N379">
        <f>M379*(DX379+DY379)/1000.0</f>
        <v>0</v>
      </c>
      <c r="O379">
        <f>(DQ379 - IF(AT379&gt;1, K379*DK379*100.0/(AV379), 0))*(DX379+DY379)/1000.0</f>
        <v>0</v>
      </c>
      <c r="P379">
        <f>2.0/((1/R379-1/Q379)+SIGN(R379)*SQRT((1/R379-1/Q379)*(1/R379-1/Q379) + 4*DL379/((DL379+1)*(DL379+1))*(2*1/R379*1/Q379-1/Q379*1/Q379)))</f>
        <v>0</v>
      </c>
      <c r="Q379">
        <f>IF(LEFT(DM379,1)&lt;&gt;"0",IF(LEFT(DM379,1)="1",3.0,DN379),$D$5+$E$5*(EE379*DX379/($K$5*1000))+$F$5*(EE379*DX379/($K$5*1000))*MAX(MIN(DK379,$J$5),$I$5)*MAX(MIN(DK379,$J$5),$I$5)+$G$5*MAX(MIN(DK379,$J$5),$I$5)*(EE379*DX379/($K$5*1000))+$H$5*(EE379*DX379/($K$5*1000))*(EE379*DX379/($K$5*1000)))</f>
        <v>0</v>
      </c>
      <c r="R379">
        <f>I379*(1000-(1000*0.61365*exp(17.502*V379/(240.97+V379))/(DX379+DY379)+DS379)/2)/(1000*0.61365*exp(17.502*V379/(240.97+V379))/(DX379+DY379)-DS379)</f>
        <v>0</v>
      </c>
      <c r="S379">
        <f>1/((DL379+1)/(P379/1.6)+1/(Q379/1.37)) + DL379/((DL379+1)/(P379/1.6) + DL379/(Q379/1.37))</f>
        <v>0</v>
      </c>
      <c r="T379">
        <f>(DG379*DJ379)</f>
        <v>0</v>
      </c>
      <c r="U379">
        <f>(DZ379+(T379+2*0.95*5.67E-8*(((DZ379+$B$9)+273)^4-(DZ379+273)^4)-44100*I379)/(1.84*29.3*Q379+8*0.95*5.67E-8*(DZ379+273)^3))</f>
        <v>0</v>
      </c>
      <c r="V379">
        <f>($C$9*EA379+$D$9*EB379+$E$9*U379)</f>
        <v>0</v>
      </c>
      <c r="W379">
        <f>0.61365*exp(17.502*V379/(240.97+V379))</f>
        <v>0</v>
      </c>
      <c r="X379">
        <f>(Y379/Z379*100)</f>
        <v>0</v>
      </c>
      <c r="Y379">
        <f>DS379*(DX379+DY379)/1000</f>
        <v>0</v>
      </c>
      <c r="Z379">
        <f>0.61365*exp(17.502*DZ379/(240.97+DZ379))</f>
        <v>0</v>
      </c>
      <c r="AA379">
        <f>(W379-DS379*(DX379+DY379)/1000)</f>
        <v>0</v>
      </c>
      <c r="AB379">
        <f>(-I379*44100)</f>
        <v>0</v>
      </c>
      <c r="AC379">
        <f>2*29.3*Q379*0.92*(DZ379-V379)</f>
        <v>0</v>
      </c>
      <c r="AD379">
        <f>2*0.95*5.67E-8*(((DZ379+$B$9)+273)^4-(V379+273)^4)</f>
        <v>0</v>
      </c>
      <c r="AE379">
        <f>T379+AD379+AB379+AC379</f>
        <v>0</v>
      </c>
      <c r="AF379">
        <f>DW379*AT379*(DR379-DQ379*(1000-AT379*DT379)/(1000-AT379*DS379))/(100*DK379)</f>
        <v>0</v>
      </c>
      <c r="AG379">
        <f>1000*DW379*AT379*(DS379-DT379)/(100*DK379*(1000-AT379*DS379))</f>
        <v>0</v>
      </c>
      <c r="AH379">
        <f>(AI379 - AJ379 - DX379*1E3/(8.314*(DZ379+273.15)) * AL379/DW379 * AK379) * DW379/(100*DK379) * (1000 - DT379)/1000</f>
        <v>0</v>
      </c>
      <c r="AI379">
        <v>1216.646721016703</v>
      </c>
      <c r="AJ379">
        <v>1192.850727272727</v>
      </c>
      <c r="AK379">
        <v>3.425158175359674</v>
      </c>
      <c r="AL379">
        <v>65.05288152161035</v>
      </c>
      <c r="AM379">
        <f>(AO379 - AN379 + DX379*1E3/(8.314*(DZ379+273.15)) * AQ379/DW379 * AP379) * DW379/(100*DK379) * 1000/(1000 - AO379)</f>
        <v>0</v>
      </c>
      <c r="AN379">
        <v>20.51341519839983</v>
      </c>
      <c r="AO379">
        <v>21.65124181818181</v>
      </c>
      <c r="AP379">
        <v>-2.323836840619123E-05</v>
      </c>
      <c r="AQ379">
        <v>105.0648976741151</v>
      </c>
      <c r="AR379">
        <v>0</v>
      </c>
      <c r="AS379">
        <v>0</v>
      </c>
      <c r="AT379">
        <f>IF(AR379*$H$15&gt;=AV379,1.0,(AV379/(AV379-AR379*$H$15)))</f>
        <v>0</v>
      </c>
      <c r="AU379">
        <f>(AT379-1)*100</f>
        <v>0</v>
      </c>
      <c r="AV379">
        <f>MAX(0,($B$15+$C$15*EE379)/(1+$D$15*EE379)*DX379/(DZ379+273)*$E$15)</f>
        <v>0</v>
      </c>
      <c r="AW379" t="s">
        <v>437</v>
      </c>
      <c r="AX379" t="s">
        <v>437</v>
      </c>
      <c r="AY379">
        <v>0</v>
      </c>
      <c r="AZ379">
        <v>0</v>
      </c>
      <c r="BA379">
        <f>1-AY379/AZ379</f>
        <v>0</v>
      </c>
      <c r="BB379">
        <v>0</v>
      </c>
      <c r="BC379" t="s">
        <v>437</v>
      </c>
      <c r="BD379" t="s">
        <v>437</v>
      </c>
      <c r="BE379">
        <v>0</v>
      </c>
      <c r="BF379">
        <v>0</v>
      </c>
      <c r="BG379">
        <f>1-BE379/BF379</f>
        <v>0</v>
      </c>
      <c r="BH379">
        <v>0.5</v>
      </c>
      <c r="BI379">
        <f>DH379</f>
        <v>0</v>
      </c>
      <c r="BJ379">
        <f>K379</f>
        <v>0</v>
      </c>
      <c r="BK379">
        <f>BG379*BH379*BI379</f>
        <v>0</v>
      </c>
      <c r="BL379">
        <f>(BJ379-BB379)/BI379</f>
        <v>0</v>
      </c>
      <c r="BM379">
        <f>(AZ379-BF379)/BF379</f>
        <v>0</v>
      </c>
      <c r="BN379">
        <f>AY379/(BA379+AY379/BF379)</f>
        <v>0</v>
      </c>
      <c r="BO379" t="s">
        <v>437</v>
      </c>
      <c r="BP379">
        <v>0</v>
      </c>
      <c r="BQ379">
        <f>IF(BP379&lt;&gt;0, BP379, BN379)</f>
        <v>0</v>
      </c>
      <c r="BR379">
        <f>1-BQ379/BF379</f>
        <v>0</v>
      </c>
      <c r="BS379">
        <f>(BF379-BE379)/(BF379-BQ379)</f>
        <v>0</v>
      </c>
      <c r="BT379">
        <f>(AZ379-BF379)/(AZ379-BQ379)</f>
        <v>0</v>
      </c>
      <c r="BU379">
        <f>(BF379-BE379)/(BF379-AY379)</f>
        <v>0</v>
      </c>
      <c r="BV379">
        <f>(AZ379-BF379)/(AZ379-AY379)</f>
        <v>0</v>
      </c>
      <c r="BW379">
        <f>(BS379*BQ379/BE379)</f>
        <v>0</v>
      </c>
      <c r="BX379">
        <f>(1-BW379)</f>
        <v>0</v>
      </c>
      <c r="DG379">
        <f>$B$13*EF379+$C$13*EG379+$F$13*ER379*(1-EU379)</f>
        <v>0</v>
      </c>
      <c r="DH379">
        <f>DG379*DI379</f>
        <v>0</v>
      </c>
      <c r="DI379">
        <f>($B$13*$D$11+$C$13*$D$11+$F$13*((FE379+EW379)/MAX(FE379+EW379+FF379, 0.1)*$I$11+FF379/MAX(FE379+EW379+FF379, 0.1)*$J$11))/($B$13+$C$13+$F$13)</f>
        <v>0</v>
      </c>
      <c r="DJ379">
        <f>($B$13*$K$11+$C$13*$K$11+$F$13*((FE379+EW379)/MAX(FE379+EW379+FF379, 0.1)*$P$11+FF379/MAX(FE379+EW379+FF379, 0.1)*$Q$11))/($B$13+$C$13+$F$13)</f>
        <v>0</v>
      </c>
      <c r="DK379">
        <v>2.7</v>
      </c>
      <c r="DL379">
        <v>0.5</v>
      </c>
      <c r="DM379" t="s">
        <v>438</v>
      </c>
      <c r="DN379">
        <v>2</v>
      </c>
      <c r="DO379" t="b">
        <v>1</v>
      </c>
      <c r="DP379">
        <v>1759171803.814285</v>
      </c>
      <c r="DQ379">
        <v>1142.539285714286</v>
      </c>
      <c r="DR379">
        <v>1175.800357142857</v>
      </c>
      <c r="DS379">
        <v>21.65485714285714</v>
      </c>
      <c r="DT379">
        <v>20.49484642857143</v>
      </c>
      <c r="DU379">
        <v>1143.085</v>
      </c>
      <c r="DV379">
        <v>21.37695</v>
      </c>
      <c r="DW379">
        <v>500.0333928571429</v>
      </c>
      <c r="DX379">
        <v>90.87517857142858</v>
      </c>
      <c r="DY379">
        <v>0.06628615357142857</v>
      </c>
      <c r="DZ379">
        <v>28.678875</v>
      </c>
      <c r="EA379">
        <v>30.03389285714286</v>
      </c>
      <c r="EB379">
        <v>999.9000000000002</v>
      </c>
      <c r="EC379">
        <v>0</v>
      </c>
      <c r="ED379">
        <v>0</v>
      </c>
      <c r="EE379">
        <v>10001.93892857143</v>
      </c>
      <c r="EF379">
        <v>0</v>
      </c>
      <c r="EG379">
        <v>11.114825</v>
      </c>
      <c r="EH379">
        <v>-33.26170357142857</v>
      </c>
      <c r="EI379">
        <v>1167.827142857143</v>
      </c>
      <c r="EJ379">
        <v>1200.402857142857</v>
      </c>
      <c r="EK379">
        <v>1.160012857142857</v>
      </c>
      <c r="EL379">
        <v>1175.800357142857</v>
      </c>
      <c r="EM379">
        <v>20.49484642857143</v>
      </c>
      <c r="EN379">
        <v>1.967888928571428</v>
      </c>
      <c r="EO379">
        <v>1.8624725</v>
      </c>
      <c r="EP379">
        <v>17.18831071428571</v>
      </c>
      <c r="EQ379">
        <v>16.32120714285714</v>
      </c>
      <c r="ER379">
        <v>2000.025357142857</v>
      </c>
      <c r="ES379">
        <v>0.9799937857142859</v>
      </c>
      <c r="ET379">
        <v>0.02000661428571428</v>
      </c>
      <c r="EU379">
        <v>0</v>
      </c>
      <c r="EV379">
        <v>416.0485714285714</v>
      </c>
      <c r="EW379">
        <v>5.00078</v>
      </c>
      <c r="EX379">
        <v>8191.793214285714</v>
      </c>
      <c r="EY379">
        <v>16379.80357142857</v>
      </c>
      <c r="EZ379">
        <v>39.93492857142856</v>
      </c>
      <c r="FA379">
        <v>40.77435714285714</v>
      </c>
      <c r="FB379">
        <v>40.11135714285713</v>
      </c>
      <c r="FC379">
        <v>40.43725</v>
      </c>
      <c r="FD379">
        <v>40.86578571428571</v>
      </c>
      <c r="FE379">
        <v>1955.115357142857</v>
      </c>
      <c r="FF379">
        <v>39.91</v>
      </c>
      <c r="FG379">
        <v>0</v>
      </c>
      <c r="FH379">
        <v>1759171803.8</v>
      </c>
      <c r="FI379">
        <v>0</v>
      </c>
      <c r="FJ379">
        <v>416.05852</v>
      </c>
      <c r="FK379">
        <v>-0.376076925313901</v>
      </c>
      <c r="FL379">
        <v>7.443846193283829</v>
      </c>
      <c r="FM379">
        <v>8191.7896</v>
      </c>
      <c r="FN379">
        <v>15</v>
      </c>
      <c r="FO379">
        <v>0</v>
      </c>
      <c r="FP379" t="s">
        <v>439</v>
      </c>
      <c r="FQ379">
        <v>1746989605.5</v>
      </c>
      <c r="FR379">
        <v>1746989593.5</v>
      </c>
      <c r="FS379">
        <v>0</v>
      </c>
      <c r="FT379">
        <v>-0.274</v>
      </c>
      <c r="FU379">
        <v>-0.002</v>
      </c>
      <c r="FV379">
        <v>2.549</v>
      </c>
      <c r="FW379">
        <v>0.129</v>
      </c>
      <c r="FX379">
        <v>420</v>
      </c>
      <c r="FY379">
        <v>17</v>
      </c>
      <c r="FZ379">
        <v>0.02</v>
      </c>
      <c r="GA379">
        <v>0.04</v>
      </c>
      <c r="GB379">
        <v>-33.16121463414635</v>
      </c>
      <c r="GC379">
        <v>-1.513331707317067</v>
      </c>
      <c r="GD379">
        <v>0.2188538699022885</v>
      </c>
      <c r="GE379">
        <v>0</v>
      </c>
      <c r="GF379">
        <v>416.048205882353</v>
      </c>
      <c r="GG379">
        <v>-0.2470129845908352</v>
      </c>
      <c r="GH379">
        <v>0.2565280376158643</v>
      </c>
      <c r="GI379">
        <v>1</v>
      </c>
      <c r="GJ379">
        <v>1.182565853658537</v>
      </c>
      <c r="GK379">
        <v>-0.3954735888501746</v>
      </c>
      <c r="GL379">
        <v>0.04146701851196042</v>
      </c>
      <c r="GM379">
        <v>0</v>
      </c>
      <c r="GN379">
        <v>1</v>
      </c>
      <c r="GO379">
        <v>3</v>
      </c>
      <c r="GP379" t="s">
        <v>459</v>
      </c>
      <c r="GQ379">
        <v>3.10237</v>
      </c>
      <c r="GR379">
        <v>2.72475</v>
      </c>
      <c r="GS379">
        <v>0.177703</v>
      </c>
      <c r="GT379">
        <v>0.180863</v>
      </c>
      <c r="GU379">
        <v>0.100486</v>
      </c>
      <c r="GV379">
        <v>0.09807440000000001</v>
      </c>
      <c r="GW379">
        <v>21453.9</v>
      </c>
      <c r="GX379">
        <v>19418.4</v>
      </c>
      <c r="GY379">
        <v>26655.5</v>
      </c>
      <c r="GZ379">
        <v>23930.1</v>
      </c>
      <c r="HA379">
        <v>38376.7</v>
      </c>
      <c r="HB379">
        <v>31919.3</v>
      </c>
      <c r="HC379">
        <v>46543.3</v>
      </c>
      <c r="HD379">
        <v>37862.9</v>
      </c>
      <c r="HE379">
        <v>1.86222</v>
      </c>
      <c r="HF379">
        <v>1.85212</v>
      </c>
      <c r="HG379">
        <v>0.123907</v>
      </c>
      <c r="HH379">
        <v>0</v>
      </c>
      <c r="HI379">
        <v>28.0111</v>
      </c>
      <c r="HJ379">
        <v>999.9</v>
      </c>
      <c r="HK379">
        <v>48.7</v>
      </c>
      <c r="HL379">
        <v>31.9</v>
      </c>
      <c r="HM379">
        <v>25.4473</v>
      </c>
      <c r="HN379">
        <v>60.6987</v>
      </c>
      <c r="HO379">
        <v>21.879</v>
      </c>
      <c r="HP379">
        <v>1</v>
      </c>
      <c r="HQ379">
        <v>0.186717</v>
      </c>
      <c r="HR379">
        <v>0.553682</v>
      </c>
      <c r="HS379">
        <v>20.2784</v>
      </c>
      <c r="HT379">
        <v>5.2104</v>
      </c>
      <c r="HU379">
        <v>11.98</v>
      </c>
      <c r="HV379">
        <v>4.96275</v>
      </c>
      <c r="HW379">
        <v>3.27443</v>
      </c>
      <c r="HX379">
        <v>9999</v>
      </c>
      <c r="HY379">
        <v>9999</v>
      </c>
      <c r="HZ379">
        <v>9999</v>
      </c>
      <c r="IA379">
        <v>43.3</v>
      </c>
      <c r="IB379">
        <v>1.86401</v>
      </c>
      <c r="IC379">
        <v>1.86018</v>
      </c>
      <c r="ID379">
        <v>1.85848</v>
      </c>
      <c r="IE379">
        <v>1.85979</v>
      </c>
      <c r="IF379">
        <v>1.85989</v>
      </c>
      <c r="IG379">
        <v>1.85841</v>
      </c>
      <c r="IH379">
        <v>1.85745</v>
      </c>
      <c r="II379">
        <v>1.85242</v>
      </c>
      <c r="IJ379">
        <v>0</v>
      </c>
      <c r="IK379">
        <v>0</v>
      </c>
      <c r="IL379">
        <v>0</v>
      </c>
      <c r="IM379">
        <v>0</v>
      </c>
      <c r="IN379" t="s">
        <v>441</v>
      </c>
      <c r="IO379" t="s">
        <v>442</v>
      </c>
      <c r="IP379" t="s">
        <v>443</v>
      </c>
      <c r="IQ379" t="s">
        <v>443</v>
      </c>
      <c r="IR379" t="s">
        <v>443</v>
      </c>
      <c r="IS379" t="s">
        <v>443</v>
      </c>
      <c r="IT379">
        <v>0</v>
      </c>
      <c r="IU379">
        <v>100</v>
      </c>
      <c r="IV379">
        <v>100</v>
      </c>
      <c r="IW379">
        <v>-0.52</v>
      </c>
      <c r="IX379">
        <v>0.2778</v>
      </c>
      <c r="IY379">
        <v>-0.9039269621244732</v>
      </c>
      <c r="IZ379">
        <v>-0.001239420960351069</v>
      </c>
      <c r="JA379">
        <v>2.054680153414315E-06</v>
      </c>
      <c r="JB379">
        <v>-6.090169633737798E-10</v>
      </c>
      <c r="JC379">
        <v>0.01286883109493677</v>
      </c>
      <c r="JD379">
        <v>0.003674261220633967</v>
      </c>
      <c r="JE379">
        <v>0.0003746991724086452</v>
      </c>
      <c r="JF379">
        <v>1.563836292469968E-06</v>
      </c>
      <c r="JG379">
        <v>1</v>
      </c>
      <c r="JH379">
        <v>2003</v>
      </c>
      <c r="JI379">
        <v>1</v>
      </c>
      <c r="JJ379">
        <v>24</v>
      </c>
      <c r="JK379">
        <v>203036.8</v>
      </c>
      <c r="JL379">
        <v>203037</v>
      </c>
      <c r="JM379">
        <v>2.6709</v>
      </c>
      <c r="JN379">
        <v>2.62695</v>
      </c>
      <c r="JO379">
        <v>1.49658</v>
      </c>
      <c r="JP379">
        <v>2.34375</v>
      </c>
      <c r="JQ379">
        <v>1.54907</v>
      </c>
      <c r="JR379">
        <v>2.33398</v>
      </c>
      <c r="JS379">
        <v>36.8842</v>
      </c>
      <c r="JT379">
        <v>24.1663</v>
      </c>
      <c r="JU379">
        <v>18</v>
      </c>
      <c r="JV379">
        <v>484.125</v>
      </c>
      <c r="JW379">
        <v>492.427</v>
      </c>
      <c r="JX379">
        <v>27.1091</v>
      </c>
      <c r="JY379">
        <v>29.6415</v>
      </c>
      <c r="JZ379">
        <v>30</v>
      </c>
      <c r="KA379">
        <v>29.8972</v>
      </c>
      <c r="KB379">
        <v>29.8996</v>
      </c>
      <c r="KC379">
        <v>53.593</v>
      </c>
      <c r="KD379">
        <v>22.206</v>
      </c>
      <c r="KE379">
        <v>92.554</v>
      </c>
      <c r="KF379">
        <v>27.0893</v>
      </c>
      <c r="KG379">
        <v>1222.34</v>
      </c>
      <c r="KH379">
        <v>20.5906</v>
      </c>
      <c r="KI379">
        <v>101.766</v>
      </c>
      <c r="KJ379">
        <v>91.3085</v>
      </c>
    </row>
    <row r="380" spans="1:296">
      <c r="A380">
        <v>362</v>
      </c>
      <c r="B380">
        <v>1759171816.6</v>
      </c>
      <c r="C380">
        <v>10443.5</v>
      </c>
      <c r="D380" t="s">
        <v>1170</v>
      </c>
      <c r="E380" t="s">
        <v>1171</v>
      </c>
      <c r="F380">
        <v>5</v>
      </c>
      <c r="G380" t="s">
        <v>1025</v>
      </c>
      <c r="H380">
        <v>1759171809.1</v>
      </c>
      <c r="I380">
        <f>(J380)/1000</f>
        <v>0</v>
      </c>
      <c r="J380">
        <f>IF(DO380, AM380, AG380)</f>
        <v>0</v>
      </c>
      <c r="K380">
        <f>IF(DO380, AH380, AF380)</f>
        <v>0</v>
      </c>
      <c r="L380">
        <f>DQ380 - IF(AT380&gt;1, K380*DK380*100.0/(AV380), 0)</f>
        <v>0</v>
      </c>
      <c r="M380">
        <f>((S380-I380/2)*L380-K380)/(S380+I380/2)</f>
        <v>0</v>
      </c>
      <c r="N380">
        <f>M380*(DX380+DY380)/1000.0</f>
        <v>0</v>
      </c>
      <c r="O380">
        <f>(DQ380 - IF(AT380&gt;1, K380*DK380*100.0/(AV380), 0))*(DX380+DY380)/1000.0</f>
        <v>0</v>
      </c>
      <c r="P380">
        <f>2.0/((1/R380-1/Q380)+SIGN(R380)*SQRT((1/R380-1/Q380)*(1/R380-1/Q380) + 4*DL380/((DL380+1)*(DL380+1))*(2*1/R380*1/Q380-1/Q380*1/Q380)))</f>
        <v>0</v>
      </c>
      <c r="Q380">
        <f>IF(LEFT(DM380,1)&lt;&gt;"0",IF(LEFT(DM380,1)="1",3.0,DN380),$D$5+$E$5*(EE380*DX380/($K$5*1000))+$F$5*(EE380*DX380/($K$5*1000))*MAX(MIN(DK380,$J$5),$I$5)*MAX(MIN(DK380,$J$5),$I$5)+$G$5*MAX(MIN(DK380,$J$5),$I$5)*(EE380*DX380/($K$5*1000))+$H$5*(EE380*DX380/($K$5*1000))*(EE380*DX380/($K$5*1000)))</f>
        <v>0</v>
      </c>
      <c r="R380">
        <f>I380*(1000-(1000*0.61365*exp(17.502*V380/(240.97+V380))/(DX380+DY380)+DS380)/2)/(1000*0.61365*exp(17.502*V380/(240.97+V380))/(DX380+DY380)-DS380)</f>
        <v>0</v>
      </c>
      <c r="S380">
        <f>1/((DL380+1)/(P380/1.6)+1/(Q380/1.37)) + DL380/((DL380+1)/(P380/1.6) + DL380/(Q380/1.37))</f>
        <v>0</v>
      </c>
      <c r="T380">
        <f>(DG380*DJ380)</f>
        <v>0</v>
      </c>
      <c r="U380">
        <f>(DZ380+(T380+2*0.95*5.67E-8*(((DZ380+$B$9)+273)^4-(DZ380+273)^4)-44100*I380)/(1.84*29.3*Q380+8*0.95*5.67E-8*(DZ380+273)^3))</f>
        <v>0</v>
      </c>
      <c r="V380">
        <f>($C$9*EA380+$D$9*EB380+$E$9*U380)</f>
        <v>0</v>
      </c>
      <c r="W380">
        <f>0.61365*exp(17.502*V380/(240.97+V380))</f>
        <v>0</v>
      </c>
      <c r="X380">
        <f>(Y380/Z380*100)</f>
        <v>0</v>
      </c>
      <c r="Y380">
        <f>DS380*(DX380+DY380)/1000</f>
        <v>0</v>
      </c>
      <c r="Z380">
        <f>0.61365*exp(17.502*DZ380/(240.97+DZ380))</f>
        <v>0</v>
      </c>
      <c r="AA380">
        <f>(W380-DS380*(DX380+DY380)/1000)</f>
        <v>0</v>
      </c>
      <c r="AB380">
        <f>(-I380*44100)</f>
        <v>0</v>
      </c>
      <c r="AC380">
        <f>2*29.3*Q380*0.92*(DZ380-V380)</f>
        <v>0</v>
      </c>
      <c r="AD380">
        <f>2*0.95*5.67E-8*(((DZ380+$B$9)+273)^4-(V380+273)^4)</f>
        <v>0</v>
      </c>
      <c r="AE380">
        <f>T380+AD380+AB380+AC380</f>
        <v>0</v>
      </c>
      <c r="AF380">
        <f>DW380*AT380*(DR380-DQ380*(1000-AT380*DT380)/(1000-AT380*DS380))/(100*DK380)</f>
        <v>0</v>
      </c>
      <c r="AG380">
        <f>1000*DW380*AT380*(DS380-DT380)/(100*DK380*(1000-AT380*DS380))</f>
        <v>0</v>
      </c>
      <c r="AH380">
        <f>(AI380 - AJ380 - DX380*1E3/(8.314*(DZ380+273.15)) * AL380/DW380 * AK380) * DW380/(100*DK380) * (1000 - DT380)/1000</f>
        <v>0</v>
      </c>
      <c r="AI380">
        <v>1233.921432263119</v>
      </c>
      <c r="AJ380">
        <v>1210.015212121212</v>
      </c>
      <c r="AK380">
        <v>3.439133478358466</v>
      </c>
      <c r="AL380">
        <v>65.05288152161035</v>
      </c>
      <c r="AM380">
        <f>(AO380 - AN380 + DX380*1E3/(8.314*(DZ380+273.15)) * AQ380/DW380 * AP380) * DW380/(100*DK380) * 1000/(1000 - AO380)</f>
        <v>0</v>
      </c>
      <c r="AN380">
        <v>20.51142416745482</v>
      </c>
      <c r="AO380">
        <v>21.63966484848484</v>
      </c>
      <c r="AP380">
        <v>-3.109132082982052E-05</v>
      </c>
      <c r="AQ380">
        <v>105.0648976741151</v>
      </c>
      <c r="AR380">
        <v>0</v>
      </c>
      <c r="AS380">
        <v>0</v>
      </c>
      <c r="AT380">
        <f>IF(AR380*$H$15&gt;=AV380,1.0,(AV380/(AV380-AR380*$H$15)))</f>
        <v>0</v>
      </c>
      <c r="AU380">
        <f>(AT380-1)*100</f>
        <v>0</v>
      </c>
      <c r="AV380">
        <f>MAX(0,($B$15+$C$15*EE380)/(1+$D$15*EE380)*DX380/(DZ380+273)*$E$15)</f>
        <v>0</v>
      </c>
      <c r="AW380" t="s">
        <v>437</v>
      </c>
      <c r="AX380" t="s">
        <v>437</v>
      </c>
      <c r="AY380">
        <v>0</v>
      </c>
      <c r="AZ380">
        <v>0</v>
      </c>
      <c r="BA380">
        <f>1-AY380/AZ380</f>
        <v>0</v>
      </c>
      <c r="BB380">
        <v>0</v>
      </c>
      <c r="BC380" t="s">
        <v>437</v>
      </c>
      <c r="BD380" t="s">
        <v>437</v>
      </c>
      <c r="BE380">
        <v>0</v>
      </c>
      <c r="BF380">
        <v>0</v>
      </c>
      <c r="BG380">
        <f>1-BE380/BF380</f>
        <v>0</v>
      </c>
      <c r="BH380">
        <v>0.5</v>
      </c>
      <c r="BI380">
        <f>DH380</f>
        <v>0</v>
      </c>
      <c r="BJ380">
        <f>K380</f>
        <v>0</v>
      </c>
      <c r="BK380">
        <f>BG380*BH380*BI380</f>
        <v>0</v>
      </c>
      <c r="BL380">
        <f>(BJ380-BB380)/BI380</f>
        <v>0</v>
      </c>
      <c r="BM380">
        <f>(AZ380-BF380)/BF380</f>
        <v>0</v>
      </c>
      <c r="BN380">
        <f>AY380/(BA380+AY380/BF380)</f>
        <v>0</v>
      </c>
      <c r="BO380" t="s">
        <v>437</v>
      </c>
      <c r="BP380">
        <v>0</v>
      </c>
      <c r="BQ380">
        <f>IF(BP380&lt;&gt;0, BP380, BN380)</f>
        <v>0</v>
      </c>
      <c r="BR380">
        <f>1-BQ380/BF380</f>
        <v>0</v>
      </c>
      <c r="BS380">
        <f>(BF380-BE380)/(BF380-BQ380)</f>
        <v>0</v>
      </c>
      <c r="BT380">
        <f>(AZ380-BF380)/(AZ380-BQ380)</f>
        <v>0</v>
      </c>
      <c r="BU380">
        <f>(BF380-BE380)/(BF380-AY380)</f>
        <v>0</v>
      </c>
      <c r="BV380">
        <f>(AZ380-BF380)/(AZ380-AY380)</f>
        <v>0</v>
      </c>
      <c r="BW380">
        <f>(BS380*BQ380/BE380)</f>
        <v>0</v>
      </c>
      <c r="BX380">
        <f>(1-BW380)</f>
        <v>0</v>
      </c>
      <c r="DG380">
        <f>$B$13*EF380+$C$13*EG380+$F$13*ER380*(1-EU380)</f>
        <v>0</v>
      </c>
      <c r="DH380">
        <f>DG380*DI380</f>
        <v>0</v>
      </c>
      <c r="DI380">
        <f>($B$13*$D$11+$C$13*$D$11+$F$13*((FE380+EW380)/MAX(FE380+EW380+FF380, 0.1)*$I$11+FF380/MAX(FE380+EW380+FF380, 0.1)*$J$11))/($B$13+$C$13+$F$13)</f>
        <v>0</v>
      </c>
      <c r="DJ380">
        <f>($B$13*$K$11+$C$13*$K$11+$F$13*((FE380+EW380)/MAX(FE380+EW380+FF380, 0.1)*$P$11+FF380/MAX(FE380+EW380+FF380, 0.1)*$Q$11))/($B$13+$C$13+$F$13)</f>
        <v>0</v>
      </c>
      <c r="DK380">
        <v>2.7</v>
      </c>
      <c r="DL380">
        <v>0.5</v>
      </c>
      <c r="DM380" t="s">
        <v>438</v>
      </c>
      <c r="DN380">
        <v>2</v>
      </c>
      <c r="DO380" t="b">
        <v>1</v>
      </c>
      <c r="DP380">
        <v>1759171809.1</v>
      </c>
      <c r="DQ380">
        <v>1160.311111111111</v>
      </c>
      <c r="DR380">
        <v>1193.629259259259</v>
      </c>
      <c r="DS380">
        <v>21.65108888888889</v>
      </c>
      <c r="DT380">
        <v>20.51090740740741</v>
      </c>
      <c r="DU380">
        <v>1160.83962962963</v>
      </c>
      <c r="DV380">
        <v>21.37326296296296</v>
      </c>
      <c r="DW380">
        <v>499.9608148148149</v>
      </c>
      <c r="DX380">
        <v>90.87493333333333</v>
      </c>
      <c r="DY380">
        <v>0.06653254444444444</v>
      </c>
      <c r="DZ380">
        <v>28.67254814814816</v>
      </c>
      <c r="EA380">
        <v>30.03233333333333</v>
      </c>
      <c r="EB380">
        <v>999.9000000000001</v>
      </c>
      <c r="EC380">
        <v>0</v>
      </c>
      <c r="ED380">
        <v>0</v>
      </c>
      <c r="EE380">
        <v>9999.952592592592</v>
      </c>
      <c r="EF380">
        <v>0</v>
      </c>
      <c r="EG380">
        <v>11.1107</v>
      </c>
      <c r="EH380">
        <v>-33.31774444444444</v>
      </c>
      <c r="EI380">
        <v>1185.988518518519</v>
      </c>
      <c r="EJ380">
        <v>1218.624074074074</v>
      </c>
      <c r="EK380">
        <v>1.140196296296296</v>
      </c>
      <c r="EL380">
        <v>1193.629259259259</v>
      </c>
      <c r="EM380">
        <v>20.51090740740741</v>
      </c>
      <c r="EN380">
        <v>1.967541111111111</v>
      </c>
      <c r="EO380">
        <v>1.863925925925926</v>
      </c>
      <c r="EP380">
        <v>17.18552222222222</v>
      </c>
      <c r="EQ380">
        <v>16.33346666666667</v>
      </c>
      <c r="ER380">
        <v>2000.037777777778</v>
      </c>
      <c r="ES380">
        <v>0.9799938888888889</v>
      </c>
      <c r="ET380">
        <v>0.02000651111111111</v>
      </c>
      <c r="EU380">
        <v>0</v>
      </c>
      <c r="EV380">
        <v>416.0228888888889</v>
      </c>
      <c r="EW380">
        <v>5.00078</v>
      </c>
      <c r="EX380">
        <v>8192.498888888889</v>
      </c>
      <c r="EY380">
        <v>16379.90740740741</v>
      </c>
      <c r="EZ380">
        <v>39.92562962962962</v>
      </c>
      <c r="FA380">
        <v>40.77525925925925</v>
      </c>
      <c r="FB380">
        <v>40.09688888888888</v>
      </c>
      <c r="FC380">
        <v>40.43729629629629</v>
      </c>
      <c r="FD380">
        <v>40.85148148148147</v>
      </c>
      <c r="FE380">
        <v>1955.127777777778</v>
      </c>
      <c r="FF380">
        <v>39.91</v>
      </c>
      <c r="FG380">
        <v>0</v>
      </c>
      <c r="FH380">
        <v>1759171808.6</v>
      </c>
      <c r="FI380">
        <v>0</v>
      </c>
      <c r="FJ380">
        <v>416.02692</v>
      </c>
      <c r="FK380">
        <v>0.1875384639760493</v>
      </c>
      <c r="FL380">
        <v>6.250000019213972</v>
      </c>
      <c r="FM380">
        <v>8192.3904</v>
      </c>
      <c r="FN380">
        <v>15</v>
      </c>
      <c r="FO380">
        <v>0</v>
      </c>
      <c r="FP380" t="s">
        <v>439</v>
      </c>
      <c r="FQ380">
        <v>1746989605.5</v>
      </c>
      <c r="FR380">
        <v>1746989593.5</v>
      </c>
      <c r="FS380">
        <v>0</v>
      </c>
      <c r="FT380">
        <v>-0.274</v>
      </c>
      <c r="FU380">
        <v>-0.002</v>
      </c>
      <c r="FV380">
        <v>2.549</v>
      </c>
      <c r="FW380">
        <v>0.129</v>
      </c>
      <c r="FX380">
        <v>420</v>
      </c>
      <c r="FY380">
        <v>17</v>
      </c>
      <c r="FZ380">
        <v>0.02</v>
      </c>
      <c r="GA380">
        <v>0.04</v>
      </c>
      <c r="GB380">
        <v>-33.2826625</v>
      </c>
      <c r="GC380">
        <v>-0.314439399624739</v>
      </c>
      <c r="GD380">
        <v>0.1335743588558449</v>
      </c>
      <c r="GE380">
        <v>1</v>
      </c>
      <c r="GF380">
        <v>416.0602352941177</v>
      </c>
      <c r="GG380">
        <v>-0.441252863207015</v>
      </c>
      <c r="GH380">
        <v>0.2457910469368783</v>
      </c>
      <c r="GI380">
        <v>1</v>
      </c>
      <c r="GJ380">
        <v>1.1524865</v>
      </c>
      <c r="GK380">
        <v>-0.2116829268292689</v>
      </c>
      <c r="GL380">
        <v>0.02455165631378053</v>
      </c>
      <c r="GM380">
        <v>0</v>
      </c>
      <c r="GN380">
        <v>2</v>
      </c>
      <c r="GO380">
        <v>3</v>
      </c>
      <c r="GP380" t="s">
        <v>446</v>
      </c>
      <c r="GQ380">
        <v>3.10204</v>
      </c>
      <c r="GR380">
        <v>2.72516</v>
      </c>
      <c r="GS380">
        <v>0.179286</v>
      </c>
      <c r="GT380">
        <v>0.182413</v>
      </c>
      <c r="GU380">
        <v>0.100447</v>
      </c>
      <c r="GV380">
        <v>0.09807059999999999</v>
      </c>
      <c r="GW380">
        <v>21412.7</v>
      </c>
      <c r="GX380">
        <v>19381.8</v>
      </c>
      <c r="GY380">
        <v>26655.7</v>
      </c>
      <c r="GZ380">
        <v>23930.4</v>
      </c>
      <c r="HA380">
        <v>38378.7</v>
      </c>
      <c r="HB380">
        <v>31919.8</v>
      </c>
      <c r="HC380">
        <v>46543.5</v>
      </c>
      <c r="HD380">
        <v>37863.2</v>
      </c>
      <c r="HE380">
        <v>1.86147</v>
      </c>
      <c r="HF380">
        <v>1.8525</v>
      </c>
      <c r="HG380">
        <v>0.123922</v>
      </c>
      <c r="HH380">
        <v>0</v>
      </c>
      <c r="HI380">
        <v>28.0031</v>
      </c>
      <c r="HJ380">
        <v>999.9</v>
      </c>
      <c r="HK380">
        <v>48.7</v>
      </c>
      <c r="HL380">
        <v>31.9</v>
      </c>
      <c r="HM380">
        <v>25.446</v>
      </c>
      <c r="HN380">
        <v>61.0088</v>
      </c>
      <c r="HO380">
        <v>21.9231</v>
      </c>
      <c r="HP380">
        <v>1</v>
      </c>
      <c r="HQ380">
        <v>0.186662</v>
      </c>
      <c r="HR380">
        <v>0.557609</v>
      </c>
      <c r="HS380">
        <v>20.2783</v>
      </c>
      <c r="HT380">
        <v>5.21025</v>
      </c>
      <c r="HU380">
        <v>11.98</v>
      </c>
      <c r="HV380">
        <v>4.96295</v>
      </c>
      <c r="HW380">
        <v>3.27455</v>
      </c>
      <c r="HX380">
        <v>9999</v>
      </c>
      <c r="HY380">
        <v>9999</v>
      </c>
      <c r="HZ380">
        <v>9999</v>
      </c>
      <c r="IA380">
        <v>43.3</v>
      </c>
      <c r="IB380">
        <v>1.86401</v>
      </c>
      <c r="IC380">
        <v>1.86018</v>
      </c>
      <c r="ID380">
        <v>1.85843</v>
      </c>
      <c r="IE380">
        <v>1.85979</v>
      </c>
      <c r="IF380">
        <v>1.85989</v>
      </c>
      <c r="IG380">
        <v>1.8584</v>
      </c>
      <c r="IH380">
        <v>1.85745</v>
      </c>
      <c r="II380">
        <v>1.85242</v>
      </c>
      <c r="IJ380">
        <v>0</v>
      </c>
      <c r="IK380">
        <v>0</v>
      </c>
      <c r="IL380">
        <v>0</v>
      </c>
      <c r="IM380">
        <v>0</v>
      </c>
      <c r="IN380" t="s">
        <v>441</v>
      </c>
      <c r="IO380" t="s">
        <v>442</v>
      </c>
      <c r="IP380" t="s">
        <v>443</v>
      </c>
      <c r="IQ380" t="s">
        <v>443</v>
      </c>
      <c r="IR380" t="s">
        <v>443</v>
      </c>
      <c r="IS380" t="s">
        <v>443</v>
      </c>
      <c r="IT380">
        <v>0</v>
      </c>
      <c r="IU380">
        <v>100</v>
      </c>
      <c r="IV380">
        <v>100</v>
      </c>
      <c r="IW380">
        <v>-0.5</v>
      </c>
      <c r="IX380">
        <v>0.2776</v>
      </c>
      <c r="IY380">
        <v>-0.9039269621244732</v>
      </c>
      <c r="IZ380">
        <v>-0.001239420960351069</v>
      </c>
      <c r="JA380">
        <v>2.054680153414315E-06</v>
      </c>
      <c r="JB380">
        <v>-6.090169633737798E-10</v>
      </c>
      <c r="JC380">
        <v>0.01286883109493677</v>
      </c>
      <c r="JD380">
        <v>0.003674261220633967</v>
      </c>
      <c r="JE380">
        <v>0.0003746991724086452</v>
      </c>
      <c r="JF380">
        <v>1.563836292469968E-06</v>
      </c>
      <c r="JG380">
        <v>1</v>
      </c>
      <c r="JH380">
        <v>2003</v>
      </c>
      <c r="JI380">
        <v>1</v>
      </c>
      <c r="JJ380">
        <v>24</v>
      </c>
      <c r="JK380">
        <v>203036.9</v>
      </c>
      <c r="JL380">
        <v>203037.1</v>
      </c>
      <c r="JM380">
        <v>2.69897</v>
      </c>
      <c r="JN380">
        <v>2.62085</v>
      </c>
      <c r="JO380">
        <v>1.49658</v>
      </c>
      <c r="JP380">
        <v>2.34375</v>
      </c>
      <c r="JQ380">
        <v>1.54907</v>
      </c>
      <c r="JR380">
        <v>2.41333</v>
      </c>
      <c r="JS380">
        <v>36.8842</v>
      </c>
      <c r="JT380">
        <v>24.1751</v>
      </c>
      <c r="JU380">
        <v>18</v>
      </c>
      <c r="JV380">
        <v>483.667</v>
      </c>
      <c r="JW380">
        <v>492.661</v>
      </c>
      <c r="JX380">
        <v>27.072</v>
      </c>
      <c r="JY380">
        <v>29.6391</v>
      </c>
      <c r="JZ380">
        <v>30</v>
      </c>
      <c r="KA380">
        <v>29.8947</v>
      </c>
      <c r="KB380">
        <v>29.8978</v>
      </c>
      <c r="KC380">
        <v>54.1501</v>
      </c>
      <c r="KD380">
        <v>21.9311</v>
      </c>
      <c r="KE380">
        <v>92.554</v>
      </c>
      <c r="KF380">
        <v>27.0587</v>
      </c>
      <c r="KG380">
        <v>1242.42</v>
      </c>
      <c r="KH380">
        <v>20.6234</v>
      </c>
      <c r="KI380">
        <v>101.766</v>
      </c>
      <c r="KJ380">
        <v>91.30929999999999</v>
      </c>
    </row>
    <row r="381" spans="1:296">
      <c r="A381">
        <v>363</v>
      </c>
      <c r="B381">
        <v>1759171821.6</v>
      </c>
      <c r="C381">
        <v>10448.5</v>
      </c>
      <c r="D381" t="s">
        <v>1172</v>
      </c>
      <c r="E381" t="s">
        <v>1173</v>
      </c>
      <c r="F381">
        <v>5</v>
      </c>
      <c r="G381" t="s">
        <v>1025</v>
      </c>
      <c r="H381">
        <v>1759171813.814285</v>
      </c>
      <c r="I381">
        <f>(J381)/1000</f>
        <v>0</v>
      </c>
      <c r="J381">
        <f>IF(DO381, AM381, AG381)</f>
        <v>0</v>
      </c>
      <c r="K381">
        <f>IF(DO381, AH381, AF381)</f>
        <v>0</v>
      </c>
      <c r="L381">
        <f>DQ381 - IF(AT381&gt;1, K381*DK381*100.0/(AV381), 0)</f>
        <v>0</v>
      </c>
      <c r="M381">
        <f>((S381-I381/2)*L381-K381)/(S381+I381/2)</f>
        <v>0</v>
      </c>
      <c r="N381">
        <f>M381*(DX381+DY381)/1000.0</f>
        <v>0</v>
      </c>
      <c r="O381">
        <f>(DQ381 - IF(AT381&gt;1, K381*DK381*100.0/(AV381), 0))*(DX381+DY381)/1000.0</f>
        <v>0</v>
      </c>
      <c r="P381">
        <f>2.0/((1/R381-1/Q381)+SIGN(R381)*SQRT((1/R381-1/Q381)*(1/R381-1/Q381) + 4*DL381/((DL381+1)*(DL381+1))*(2*1/R381*1/Q381-1/Q381*1/Q381)))</f>
        <v>0</v>
      </c>
      <c r="Q381">
        <f>IF(LEFT(DM381,1)&lt;&gt;"0",IF(LEFT(DM381,1)="1",3.0,DN381),$D$5+$E$5*(EE381*DX381/($K$5*1000))+$F$5*(EE381*DX381/($K$5*1000))*MAX(MIN(DK381,$J$5),$I$5)*MAX(MIN(DK381,$J$5),$I$5)+$G$5*MAX(MIN(DK381,$J$5),$I$5)*(EE381*DX381/($K$5*1000))+$H$5*(EE381*DX381/($K$5*1000))*(EE381*DX381/($K$5*1000)))</f>
        <v>0</v>
      </c>
      <c r="R381">
        <f>I381*(1000-(1000*0.61365*exp(17.502*V381/(240.97+V381))/(DX381+DY381)+DS381)/2)/(1000*0.61365*exp(17.502*V381/(240.97+V381))/(DX381+DY381)-DS381)</f>
        <v>0</v>
      </c>
      <c r="S381">
        <f>1/((DL381+1)/(P381/1.6)+1/(Q381/1.37)) + DL381/((DL381+1)/(P381/1.6) + DL381/(Q381/1.37))</f>
        <v>0</v>
      </c>
      <c r="T381">
        <f>(DG381*DJ381)</f>
        <v>0</v>
      </c>
      <c r="U381">
        <f>(DZ381+(T381+2*0.95*5.67E-8*(((DZ381+$B$9)+273)^4-(DZ381+273)^4)-44100*I381)/(1.84*29.3*Q381+8*0.95*5.67E-8*(DZ381+273)^3))</f>
        <v>0</v>
      </c>
      <c r="V381">
        <f>($C$9*EA381+$D$9*EB381+$E$9*U381)</f>
        <v>0</v>
      </c>
      <c r="W381">
        <f>0.61365*exp(17.502*V381/(240.97+V381))</f>
        <v>0</v>
      </c>
      <c r="X381">
        <f>(Y381/Z381*100)</f>
        <v>0</v>
      </c>
      <c r="Y381">
        <f>DS381*(DX381+DY381)/1000</f>
        <v>0</v>
      </c>
      <c r="Z381">
        <f>0.61365*exp(17.502*DZ381/(240.97+DZ381))</f>
        <v>0</v>
      </c>
      <c r="AA381">
        <f>(W381-DS381*(DX381+DY381)/1000)</f>
        <v>0</v>
      </c>
      <c r="AB381">
        <f>(-I381*44100)</f>
        <v>0</v>
      </c>
      <c r="AC381">
        <f>2*29.3*Q381*0.92*(DZ381-V381)</f>
        <v>0</v>
      </c>
      <c r="AD381">
        <f>2*0.95*5.67E-8*(((DZ381+$B$9)+273)^4-(V381+273)^4)</f>
        <v>0</v>
      </c>
      <c r="AE381">
        <f>T381+AD381+AB381+AC381</f>
        <v>0</v>
      </c>
      <c r="AF381">
        <f>DW381*AT381*(DR381-DQ381*(1000-AT381*DT381)/(1000-AT381*DS381))/(100*DK381)</f>
        <v>0</v>
      </c>
      <c r="AG381">
        <f>1000*DW381*AT381*(DS381-DT381)/(100*DK381*(1000-AT381*DS381))</f>
        <v>0</v>
      </c>
      <c r="AH381">
        <f>(AI381 - AJ381 - DX381*1E3/(8.314*(DZ381+273.15)) * AL381/DW381 * AK381) * DW381/(100*DK381) * (1000 - DT381)/1000</f>
        <v>0</v>
      </c>
      <c r="AI381">
        <v>1251.198920828865</v>
      </c>
      <c r="AJ381">
        <v>1227.168363636363</v>
      </c>
      <c r="AK381">
        <v>3.42467510617908</v>
      </c>
      <c r="AL381">
        <v>65.05288152161035</v>
      </c>
      <c r="AM381">
        <f>(AO381 - AN381 + DX381*1E3/(8.314*(DZ381+273.15)) * AQ381/DW381 * AP381) * DW381/(100*DK381) * 1000/(1000 - AO381)</f>
        <v>0</v>
      </c>
      <c r="AN381">
        <v>20.53644941465664</v>
      </c>
      <c r="AO381">
        <v>21.62801575757575</v>
      </c>
      <c r="AP381">
        <v>-1.854813791395586E-05</v>
      </c>
      <c r="AQ381">
        <v>105.0648976741151</v>
      </c>
      <c r="AR381">
        <v>0</v>
      </c>
      <c r="AS381">
        <v>0</v>
      </c>
      <c r="AT381">
        <f>IF(AR381*$H$15&gt;=AV381,1.0,(AV381/(AV381-AR381*$H$15)))</f>
        <v>0</v>
      </c>
      <c r="AU381">
        <f>(AT381-1)*100</f>
        <v>0</v>
      </c>
      <c r="AV381">
        <f>MAX(0,($B$15+$C$15*EE381)/(1+$D$15*EE381)*DX381/(DZ381+273)*$E$15)</f>
        <v>0</v>
      </c>
      <c r="AW381" t="s">
        <v>437</v>
      </c>
      <c r="AX381" t="s">
        <v>437</v>
      </c>
      <c r="AY381">
        <v>0</v>
      </c>
      <c r="AZ381">
        <v>0</v>
      </c>
      <c r="BA381">
        <f>1-AY381/AZ381</f>
        <v>0</v>
      </c>
      <c r="BB381">
        <v>0</v>
      </c>
      <c r="BC381" t="s">
        <v>437</v>
      </c>
      <c r="BD381" t="s">
        <v>437</v>
      </c>
      <c r="BE381">
        <v>0</v>
      </c>
      <c r="BF381">
        <v>0</v>
      </c>
      <c r="BG381">
        <f>1-BE381/BF381</f>
        <v>0</v>
      </c>
      <c r="BH381">
        <v>0.5</v>
      </c>
      <c r="BI381">
        <f>DH381</f>
        <v>0</v>
      </c>
      <c r="BJ381">
        <f>K381</f>
        <v>0</v>
      </c>
      <c r="BK381">
        <f>BG381*BH381*BI381</f>
        <v>0</v>
      </c>
      <c r="BL381">
        <f>(BJ381-BB381)/BI381</f>
        <v>0</v>
      </c>
      <c r="BM381">
        <f>(AZ381-BF381)/BF381</f>
        <v>0</v>
      </c>
      <c r="BN381">
        <f>AY381/(BA381+AY381/BF381)</f>
        <v>0</v>
      </c>
      <c r="BO381" t="s">
        <v>437</v>
      </c>
      <c r="BP381">
        <v>0</v>
      </c>
      <c r="BQ381">
        <f>IF(BP381&lt;&gt;0, BP381, BN381)</f>
        <v>0</v>
      </c>
      <c r="BR381">
        <f>1-BQ381/BF381</f>
        <v>0</v>
      </c>
      <c r="BS381">
        <f>(BF381-BE381)/(BF381-BQ381)</f>
        <v>0</v>
      </c>
      <c r="BT381">
        <f>(AZ381-BF381)/(AZ381-BQ381)</f>
        <v>0</v>
      </c>
      <c r="BU381">
        <f>(BF381-BE381)/(BF381-AY381)</f>
        <v>0</v>
      </c>
      <c r="BV381">
        <f>(AZ381-BF381)/(AZ381-AY381)</f>
        <v>0</v>
      </c>
      <c r="BW381">
        <f>(BS381*BQ381/BE381)</f>
        <v>0</v>
      </c>
      <c r="BX381">
        <f>(1-BW381)</f>
        <v>0</v>
      </c>
      <c r="DG381">
        <f>$B$13*EF381+$C$13*EG381+$F$13*ER381*(1-EU381)</f>
        <v>0</v>
      </c>
      <c r="DH381">
        <f>DG381*DI381</f>
        <v>0</v>
      </c>
      <c r="DI381">
        <f>($B$13*$D$11+$C$13*$D$11+$F$13*((FE381+EW381)/MAX(FE381+EW381+FF381, 0.1)*$I$11+FF381/MAX(FE381+EW381+FF381, 0.1)*$J$11))/($B$13+$C$13+$F$13)</f>
        <v>0</v>
      </c>
      <c r="DJ381">
        <f>($B$13*$K$11+$C$13*$K$11+$F$13*((FE381+EW381)/MAX(FE381+EW381+FF381, 0.1)*$P$11+FF381/MAX(FE381+EW381+FF381, 0.1)*$Q$11))/($B$13+$C$13+$F$13)</f>
        <v>0</v>
      </c>
      <c r="DK381">
        <v>2.7</v>
      </c>
      <c r="DL381">
        <v>0.5</v>
      </c>
      <c r="DM381" t="s">
        <v>438</v>
      </c>
      <c r="DN381">
        <v>2</v>
      </c>
      <c r="DO381" t="b">
        <v>1</v>
      </c>
      <c r="DP381">
        <v>1759171813.814285</v>
      </c>
      <c r="DQ381">
        <v>1176.151071428571</v>
      </c>
      <c r="DR381">
        <v>1209.451428571429</v>
      </c>
      <c r="DS381">
        <v>21.64359285714285</v>
      </c>
      <c r="DT381">
        <v>20.51771428571428</v>
      </c>
      <c r="DU381">
        <v>1176.663214285714</v>
      </c>
      <c r="DV381">
        <v>21.36592142857143</v>
      </c>
      <c r="DW381">
        <v>499.9661785714285</v>
      </c>
      <c r="DX381">
        <v>90.87480714285714</v>
      </c>
      <c r="DY381">
        <v>0.06682185714285713</v>
      </c>
      <c r="DZ381">
        <v>28.66662857142857</v>
      </c>
      <c r="EA381">
        <v>30.02674285714286</v>
      </c>
      <c r="EB381">
        <v>999.9000000000002</v>
      </c>
      <c r="EC381">
        <v>0</v>
      </c>
      <c r="ED381">
        <v>0</v>
      </c>
      <c r="EE381">
        <v>9992.389642857142</v>
      </c>
      <c r="EF381">
        <v>0</v>
      </c>
      <c r="EG381">
        <v>11.11477142857143</v>
      </c>
      <c r="EH381">
        <v>-33.30038928571429</v>
      </c>
      <c r="EI381">
        <v>1202.170357142857</v>
      </c>
      <c r="EJ381">
        <v>1234.787142857143</v>
      </c>
      <c r="EK381">
        <v>1.12589</v>
      </c>
      <c r="EL381">
        <v>1209.451428571429</v>
      </c>
      <c r="EM381">
        <v>20.51771428571428</v>
      </c>
      <c r="EN381">
        <v>1.9668575</v>
      </c>
      <c r="EO381">
        <v>1.864542857142857</v>
      </c>
      <c r="EP381">
        <v>17.180025</v>
      </c>
      <c r="EQ381">
        <v>16.33865</v>
      </c>
      <c r="ER381">
        <v>2000.030714285715</v>
      </c>
      <c r="ES381">
        <v>0.9799937857142857</v>
      </c>
      <c r="ET381">
        <v>0.02000661428571428</v>
      </c>
      <c r="EU381">
        <v>0</v>
      </c>
      <c r="EV381">
        <v>416.0468928571428</v>
      </c>
      <c r="EW381">
        <v>5.00078</v>
      </c>
      <c r="EX381">
        <v>8192.912142857143</v>
      </c>
      <c r="EY381">
        <v>16379.84285714286</v>
      </c>
      <c r="EZ381">
        <v>39.91932142857143</v>
      </c>
      <c r="FA381">
        <v>40.77207142857142</v>
      </c>
      <c r="FB381">
        <v>40.08896428571428</v>
      </c>
      <c r="FC381">
        <v>40.43510714285714</v>
      </c>
      <c r="FD381">
        <v>40.86789285714286</v>
      </c>
      <c r="FE381">
        <v>1955.120714285714</v>
      </c>
      <c r="FF381">
        <v>39.91</v>
      </c>
      <c r="FG381">
        <v>0</v>
      </c>
      <c r="FH381">
        <v>1759171814</v>
      </c>
      <c r="FI381">
        <v>0</v>
      </c>
      <c r="FJ381">
        <v>416.0468846153846</v>
      </c>
      <c r="FK381">
        <v>0.4894700896736304</v>
      </c>
      <c r="FL381">
        <v>5.185299154492144</v>
      </c>
      <c r="FM381">
        <v>8192.857307692308</v>
      </c>
      <c r="FN381">
        <v>15</v>
      </c>
      <c r="FO381">
        <v>0</v>
      </c>
      <c r="FP381" t="s">
        <v>439</v>
      </c>
      <c r="FQ381">
        <v>1746989605.5</v>
      </c>
      <c r="FR381">
        <v>1746989593.5</v>
      </c>
      <c r="FS381">
        <v>0</v>
      </c>
      <c r="FT381">
        <v>-0.274</v>
      </c>
      <c r="FU381">
        <v>-0.002</v>
      </c>
      <c r="FV381">
        <v>2.549</v>
      </c>
      <c r="FW381">
        <v>0.129</v>
      </c>
      <c r="FX381">
        <v>420</v>
      </c>
      <c r="FY381">
        <v>17</v>
      </c>
      <c r="FZ381">
        <v>0.02</v>
      </c>
      <c r="GA381">
        <v>0.04</v>
      </c>
      <c r="GB381">
        <v>-33.33205</v>
      </c>
      <c r="GC381">
        <v>0.1323219512196224</v>
      </c>
      <c r="GD381">
        <v>0.10876016504217</v>
      </c>
      <c r="GE381">
        <v>1</v>
      </c>
      <c r="GF381">
        <v>416.0377058823529</v>
      </c>
      <c r="GG381">
        <v>0.2976317808815748</v>
      </c>
      <c r="GH381">
        <v>0.2148648726404813</v>
      </c>
      <c r="GI381">
        <v>1</v>
      </c>
      <c r="GJ381">
        <v>1.13506475</v>
      </c>
      <c r="GK381">
        <v>-0.1414821388367736</v>
      </c>
      <c r="GL381">
        <v>0.01532570324446809</v>
      </c>
      <c r="GM381">
        <v>0</v>
      </c>
      <c r="GN381">
        <v>2</v>
      </c>
      <c r="GO381">
        <v>3</v>
      </c>
      <c r="GP381" t="s">
        <v>446</v>
      </c>
      <c r="GQ381">
        <v>3.10208</v>
      </c>
      <c r="GR381">
        <v>2.72503</v>
      </c>
      <c r="GS381">
        <v>0.180856</v>
      </c>
      <c r="GT381">
        <v>0.183968</v>
      </c>
      <c r="GU381">
        <v>0.100419</v>
      </c>
      <c r="GV381">
        <v>0.0982171</v>
      </c>
      <c r="GW381">
        <v>21371.9</v>
      </c>
      <c r="GX381">
        <v>19345</v>
      </c>
      <c r="GY381">
        <v>26655.9</v>
      </c>
      <c r="GZ381">
        <v>23930.4</v>
      </c>
      <c r="HA381">
        <v>38380.4</v>
      </c>
      <c r="HB381">
        <v>31915</v>
      </c>
      <c r="HC381">
        <v>46543.9</v>
      </c>
      <c r="HD381">
        <v>37863.4</v>
      </c>
      <c r="HE381">
        <v>1.86155</v>
      </c>
      <c r="HF381">
        <v>1.85268</v>
      </c>
      <c r="HG381">
        <v>0.124495</v>
      </c>
      <c r="HH381">
        <v>0</v>
      </c>
      <c r="HI381">
        <v>27.9938</v>
      </c>
      <c r="HJ381">
        <v>999.9</v>
      </c>
      <c r="HK381">
        <v>48.7</v>
      </c>
      <c r="HL381">
        <v>31.9</v>
      </c>
      <c r="HM381">
        <v>25.4461</v>
      </c>
      <c r="HN381">
        <v>61.1987</v>
      </c>
      <c r="HO381">
        <v>22.0913</v>
      </c>
      <c r="HP381">
        <v>1</v>
      </c>
      <c r="HQ381">
        <v>0.186596</v>
      </c>
      <c r="HR381">
        <v>0.547816</v>
      </c>
      <c r="HS381">
        <v>20.2785</v>
      </c>
      <c r="HT381">
        <v>5.2104</v>
      </c>
      <c r="HU381">
        <v>11.98</v>
      </c>
      <c r="HV381">
        <v>4.9627</v>
      </c>
      <c r="HW381">
        <v>3.2745</v>
      </c>
      <c r="HX381">
        <v>9999</v>
      </c>
      <c r="HY381">
        <v>9999</v>
      </c>
      <c r="HZ381">
        <v>9999</v>
      </c>
      <c r="IA381">
        <v>43.3</v>
      </c>
      <c r="IB381">
        <v>1.86401</v>
      </c>
      <c r="IC381">
        <v>1.86019</v>
      </c>
      <c r="ID381">
        <v>1.85847</v>
      </c>
      <c r="IE381">
        <v>1.85979</v>
      </c>
      <c r="IF381">
        <v>1.85989</v>
      </c>
      <c r="IG381">
        <v>1.8584</v>
      </c>
      <c r="IH381">
        <v>1.85745</v>
      </c>
      <c r="II381">
        <v>1.85242</v>
      </c>
      <c r="IJ381">
        <v>0</v>
      </c>
      <c r="IK381">
        <v>0</v>
      </c>
      <c r="IL381">
        <v>0</v>
      </c>
      <c r="IM381">
        <v>0</v>
      </c>
      <c r="IN381" t="s">
        <v>441</v>
      </c>
      <c r="IO381" t="s">
        <v>442</v>
      </c>
      <c r="IP381" t="s">
        <v>443</v>
      </c>
      <c r="IQ381" t="s">
        <v>443</v>
      </c>
      <c r="IR381" t="s">
        <v>443</v>
      </c>
      <c r="IS381" t="s">
        <v>443</v>
      </c>
      <c r="IT381">
        <v>0</v>
      </c>
      <c r="IU381">
        <v>100</v>
      </c>
      <c r="IV381">
        <v>100</v>
      </c>
      <c r="IW381">
        <v>-0.48</v>
      </c>
      <c r="IX381">
        <v>0.2774</v>
      </c>
      <c r="IY381">
        <v>-0.9039269621244732</v>
      </c>
      <c r="IZ381">
        <v>-0.001239420960351069</v>
      </c>
      <c r="JA381">
        <v>2.054680153414315E-06</v>
      </c>
      <c r="JB381">
        <v>-6.090169633737798E-10</v>
      </c>
      <c r="JC381">
        <v>0.01286883109493677</v>
      </c>
      <c r="JD381">
        <v>0.003674261220633967</v>
      </c>
      <c r="JE381">
        <v>0.0003746991724086452</v>
      </c>
      <c r="JF381">
        <v>1.563836292469968E-06</v>
      </c>
      <c r="JG381">
        <v>1</v>
      </c>
      <c r="JH381">
        <v>2003</v>
      </c>
      <c r="JI381">
        <v>1</v>
      </c>
      <c r="JJ381">
        <v>24</v>
      </c>
      <c r="JK381">
        <v>203036.9</v>
      </c>
      <c r="JL381">
        <v>203037.1</v>
      </c>
      <c r="JM381">
        <v>2.73071</v>
      </c>
      <c r="JN381">
        <v>2.61353</v>
      </c>
      <c r="JO381">
        <v>1.49658</v>
      </c>
      <c r="JP381">
        <v>2.34375</v>
      </c>
      <c r="JQ381">
        <v>1.54907</v>
      </c>
      <c r="JR381">
        <v>2.47803</v>
      </c>
      <c r="JS381">
        <v>36.8842</v>
      </c>
      <c r="JT381">
        <v>24.1751</v>
      </c>
      <c r="JU381">
        <v>18</v>
      </c>
      <c r="JV381">
        <v>483.693</v>
      </c>
      <c r="JW381">
        <v>492.76</v>
      </c>
      <c r="JX381">
        <v>27.0404</v>
      </c>
      <c r="JY381">
        <v>29.637</v>
      </c>
      <c r="JZ381">
        <v>29.9999</v>
      </c>
      <c r="KA381">
        <v>29.8925</v>
      </c>
      <c r="KB381">
        <v>29.8957</v>
      </c>
      <c r="KC381">
        <v>54.7847</v>
      </c>
      <c r="KD381">
        <v>21.9311</v>
      </c>
      <c r="KE381">
        <v>92.554</v>
      </c>
      <c r="KF381">
        <v>27.0349</v>
      </c>
      <c r="KG381">
        <v>1255.85</v>
      </c>
      <c r="KH381">
        <v>20.6512</v>
      </c>
      <c r="KI381">
        <v>101.767</v>
      </c>
      <c r="KJ381">
        <v>91.30970000000001</v>
      </c>
    </row>
    <row r="382" spans="1:296">
      <c r="A382">
        <v>364</v>
      </c>
      <c r="B382">
        <v>1759171826.6</v>
      </c>
      <c r="C382">
        <v>10453.5</v>
      </c>
      <c r="D382" t="s">
        <v>1174</v>
      </c>
      <c r="E382" t="s">
        <v>1175</v>
      </c>
      <c r="F382">
        <v>5</v>
      </c>
      <c r="G382" t="s">
        <v>1025</v>
      </c>
      <c r="H382">
        <v>1759171819.1</v>
      </c>
      <c r="I382">
        <f>(J382)/1000</f>
        <v>0</v>
      </c>
      <c r="J382">
        <f>IF(DO382, AM382, AG382)</f>
        <v>0</v>
      </c>
      <c r="K382">
        <f>IF(DO382, AH382, AF382)</f>
        <v>0</v>
      </c>
      <c r="L382">
        <f>DQ382 - IF(AT382&gt;1, K382*DK382*100.0/(AV382), 0)</f>
        <v>0</v>
      </c>
      <c r="M382">
        <f>((S382-I382/2)*L382-K382)/(S382+I382/2)</f>
        <v>0</v>
      </c>
      <c r="N382">
        <f>M382*(DX382+DY382)/1000.0</f>
        <v>0</v>
      </c>
      <c r="O382">
        <f>(DQ382 - IF(AT382&gt;1, K382*DK382*100.0/(AV382), 0))*(DX382+DY382)/1000.0</f>
        <v>0</v>
      </c>
      <c r="P382">
        <f>2.0/((1/R382-1/Q382)+SIGN(R382)*SQRT((1/R382-1/Q382)*(1/R382-1/Q382) + 4*DL382/((DL382+1)*(DL382+1))*(2*1/R382*1/Q382-1/Q382*1/Q382)))</f>
        <v>0</v>
      </c>
      <c r="Q382">
        <f>IF(LEFT(DM382,1)&lt;&gt;"0",IF(LEFT(DM382,1)="1",3.0,DN382),$D$5+$E$5*(EE382*DX382/($K$5*1000))+$F$5*(EE382*DX382/($K$5*1000))*MAX(MIN(DK382,$J$5),$I$5)*MAX(MIN(DK382,$J$5),$I$5)+$G$5*MAX(MIN(DK382,$J$5),$I$5)*(EE382*DX382/($K$5*1000))+$H$5*(EE382*DX382/($K$5*1000))*(EE382*DX382/($K$5*1000)))</f>
        <v>0</v>
      </c>
      <c r="R382">
        <f>I382*(1000-(1000*0.61365*exp(17.502*V382/(240.97+V382))/(DX382+DY382)+DS382)/2)/(1000*0.61365*exp(17.502*V382/(240.97+V382))/(DX382+DY382)-DS382)</f>
        <v>0</v>
      </c>
      <c r="S382">
        <f>1/((DL382+1)/(P382/1.6)+1/(Q382/1.37)) + DL382/((DL382+1)/(P382/1.6) + DL382/(Q382/1.37))</f>
        <v>0</v>
      </c>
      <c r="T382">
        <f>(DG382*DJ382)</f>
        <v>0</v>
      </c>
      <c r="U382">
        <f>(DZ382+(T382+2*0.95*5.67E-8*(((DZ382+$B$9)+273)^4-(DZ382+273)^4)-44100*I382)/(1.84*29.3*Q382+8*0.95*5.67E-8*(DZ382+273)^3))</f>
        <v>0</v>
      </c>
      <c r="V382">
        <f>($C$9*EA382+$D$9*EB382+$E$9*U382)</f>
        <v>0</v>
      </c>
      <c r="W382">
        <f>0.61365*exp(17.502*V382/(240.97+V382))</f>
        <v>0</v>
      </c>
      <c r="X382">
        <f>(Y382/Z382*100)</f>
        <v>0</v>
      </c>
      <c r="Y382">
        <f>DS382*(DX382+DY382)/1000</f>
        <v>0</v>
      </c>
      <c r="Z382">
        <f>0.61365*exp(17.502*DZ382/(240.97+DZ382))</f>
        <v>0</v>
      </c>
      <c r="AA382">
        <f>(W382-DS382*(DX382+DY382)/1000)</f>
        <v>0</v>
      </c>
      <c r="AB382">
        <f>(-I382*44100)</f>
        <v>0</v>
      </c>
      <c r="AC382">
        <f>2*29.3*Q382*0.92*(DZ382-V382)</f>
        <v>0</v>
      </c>
      <c r="AD382">
        <f>2*0.95*5.67E-8*(((DZ382+$B$9)+273)^4-(V382+273)^4)</f>
        <v>0</v>
      </c>
      <c r="AE382">
        <f>T382+AD382+AB382+AC382</f>
        <v>0</v>
      </c>
      <c r="AF382">
        <f>DW382*AT382*(DR382-DQ382*(1000-AT382*DT382)/(1000-AT382*DS382))/(100*DK382)</f>
        <v>0</v>
      </c>
      <c r="AG382">
        <f>1000*DW382*AT382*(DS382-DT382)/(100*DK382*(1000-AT382*DS382))</f>
        <v>0</v>
      </c>
      <c r="AH382">
        <f>(AI382 - AJ382 - DX382*1E3/(8.314*(DZ382+273.15)) * AL382/DW382 * AK382) * DW382/(100*DK382) * (1000 - DT382)/1000</f>
        <v>0</v>
      </c>
      <c r="AI382">
        <v>1268.088523667486</v>
      </c>
      <c r="AJ382">
        <v>1244.237090909091</v>
      </c>
      <c r="AK382">
        <v>3.407932483900556</v>
      </c>
      <c r="AL382">
        <v>65.05288152161035</v>
      </c>
      <c r="AM382">
        <f>(AO382 - AN382 + DX382*1E3/(8.314*(DZ382+273.15)) * AQ382/DW382 * AP382) * DW382/(100*DK382) * 1000/(1000 - AO382)</f>
        <v>0</v>
      </c>
      <c r="AN382">
        <v>20.56399915941592</v>
      </c>
      <c r="AO382">
        <v>21.62949878787879</v>
      </c>
      <c r="AP382">
        <v>-5.663466962939693E-06</v>
      </c>
      <c r="AQ382">
        <v>105.0648976741151</v>
      </c>
      <c r="AR382">
        <v>0</v>
      </c>
      <c r="AS382">
        <v>0</v>
      </c>
      <c r="AT382">
        <f>IF(AR382*$H$15&gt;=AV382,1.0,(AV382/(AV382-AR382*$H$15)))</f>
        <v>0</v>
      </c>
      <c r="AU382">
        <f>(AT382-1)*100</f>
        <v>0</v>
      </c>
      <c r="AV382">
        <f>MAX(0,($B$15+$C$15*EE382)/(1+$D$15*EE382)*DX382/(DZ382+273)*$E$15)</f>
        <v>0</v>
      </c>
      <c r="AW382" t="s">
        <v>437</v>
      </c>
      <c r="AX382" t="s">
        <v>437</v>
      </c>
      <c r="AY382">
        <v>0</v>
      </c>
      <c r="AZ382">
        <v>0</v>
      </c>
      <c r="BA382">
        <f>1-AY382/AZ382</f>
        <v>0</v>
      </c>
      <c r="BB382">
        <v>0</v>
      </c>
      <c r="BC382" t="s">
        <v>437</v>
      </c>
      <c r="BD382" t="s">
        <v>437</v>
      </c>
      <c r="BE382">
        <v>0</v>
      </c>
      <c r="BF382">
        <v>0</v>
      </c>
      <c r="BG382">
        <f>1-BE382/BF382</f>
        <v>0</v>
      </c>
      <c r="BH382">
        <v>0.5</v>
      </c>
      <c r="BI382">
        <f>DH382</f>
        <v>0</v>
      </c>
      <c r="BJ382">
        <f>K382</f>
        <v>0</v>
      </c>
      <c r="BK382">
        <f>BG382*BH382*BI382</f>
        <v>0</v>
      </c>
      <c r="BL382">
        <f>(BJ382-BB382)/BI382</f>
        <v>0</v>
      </c>
      <c r="BM382">
        <f>(AZ382-BF382)/BF382</f>
        <v>0</v>
      </c>
      <c r="BN382">
        <f>AY382/(BA382+AY382/BF382)</f>
        <v>0</v>
      </c>
      <c r="BO382" t="s">
        <v>437</v>
      </c>
      <c r="BP382">
        <v>0</v>
      </c>
      <c r="BQ382">
        <f>IF(BP382&lt;&gt;0, BP382, BN382)</f>
        <v>0</v>
      </c>
      <c r="BR382">
        <f>1-BQ382/BF382</f>
        <v>0</v>
      </c>
      <c r="BS382">
        <f>(BF382-BE382)/(BF382-BQ382)</f>
        <v>0</v>
      </c>
      <c r="BT382">
        <f>(AZ382-BF382)/(AZ382-BQ382)</f>
        <v>0</v>
      </c>
      <c r="BU382">
        <f>(BF382-BE382)/(BF382-AY382)</f>
        <v>0</v>
      </c>
      <c r="BV382">
        <f>(AZ382-BF382)/(AZ382-AY382)</f>
        <v>0</v>
      </c>
      <c r="BW382">
        <f>(BS382*BQ382/BE382)</f>
        <v>0</v>
      </c>
      <c r="BX382">
        <f>(1-BW382)</f>
        <v>0</v>
      </c>
      <c r="DG382">
        <f>$B$13*EF382+$C$13*EG382+$F$13*ER382*(1-EU382)</f>
        <v>0</v>
      </c>
      <c r="DH382">
        <f>DG382*DI382</f>
        <v>0</v>
      </c>
      <c r="DI382">
        <f>($B$13*$D$11+$C$13*$D$11+$F$13*((FE382+EW382)/MAX(FE382+EW382+FF382, 0.1)*$I$11+FF382/MAX(FE382+EW382+FF382, 0.1)*$J$11))/($B$13+$C$13+$F$13)</f>
        <v>0</v>
      </c>
      <c r="DJ382">
        <f>($B$13*$K$11+$C$13*$K$11+$F$13*((FE382+EW382)/MAX(FE382+EW382+FF382, 0.1)*$P$11+FF382/MAX(FE382+EW382+FF382, 0.1)*$Q$11))/($B$13+$C$13+$F$13)</f>
        <v>0</v>
      </c>
      <c r="DK382">
        <v>2.7</v>
      </c>
      <c r="DL382">
        <v>0.5</v>
      </c>
      <c r="DM382" t="s">
        <v>438</v>
      </c>
      <c r="DN382">
        <v>2</v>
      </c>
      <c r="DO382" t="b">
        <v>1</v>
      </c>
      <c r="DP382">
        <v>1759171819.1</v>
      </c>
      <c r="DQ382">
        <v>1193.897777777778</v>
      </c>
      <c r="DR382">
        <v>1227.179259259259</v>
      </c>
      <c r="DS382">
        <v>21.63505925925926</v>
      </c>
      <c r="DT382">
        <v>20.53474814814815</v>
      </c>
      <c r="DU382">
        <v>1194.390370370371</v>
      </c>
      <c r="DV382">
        <v>21.35756296296296</v>
      </c>
      <c r="DW382">
        <v>499.9779629629629</v>
      </c>
      <c r="DX382">
        <v>90.87503703703705</v>
      </c>
      <c r="DY382">
        <v>0.06695737777777777</v>
      </c>
      <c r="DZ382">
        <v>28.65804074074074</v>
      </c>
      <c r="EA382">
        <v>30.02334074074074</v>
      </c>
      <c r="EB382">
        <v>999.9000000000001</v>
      </c>
      <c r="EC382">
        <v>0</v>
      </c>
      <c r="ED382">
        <v>0</v>
      </c>
      <c r="EE382">
        <v>9996.205925925926</v>
      </c>
      <c r="EF382">
        <v>0</v>
      </c>
      <c r="EG382">
        <v>11.11908518518518</v>
      </c>
      <c r="EH382">
        <v>-33.28165925925926</v>
      </c>
      <c r="EI382">
        <v>1220.298888888889</v>
      </c>
      <c r="EJ382">
        <v>1252.907777777778</v>
      </c>
      <c r="EK382">
        <v>1.100326296296296</v>
      </c>
      <c r="EL382">
        <v>1227.179259259259</v>
      </c>
      <c r="EM382">
        <v>20.53474814814815</v>
      </c>
      <c r="EN382">
        <v>1.966087407407408</v>
      </c>
      <c r="EO382">
        <v>1.866095555555556</v>
      </c>
      <c r="EP382">
        <v>17.17382962962963</v>
      </c>
      <c r="EQ382">
        <v>16.35171111111111</v>
      </c>
      <c r="ER382">
        <v>2000.016666666667</v>
      </c>
      <c r="ES382">
        <v>0.9799936666666667</v>
      </c>
      <c r="ET382">
        <v>0.02000673333333333</v>
      </c>
      <c r="EU382">
        <v>0</v>
      </c>
      <c r="EV382">
        <v>416.0799259259259</v>
      </c>
      <c r="EW382">
        <v>5.00078</v>
      </c>
      <c r="EX382">
        <v>8193.431111111111</v>
      </c>
      <c r="EY382">
        <v>16379.72592592593</v>
      </c>
      <c r="EZ382">
        <v>39.91633333333333</v>
      </c>
      <c r="FA382">
        <v>40.77288888888888</v>
      </c>
      <c r="FB382">
        <v>40.08303703703704</v>
      </c>
      <c r="FC382">
        <v>40.42114814814815</v>
      </c>
      <c r="FD382">
        <v>40.8561111111111</v>
      </c>
      <c r="FE382">
        <v>1955.106666666667</v>
      </c>
      <c r="FF382">
        <v>39.91</v>
      </c>
      <c r="FG382">
        <v>0</v>
      </c>
      <c r="FH382">
        <v>1759171818.8</v>
      </c>
      <c r="FI382">
        <v>0</v>
      </c>
      <c r="FJ382">
        <v>416.1051538461539</v>
      </c>
      <c r="FK382">
        <v>0.6501196749785337</v>
      </c>
      <c r="FL382">
        <v>7.667692315418561</v>
      </c>
      <c r="FM382">
        <v>8193.388461538463</v>
      </c>
      <c r="FN382">
        <v>15</v>
      </c>
      <c r="FO382">
        <v>0</v>
      </c>
      <c r="FP382" t="s">
        <v>439</v>
      </c>
      <c r="FQ382">
        <v>1746989605.5</v>
      </c>
      <c r="FR382">
        <v>1746989593.5</v>
      </c>
      <c r="FS382">
        <v>0</v>
      </c>
      <c r="FT382">
        <v>-0.274</v>
      </c>
      <c r="FU382">
        <v>-0.002</v>
      </c>
      <c r="FV382">
        <v>2.549</v>
      </c>
      <c r="FW382">
        <v>0.129</v>
      </c>
      <c r="FX382">
        <v>420</v>
      </c>
      <c r="FY382">
        <v>17</v>
      </c>
      <c r="FZ382">
        <v>0.02</v>
      </c>
      <c r="GA382">
        <v>0.04</v>
      </c>
      <c r="GB382">
        <v>-33.27035853658537</v>
      </c>
      <c r="GC382">
        <v>0.07334634146338584</v>
      </c>
      <c r="GD382">
        <v>0.1049287516123752</v>
      </c>
      <c r="GE382">
        <v>1</v>
      </c>
      <c r="GF382">
        <v>416.0763823529412</v>
      </c>
      <c r="GG382">
        <v>0.2933078736990132</v>
      </c>
      <c r="GH382">
        <v>0.2048683960218919</v>
      </c>
      <c r="GI382">
        <v>1</v>
      </c>
      <c r="GJ382">
        <v>1.114935609756097</v>
      </c>
      <c r="GK382">
        <v>-0.2819899651567946</v>
      </c>
      <c r="GL382">
        <v>0.02930062057519622</v>
      </c>
      <c r="GM382">
        <v>0</v>
      </c>
      <c r="GN382">
        <v>2</v>
      </c>
      <c r="GO382">
        <v>3</v>
      </c>
      <c r="GP382" t="s">
        <v>446</v>
      </c>
      <c r="GQ382">
        <v>3.10241</v>
      </c>
      <c r="GR382">
        <v>2.72505</v>
      </c>
      <c r="GS382">
        <v>0.182404</v>
      </c>
      <c r="GT382">
        <v>0.185487</v>
      </c>
      <c r="GU382">
        <v>0.100423</v>
      </c>
      <c r="GV382">
        <v>0.0983289</v>
      </c>
      <c r="GW382">
        <v>21331.4</v>
      </c>
      <c r="GX382">
        <v>19309.1</v>
      </c>
      <c r="GY382">
        <v>26655.7</v>
      </c>
      <c r="GZ382">
        <v>23930.5</v>
      </c>
      <c r="HA382">
        <v>38380.4</v>
      </c>
      <c r="HB382">
        <v>31911</v>
      </c>
      <c r="HC382">
        <v>46543.8</v>
      </c>
      <c r="HD382">
        <v>37863.3</v>
      </c>
      <c r="HE382">
        <v>1.86205</v>
      </c>
      <c r="HF382">
        <v>1.8524</v>
      </c>
      <c r="HG382">
        <v>0.125088</v>
      </c>
      <c r="HH382">
        <v>0</v>
      </c>
      <c r="HI382">
        <v>27.9856</v>
      </c>
      <c r="HJ382">
        <v>999.9</v>
      </c>
      <c r="HK382">
        <v>48.7</v>
      </c>
      <c r="HL382">
        <v>31.9</v>
      </c>
      <c r="HM382">
        <v>25.4467</v>
      </c>
      <c r="HN382">
        <v>60.7287</v>
      </c>
      <c r="HO382">
        <v>22.0152</v>
      </c>
      <c r="HP382">
        <v>1</v>
      </c>
      <c r="HQ382">
        <v>0.186301</v>
      </c>
      <c r="HR382">
        <v>0.534382</v>
      </c>
      <c r="HS382">
        <v>20.2786</v>
      </c>
      <c r="HT382">
        <v>5.2098</v>
      </c>
      <c r="HU382">
        <v>11.98</v>
      </c>
      <c r="HV382">
        <v>4.9628</v>
      </c>
      <c r="HW382">
        <v>3.27443</v>
      </c>
      <c r="HX382">
        <v>9999</v>
      </c>
      <c r="HY382">
        <v>9999</v>
      </c>
      <c r="HZ382">
        <v>9999</v>
      </c>
      <c r="IA382">
        <v>43.3</v>
      </c>
      <c r="IB382">
        <v>1.86401</v>
      </c>
      <c r="IC382">
        <v>1.86017</v>
      </c>
      <c r="ID382">
        <v>1.85844</v>
      </c>
      <c r="IE382">
        <v>1.85979</v>
      </c>
      <c r="IF382">
        <v>1.85989</v>
      </c>
      <c r="IG382">
        <v>1.8584</v>
      </c>
      <c r="IH382">
        <v>1.85746</v>
      </c>
      <c r="II382">
        <v>1.85242</v>
      </c>
      <c r="IJ382">
        <v>0</v>
      </c>
      <c r="IK382">
        <v>0</v>
      </c>
      <c r="IL382">
        <v>0</v>
      </c>
      <c r="IM382">
        <v>0</v>
      </c>
      <c r="IN382" t="s">
        <v>441</v>
      </c>
      <c r="IO382" t="s">
        <v>442</v>
      </c>
      <c r="IP382" t="s">
        <v>443</v>
      </c>
      <c r="IQ382" t="s">
        <v>443</v>
      </c>
      <c r="IR382" t="s">
        <v>443</v>
      </c>
      <c r="IS382" t="s">
        <v>443</v>
      </c>
      <c r="IT382">
        <v>0</v>
      </c>
      <c r="IU382">
        <v>100</v>
      </c>
      <c r="IV382">
        <v>100</v>
      </c>
      <c r="IW382">
        <v>-0.46</v>
      </c>
      <c r="IX382">
        <v>0.2774</v>
      </c>
      <c r="IY382">
        <v>-0.9039269621244732</v>
      </c>
      <c r="IZ382">
        <v>-0.001239420960351069</v>
      </c>
      <c r="JA382">
        <v>2.054680153414315E-06</v>
      </c>
      <c r="JB382">
        <v>-6.090169633737798E-10</v>
      </c>
      <c r="JC382">
        <v>0.01286883109493677</v>
      </c>
      <c r="JD382">
        <v>0.003674261220633967</v>
      </c>
      <c r="JE382">
        <v>0.0003746991724086452</v>
      </c>
      <c r="JF382">
        <v>1.563836292469968E-06</v>
      </c>
      <c r="JG382">
        <v>1</v>
      </c>
      <c r="JH382">
        <v>2003</v>
      </c>
      <c r="JI382">
        <v>1</v>
      </c>
      <c r="JJ382">
        <v>24</v>
      </c>
      <c r="JK382">
        <v>203037</v>
      </c>
      <c r="JL382">
        <v>203037.2</v>
      </c>
      <c r="JM382">
        <v>2.75879</v>
      </c>
      <c r="JN382">
        <v>2.60864</v>
      </c>
      <c r="JO382">
        <v>1.49658</v>
      </c>
      <c r="JP382">
        <v>2.34375</v>
      </c>
      <c r="JQ382">
        <v>1.54907</v>
      </c>
      <c r="JR382">
        <v>2.44507</v>
      </c>
      <c r="JS382">
        <v>36.8842</v>
      </c>
      <c r="JT382">
        <v>24.1751</v>
      </c>
      <c r="JU382">
        <v>18</v>
      </c>
      <c r="JV382">
        <v>483.968</v>
      </c>
      <c r="JW382">
        <v>492.557</v>
      </c>
      <c r="JX382">
        <v>27.0167</v>
      </c>
      <c r="JY382">
        <v>29.6352</v>
      </c>
      <c r="JZ382">
        <v>29.9998</v>
      </c>
      <c r="KA382">
        <v>29.8899</v>
      </c>
      <c r="KB382">
        <v>29.8932</v>
      </c>
      <c r="KC382">
        <v>55.3464</v>
      </c>
      <c r="KD382">
        <v>21.6577</v>
      </c>
      <c r="KE382">
        <v>92.554</v>
      </c>
      <c r="KF382">
        <v>27.0138</v>
      </c>
      <c r="KG382">
        <v>1275.89</v>
      </c>
      <c r="KH382">
        <v>20.677</v>
      </c>
      <c r="KI382">
        <v>101.767</v>
      </c>
      <c r="KJ382">
        <v>91.3096</v>
      </c>
    </row>
    <row r="383" spans="1:296">
      <c r="A383">
        <v>365</v>
      </c>
      <c r="B383">
        <v>1759171831.6</v>
      </c>
      <c r="C383">
        <v>10458.5</v>
      </c>
      <c r="D383" t="s">
        <v>1176</v>
      </c>
      <c r="E383" t="s">
        <v>1177</v>
      </c>
      <c r="F383">
        <v>5</v>
      </c>
      <c r="G383" t="s">
        <v>1025</v>
      </c>
      <c r="H383">
        <v>1759171823.814285</v>
      </c>
      <c r="I383">
        <f>(J383)/1000</f>
        <v>0</v>
      </c>
      <c r="J383">
        <f>IF(DO383, AM383, AG383)</f>
        <v>0</v>
      </c>
      <c r="K383">
        <f>IF(DO383, AH383, AF383)</f>
        <v>0</v>
      </c>
      <c r="L383">
        <f>DQ383 - IF(AT383&gt;1, K383*DK383*100.0/(AV383), 0)</f>
        <v>0</v>
      </c>
      <c r="M383">
        <f>((S383-I383/2)*L383-K383)/(S383+I383/2)</f>
        <v>0</v>
      </c>
      <c r="N383">
        <f>M383*(DX383+DY383)/1000.0</f>
        <v>0</v>
      </c>
      <c r="O383">
        <f>(DQ383 - IF(AT383&gt;1, K383*DK383*100.0/(AV383), 0))*(DX383+DY383)/1000.0</f>
        <v>0</v>
      </c>
      <c r="P383">
        <f>2.0/((1/R383-1/Q383)+SIGN(R383)*SQRT((1/R383-1/Q383)*(1/R383-1/Q383) + 4*DL383/((DL383+1)*(DL383+1))*(2*1/R383*1/Q383-1/Q383*1/Q383)))</f>
        <v>0</v>
      </c>
      <c r="Q383">
        <f>IF(LEFT(DM383,1)&lt;&gt;"0",IF(LEFT(DM383,1)="1",3.0,DN383),$D$5+$E$5*(EE383*DX383/($K$5*1000))+$F$5*(EE383*DX383/($K$5*1000))*MAX(MIN(DK383,$J$5),$I$5)*MAX(MIN(DK383,$J$5),$I$5)+$G$5*MAX(MIN(DK383,$J$5),$I$5)*(EE383*DX383/($K$5*1000))+$H$5*(EE383*DX383/($K$5*1000))*(EE383*DX383/($K$5*1000)))</f>
        <v>0</v>
      </c>
      <c r="R383">
        <f>I383*(1000-(1000*0.61365*exp(17.502*V383/(240.97+V383))/(DX383+DY383)+DS383)/2)/(1000*0.61365*exp(17.502*V383/(240.97+V383))/(DX383+DY383)-DS383)</f>
        <v>0</v>
      </c>
      <c r="S383">
        <f>1/((DL383+1)/(P383/1.6)+1/(Q383/1.37)) + DL383/((DL383+1)/(P383/1.6) + DL383/(Q383/1.37))</f>
        <v>0</v>
      </c>
      <c r="T383">
        <f>(DG383*DJ383)</f>
        <v>0</v>
      </c>
      <c r="U383">
        <f>(DZ383+(T383+2*0.95*5.67E-8*(((DZ383+$B$9)+273)^4-(DZ383+273)^4)-44100*I383)/(1.84*29.3*Q383+8*0.95*5.67E-8*(DZ383+273)^3))</f>
        <v>0</v>
      </c>
      <c r="V383">
        <f>($C$9*EA383+$D$9*EB383+$E$9*U383)</f>
        <v>0</v>
      </c>
      <c r="W383">
        <f>0.61365*exp(17.502*V383/(240.97+V383))</f>
        <v>0</v>
      </c>
      <c r="X383">
        <f>(Y383/Z383*100)</f>
        <v>0</v>
      </c>
      <c r="Y383">
        <f>DS383*(DX383+DY383)/1000</f>
        <v>0</v>
      </c>
      <c r="Z383">
        <f>0.61365*exp(17.502*DZ383/(240.97+DZ383))</f>
        <v>0</v>
      </c>
      <c r="AA383">
        <f>(W383-DS383*(DX383+DY383)/1000)</f>
        <v>0</v>
      </c>
      <c r="AB383">
        <f>(-I383*44100)</f>
        <v>0</v>
      </c>
      <c r="AC383">
        <f>2*29.3*Q383*0.92*(DZ383-V383)</f>
        <v>0</v>
      </c>
      <c r="AD383">
        <f>2*0.95*5.67E-8*(((DZ383+$B$9)+273)^4-(V383+273)^4)</f>
        <v>0</v>
      </c>
      <c r="AE383">
        <f>T383+AD383+AB383+AC383</f>
        <v>0</v>
      </c>
      <c r="AF383">
        <f>DW383*AT383*(DR383-DQ383*(1000-AT383*DT383)/(1000-AT383*DS383))/(100*DK383)</f>
        <v>0</v>
      </c>
      <c r="AG383">
        <f>1000*DW383*AT383*(DS383-DT383)/(100*DK383*(1000-AT383*DS383))</f>
        <v>0</v>
      </c>
      <c r="AH383">
        <f>(AI383 - AJ383 - DX383*1E3/(8.314*(DZ383+273.15)) * AL383/DW383 * AK383) * DW383/(100*DK383) * (1000 - DT383)/1000</f>
        <v>0</v>
      </c>
      <c r="AI383">
        <v>1285.292366778334</v>
      </c>
      <c r="AJ383">
        <v>1261.480787878788</v>
      </c>
      <c r="AK383">
        <v>3.455166407693127</v>
      </c>
      <c r="AL383">
        <v>65.05288152161035</v>
      </c>
      <c r="AM383">
        <f>(AO383 - AN383 + DX383*1E3/(8.314*(DZ383+273.15)) * AQ383/DW383 * AP383) * DW383/(100*DK383) * 1000/(1000 - AO383)</f>
        <v>0</v>
      </c>
      <c r="AN383">
        <v>20.64019811690248</v>
      </c>
      <c r="AO383">
        <v>21.64634787878788</v>
      </c>
      <c r="AP383">
        <v>0.005037909729764445</v>
      </c>
      <c r="AQ383">
        <v>105.0648976741151</v>
      </c>
      <c r="AR383">
        <v>0</v>
      </c>
      <c r="AS383">
        <v>0</v>
      </c>
      <c r="AT383">
        <f>IF(AR383*$H$15&gt;=AV383,1.0,(AV383/(AV383-AR383*$H$15)))</f>
        <v>0</v>
      </c>
      <c r="AU383">
        <f>(AT383-1)*100</f>
        <v>0</v>
      </c>
      <c r="AV383">
        <f>MAX(0,($B$15+$C$15*EE383)/(1+$D$15*EE383)*DX383/(DZ383+273)*$E$15)</f>
        <v>0</v>
      </c>
      <c r="AW383" t="s">
        <v>437</v>
      </c>
      <c r="AX383" t="s">
        <v>437</v>
      </c>
      <c r="AY383">
        <v>0</v>
      </c>
      <c r="AZ383">
        <v>0</v>
      </c>
      <c r="BA383">
        <f>1-AY383/AZ383</f>
        <v>0</v>
      </c>
      <c r="BB383">
        <v>0</v>
      </c>
      <c r="BC383" t="s">
        <v>437</v>
      </c>
      <c r="BD383" t="s">
        <v>437</v>
      </c>
      <c r="BE383">
        <v>0</v>
      </c>
      <c r="BF383">
        <v>0</v>
      </c>
      <c r="BG383">
        <f>1-BE383/BF383</f>
        <v>0</v>
      </c>
      <c r="BH383">
        <v>0.5</v>
      </c>
      <c r="BI383">
        <f>DH383</f>
        <v>0</v>
      </c>
      <c r="BJ383">
        <f>K383</f>
        <v>0</v>
      </c>
      <c r="BK383">
        <f>BG383*BH383*BI383</f>
        <v>0</v>
      </c>
      <c r="BL383">
        <f>(BJ383-BB383)/BI383</f>
        <v>0</v>
      </c>
      <c r="BM383">
        <f>(AZ383-BF383)/BF383</f>
        <v>0</v>
      </c>
      <c r="BN383">
        <f>AY383/(BA383+AY383/BF383)</f>
        <v>0</v>
      </c>
      <c r="BO383" t="s">
        <v>437</v>
      </c>
      <c r="BP383">
        <v>0</v>
      </c>
      <c r="BQ383">
        <f>IF(BP383&lt;&gt;0, BP383, BN383)</f>
        <v>0</v>
      </c>
      <c r="BR383">
        <f>1-BQ383/BF383</f>
        <v>0</v>
      </c>
      <c r="BS383">
        <f>(BF383-BE383)/(BF383-BQ383)</f>
        <v>0</v>
      </c>
      <c r="BT383">
        <f>(AZ383-BF383)/(AZ383-BQ383)</f>
        <v>0</v>
      </c>
      <c r="BU383">
        <f>(BF383-BE383)/(BF383-AY383)</f>
        <v>0</v>
      </c>
      <c r="BV383">
        <f>(AZ383-BF383)/(AZ383-AY383)</f>
        <v>0</v>
      </c>
      <c r="BW383">
        <f>(BS383*BQ383/BE383)</f>
        <v>0</v>
      </c>
      <c r="BX383">
        <f>(1-BW383)</f>
        <v>0</v>
      </c>
      <c r="DG383">
        <f>$B$13*EF383+$C$13*EG383+$F$13*ER383*(1-EU383)</f>
        <v>0</v>
      </c>
      <c r="DH383">
        <f>DG383*DI383</f>
        <v>0</v>
      </c>
      <c r="DI383">
        <f>($B$13*$D$11+$C$13*$D$11+$F$13*((FE383+EW383)/MAX(FE383+EW383+FF383, 0.1)*$I$11+FF383/MAX(FE383+EW383+FF383, 0.1)*$J$11))/($B$13+$C$13+$F$13)</f>
        <v>0</v>
      </c>
      <c r="DJ383">
        <f>($B$13*$K$11+$C$13*$K$11+$F$13*((FE383+EW383)/MAX(FE383+EW383+FF383, 0.1)*$P$11+FF383/MAX(FE383+EW383+FF383, 0.1)*$Q$11))/($B$13+$C$13+$F$13)</f>
        <v>0</v>
      </c>
      <c r="DK383">
        <v>2.7</v>
      </c>
      <c r="DL383">
        <v>0.5</v>
      </c>
      <c r="DM383" t="s">
        <v>438</v>
      </c>
      <c r="DN383">
        <v>2</v>
      </c>
      <c r="DO383" t="b">
        <v>1</v>
      </c>
      <c r="DP383">
        <v>1759171823.814285</v>
      </c>
      <c r="DQ383">
        <v>1209.72</v>
      </c>
      <c r="DR383">
        <v>1242.948214285714</v>
      </c>
      <c r="DS383">
        <v>21.63291428571429</v>
      </c>
      <c r="DT383">
        <v>20.57112857142857</v>
      </c>
      <c r="DU383">
        <v>1210.194642857143</v>
      </c>
      <c r="DV383">
        <v>21.35546428571429</v>
      </c>
      <c r="DW383">
        <v>499.9999642857143</v>
      </c>
      <c r="DX383">
        <v>90.87527142857144</v>
      </c>
      <c r="DY383">
        <v>0.066948875</v>
      </c>
      <c r="DZ383">
        <v>28.6485</v>
      </c>
      <c r="EA383">
        <v>30.02367857142857</v>
      </c>
      <c r="EB383">
        <v>999.9000000000002</v>
      </c>
      <c r="EC383">
        <v>0</v>
      </c>
      <c r="ED383">
        <v>0</v>
      </c>
      <c r="EE383">
        <v>9996.499642857143</v>
      </c>
      <c r="EF383">
        <v>0</v>
      </c>
      <c r="EG383">
        <v>11.12285714285714</v>
      </c>
      <c r="EH383">
        <v>-33.22903571428571</v>
      </c>
      <c r="EI383">
        <v>1236.467857142857</v>
      </c>
      <c r="EJ383">
        <v>1269.054642857143</v>
      </c>
      <c r="EK383">
        <v>1.061795107142857</v>
      </c>
      <c r="EL383">
        <v>1242.948214285714</v>
      </c>
      <c r="EM383">
        <v>20.57112857142857</v>
      </c>
      <c r="EN383">
        <v>1.9658975</v>
      </c>
      <c r="EO383">
        <v>1.869406785714286</v>
      </c>
      <c r="EP383">
        <v>17.17230357142857</v>
      </c>
      <c r="EQ383">
        <v>16.379525</v>
      </c>
      <c r="ER383">
        <v>2000.021071428571</v>
      </c>
      <c r="ES383">
        <v>0.9799937857142859</v>
      </c>
      <c r="ET383">
        <v>0.02000661428571428</v>
      </c>
      <c r="EU383">
        <v>0</v>
      </c>
      <c r="EV383">
        <v>416.1329999999999</v>
      </c>
      <c r="EW383">
        <v>5.00078</v>
      </c>
      <c r="EX383">
        <v>8193.940357142857</v>
      </c>
      <c r="EY383">
        <v>16379.76428571428</v>
      </c>
      <c r="EZ383">
        <v>39.90810714285713</v>
      </c>
      <c r="FA383">
        <v>40.76985714285714</v>
      </c>
      <c r="FB383">
        <v>40.08239285714285</v>
      </c>
      <c r="FC383">
        <v>40.41496428571428</v>
      </c>
      <c r="FD383">
        <v>40.85460714285715</v>
      </c>
      <c r="FE383">
        <v>1955.111071428571</v>
      </c>
      <c r="FF383">
        <v>39.91</v>
      </c>
      <c r="FG383">
        <v>0</v>
      </c>
      <c r="FH383">
        <v>1759171823.6</v>
      </c>
      <c r="FI383">
        <v>0</v>
      </c>
      <c r="FJ383">
        <v>416.1416923076923</v>
      </c>
      <c r="FK383">
        <v>0.457709410254025</v>
      </c>
      <c r="FL383">
        <v>8.134017100980799</v>
      </c>
      <c r="FM383">
        <v>8193.956923076923</v>
      </c>
      <c r="FN383">
        <v>15</v>
      </c>
      <c r="FO383">
        <v>0</v>
      </c>
      <c r="FP383" t="s">
        <v>439</v>
      </c>
      <c r="FQ383">
        <v>1746989605.5</v>
      </c>
      <c r="FR383">
        <v>1746989593.5</v>
      </c>
      <c r="FS383">
        <v>0</v>
      </c>
      <c r="FT383">
        <v>-0.274</v>
      </c>
      <c r="FU383">
        <v>-0.002</v>
      </c>
      <c r="FV383">
        <v>2.549</v>
      </c>
      <c r="FW383">
        <v>0.129</v>
      </c>
      <c r="FX383">
        <v>420</v>
      </c>
      <c r="FY383">
        <v>17</v>
      </c>
      <c r="FZ383">
        <v>0.02</v>
      </c>
      <c r="GA383">
        <v>0.04</v>
      </c>
      <c r="GB383">
        <v>-33.2599487804878</v>
      </c>
      <c r="GC383">
        <v>0.7682299651567723</v>
      </c>
      <c r="GD383">
        <v>0.1086734852710253</v>
      </c>
      <c r="GE383">
        <v>0</v>
      </c>
      <c r="GF383">
        <v>416.1165588235294</v>
      </c>
      <c r="GG383">
        <v>0.3304354543355085</v>
      </c>
      <c r="GH383">
        <v>0.194224126322338</v>
      </c>
      <c r="GI383">
        <v>1</v>
      </c>
      <c r="GJ383">
        <v>1.084102512195122</v>
      </c>
      <c r="GK383">
        <v>-0.4513288641114976</v>
      </c>
      <c r="GL383">
        <v>0.04574166451007539</v>
      </c>
      <c r="GM383">
        <v>0</v>
      </c>
      <c r="GN383">
        <v>1</v>
      </c>
      <c r="GO383">
        <v>3</v>
      </c>
      <c r="GP383" t="s">
        <v>459</v>
      </c>
      <c r="GQ383">
        <v>3.1022</v>
      </c>
      <c r="GR383">
        <v>2.72511</v>
      </c>
      <c r="GS383">
        <v>0.183948</v>
      </c>
      <c r="GT383">
        <v>0.187006</v>
      </c>
      <c r="GU383">
        <v>0.100485</v>
      </c>
      <c r="GV383">
        <v>0.0985287</v>
      </c>
      <c r="GW383">
        <v>21291.3</v>
      </c>
      <c r="GX383">
        <v>19273.2</v>
      </c>
      <c r="GY383">
        <v>26656</v>
      </c>
      <c r="GZ383">
        <v>23930.7</v>
      </c>
      <c r="HA383">
        <v>38378.3</v>
      </c>
      <c r="HB383">
        <v>31904.3</v>
      </c>
      <c r="HC383">
        <v>46544.3</v>
      </c>
      <c r="HD383">
        <v>37863.5</v>
      </c>
      <c r="HE383">
        <v>1.86168</v>
      </c>
      <c r="HF383">
        <v>1.85298</v>
      </c>
      <c r="HG383">
        <v>0.125617</v>
      </c>
      <c r="HH383">
        <v>0</v>
      </c>
      <c r="HI383">
        <v>27.9765</v>
      </c>
      <c r="HJ383">
        <v>999.9</v>
      </c>
      <c r="HK383">
        <v>48.7</v>
      </c>
      <c r="HL383">
        <v>31.9</v>
      </c>
      <c r="HM383">
        <v>25.4445</v>
      </c>
      <c r="HN383">
        <v>61.4888</v>
      </c>
      <c r="HO383">
        <v>22.0473</v>
      </c>
      <c r="HP383">
        <v>1</v>
      </c>
      <c r="HQ383">
        <v>0.185955</v>
      </c>
      <c r="HR383">
        <v>0.551754</v>
      </c>
      <c r="HS383">
        <v>20.2784</v>
      </c>
      <c r="HT383">
        <v>5.2104</v>
      </c>
      <c r="HU383">
        <v>11.98</v>
      </c>
      <c r="HV383">
        <v>4.9627</v>
      </c>
      <c r="HW383">
        <v>3.27448</v>
      </c>
      <c r="HX383">
        <v>9999</v>
      </c>
      <c r="HY383">
        <v>9999</v>
      </c>
      <c r="HZ383">
        <v>9999</v>
      </c>
      <c r="IA383">
        <v>43.3</v>
      </c>
      <c r="IB383">
        <v>1.86401</v>
      </c>
      <c r="IC383">
        <v>1.86018</v>
      </c>
      <c r="ID383">
        <v>1.85846</v>
      </c>
      <c r="IE383">
        <v>1.85983</v>
      </c>
      <c r="IF383">
        <v>1.8599</v>
      </c>
      <c r="IG383">
        <v>1.85838</v>
      </c>
      <c r="IH383">
        <v>1.85745</v>
      </c>
      <c r="II383">
        <v>1.85242</v>
      </c>
      <c r="IJ383">
        <v>0</v>
      </c>
      <c r="IK383">
        <v>0</v>
      </c>
      <c r="IL383">
        <v>0</v>
      </c>
      <c r="IM383">
        <v>0</v>
      </c>
      <c r="IN383" t="s">
        <v>441</v>
      </c>
      <c r="IO383" t="s">
        <v>442</v>
      </c>
      <c r="IP383" t="s">
        <v>443</v>
      </c>
      <c r="IQ383" t="s">
        <v>443</v>
      </c>
      <c r="IR383" t="s">
        <v>443</v>
      </c>
      <c r="IS383" t="s">
        <v>443</v>
      </c>
      <c r="IT383">
        <v>0</v>
      </c>
      <c r="IU383">
        <v>100</v>
      </c>
      <c r="IV383">
        <v>100</v>
      </c>
      <c r="IW383">
        <v>-0.45</v>
      </c>
      <c r="IX383">
        <v>0.2778</v>
      </c>
      <c r="IY383">
        <v>-0.9039269621244732</v>
      </c>
      <c r="IZ383">
        <v>-0.001239420960351069</v>
      </c>
      <c r="JA383">
        <v>2.054680153414315E-06</v>
      </c>
      <c r="JB383">
        <v>-6.090169633737798E-10</v>
      </c>
      <c r="JC383">
        <v>0.01286883109493677</v>
      </c>
      <c r="JD383">
        <v>0.003674261220633967</v>
      </c>
      <c r="JE383">
        <v>0.0003746991724086452</v>
      </c>
      <c r="JF383">
        <v>1.563836292469968E-06</v>
      </c>
      <c r="JG383">
        <v>1</v>
      </c>
      <c r="JH383">
        <v>2003</v>
      </c>
      <c r="JI383">
        <v>1</v>
      </c>
      <c r="JJ383">
        <v>24</v>
      </c>
      <c r="JK383">
        <v>203037.1</v>
      </c>
      <c r="JL383">
        <v>203037.3</v>
      </c>
      <c r="JM383">
        <v>2.79053</v>
      </c>
      <c r="JN383">
        <v>2.61475</v>
      </c>
      <c r="JO383">
        <v>1.49658</v>
      </c>
      <c r="JP383">
        <v>2.34375</v>
      </c>
      <c r="JQ383">
        <v>1.54907</v>
      </c>
      <c r="JR383">
        <v>2.38403</v>
      </c>
      <c r="JS383">
        <v>36.8842</v>
      </c>
      <c r="JT383">
        <v>24.1751</v>
      </c>
      <c r="JU383">
        <v>18</v>
      </c>
      <c r="JV383">
        <v>483.728</v>
      </c>
      <c r="JW383">
        <v>492.922</v>
      </c>
      <c r="JX383">
        <v>26.9963</v>
      </c>
      <c r="JY383">
        <v>29.6325</v>
      </c>
      <c r="JZ383">
        <v>29.9999</v>
      </c>
      <c r="KA383">
        <v>29.8873</v>
      </c>
      <c r="KB383">
        <v>29.8913</v>
      </c>
      <c r="KC383">
        <v>55.9823</v>
      </c>
      <c r="KD383">
        <v>21.6577</v>
      </c>
      <c r="KE383">
        <v>92.554</v>
      </c>
      <c r="KF383">
        <v>26.9894</v>
      </c>
      <c r="KG383">
        <v>1289.25</v>
      </c>
      <c r="KH383">
        <v>20.681</v>
      </c>
      <c r="KI383">
        <v>101.768</v>
      </c>
      <c r="KJ383">
        <v>91.31019999999999</v>
      </c>
    </row>
    <row r="384" spans="1:296">
      <c r="A384">
        <v>366</v>
      </c>
      <c r="B384">
        <v>1759171836.6</v>
      </c>
      <c r="C384">
        <v>10463.5</v>
      </c>
      <c r="D384" t="s">
        <v>1178</v>
      </c>
      <c r="E384" t="s">
        <v>1179</v>
      </c>
      <c r="F384">
        <v>5</v>
      </c>
      <c r="G384" t="s">
        <v>1025</v>
      </c>
      <c r="H384">
        <v>1759171829.1</v>
      </c>
      <c r="I384">
        <f>(J384)/1000</f>
        <v>0</v>
      </c>
      <c r="J384">
        <f>IF(DO384, AM384, AG384)</f>
        <v>0</v>
      </c>
      <c r="K384">
        <f>IF(DO384, AH384, AF384)</f>
        <v>0</v>
      </c>
      <c r="L384">
        <f>DQ384 - IF(AT384&gt;1, K384*DK384*100.0/(AV384), 0)</f>
        <v>0</v>
      </c>
      <c r="M384">
        <f>((S384-I384/2)*L384-K384)/(S384+I384/2)</f>
        <v>0</v>
      </c>
      <c r="N384">
        <f>M384*(DX384+DY384)/1000.0</f>
        <v>0</v>
      </c>
      <c r="O384">
        <f>(DQ384 - IF(AT384&gt;1, K384*DK384*100.0/(AV384), 0))*(DX384+DY384)/1000.0</f>
        <v>0</v>
      </c>
      <c r="P384">
        <f>2.0/((1/R384-1/Q384)+SIGN(R384)*SQRT((1/R384-1/Q384)*(1/R384-1/Q384) + 4*DL384/((DL384+1)*(DL384+1))*(2*1/R384*1/Q384-1/Q384*1/Q384)))</f>
        <v>0</v>
      </c>
      <c r="Q384">
        <f>IF(LEFT(DM384,1)&lt;&gt;"0",IF(LEFT(DM384,1)="1",3.0,DN384),$D$5+$E$5*(EE384*DX384/($K$5*1000))+$F$5*(EE384*DX384/($K$5*1000))*MAX(MIN(DK384,$J$5),$I$5)*MAX(MIN(DK384,$J$5),$I$5)+$G$5*MAX(MIN(DK384,$J$5),$I$5)*(EE384*DX384/($K$5*1000))+$H$5*(EE384*DX384/($K$5*1000))*(EE384*DX384/($K$5*1000)))</f>
        <v>0</v>
      </c>
      <c r="R384">
        <f>I384*(1000-(1000*0.61365*exp(17.502*V384/(240.97+V384))/(DX384+DY384)+DS384)/2)/(1000*0.61365*exp(17.502*V384/(240.97+V384))/(DX384+DY384)-DS384)</f>
        <v>0</v>
      </c>
      <c r="S384">
        <f>1/((DL384+1)/(P384/1.6)+1/(Q384/1.37)) + DL384/((DL384+1)/(P384/1.6) + DL384/(Q384/1.37))</f>
        <v>0</v>
      </c>
      <c r="T384">
        <f>(DG384*DJ384)</f>
        <v>0</v>
      </c>
      <c r="U384">
        <f>(DZ384+(T384+2*0.95*5.67E-8*(((DZ384+$B$9)+273)^4-(DZ384+273)^4)-44100*I384)/(1.84*29.3*Q384+8*0.95*5.67E-8*(DZ384+273)^3))</f>
        <v>0</v>
      </c>
      <c r="V384">
        <f>($C$9*EA384+$D$9*EB384+$E$9*U384)</f>
        <v>0</v>
      </c>
      <c r="W384">
        <f>0.61365*exp(17.502*V384/(240.97+V384))</f>
        <v>0</v>
      </c>
      <c r="X384">
        <f>(Y384/Z384*100)</f>
        <v>0</v>
      </c>
      <c r="Y384">
        <f>DS384*(DX384+DY384)/1000</f>
        <v>0</v>
      </c>
      <c r="Z384">
        <f>0.61365*exp(17.502*DZ384/(240.97+DZ384))</f>
        <v>0</v>
      </c>
      <c r="AA384">
        <f>(W384-DS384*(DX384+DY384)/1000)</f>
        <v>0</v>
      </c>
      <c r="AB384">
        <f>(-I384*44100)</f>
        <v>0</v>
      </c>
      <c r="AC384">
        <f>2*29.3*Q384*0.92*(DZ384-V384)</f>
        <v>0</v>
      </c>
      <c r="AD384">
        <f>2*0.95*5.67E-8*(((DZ384+$B$9)+273)^4-(V384+273)^4)</f>
        <v>0</v>
      </c>
      <c r="AE384">
        <f>T384+AD384+AB384+AC384</f>
        <v>0</v>
      </c>
      <c r="AF384">
        <f>DW384*AT384*(DR384-DQ384*(1000-AT384*DT384)/(1000-AT384*DS384))/(100*DK384)</f>
        <v>0</v>
      </c>
      <c r="AG384">
        <f>1000*DW384*AT384*(DS384-DT384)/(100*DK384*(1000-AT384*DS384))</f>
        <v>0</v>
      </c>
      <c r="AH384">
        <f>(AI384 - AJ384 - DX384*1E3/(8.314*(DZ384+273.15)) * AL384/DW384 * AK384) * DW384/(100*DK384) * (1000 - DT384)/1000</f>
        <v>0</v>
      </c>
      <c r="AI384">
        <v>1302.592027371931</v>
      </c>
      <c r="AJ384">
        <v>1278.716424242423</v>
      </c>
      <c r="AK384">
        <v>3.45505876581871</v>
      </c>
      <c r="AL384">
        <v>65.05288152161035</v>
      </c>
      <c r="AM384">
        <f>(AO384 - AN384 + DX384*1E3/(8.314*(DZ384+273.15)) * AQ384/DW384 * AP384) * DW384/(100*DK384) * 1000/(1000 - AO384)</f>
        <v>0</v>
      </c>
      <c r="AN384">
        <v>20.64830935669273</v>
      </c>
      <c r="AO384">
        <v>21.6621406060606</v>
      </c>
      <c r="AP384">
        <v>0.0007213652050059734</v>
      </c>
      <c r="AQ384">
        <v>105.0648976741151</v>
      </c>
      <c r="AR384">
        <v>0</v>
      </c>
      <c r="AS384">
        <v>0</v>
      </c>
      <c r="AT384">
        <f>IF(AR384*$H$15&gt;=AV384,1.0,(AV384/(AV384-AR384*$H$15)))</f>
        <v>0</v>
      </c>
      <c r="AU384">
        <f>(AT384-1)*100</f>
        <v>0</v>
      </c>
      <c r="AV384">
        <f>MAX(0,($B$15+$C$15*EE384)/(1+$D$15*EE384)*DX384/(DZ384+273)*$E$15)</f>
        <v>0</v>
      </c>
      <c r="AW384" t="s">
        <v>437</v>
      </c>
      <c r="AX384" t="s">
        <v>437</v>
      </c>
      <c r="AY384">
        <v>0</v>
      </c>
      <c r="AZ384">
        <v>0</v>
      </c>
      <c r="BA384">
        <f>1-AY384/AZ384</f>
        <v>0</v>
      </c>
      <c r="BB384">
        <v>0</v>
      </c>
      <c r="BC384" t="s">
        <v>437</v>
      </c>
      <c r="BD384" t="s">
        <v>437</v>
      </c>
      <c r="BE384">
        <v>0</v>
      </c>
      <c r="BF384">
        <v>0</v>
      </c>
      <c r="BG384">
        <f>1-BE384/BF384</f>
        <v>0</v>
      </c>
      <c r="BH384">
        <v>0.5</v>
      </c>
      <c r="BI384">
        <f>DH384</f>
        <v>0</v>
      </c>
      <c r="BJ384">
        <f>K384</f>
        <v>0</v>
      </c>
      <c r="BK384">
        <f>BG384*BH384*BI384</f>
        <v>0</v>
      </c>
      <c r="BL384">
        <f>(BJ384-BB384)/BI384</f>
        <v>0</v>
      </c>
      <c r="BM384">
        <f>(AZ384-BF384)/BF384</f>
        <v>0</v>
      </c>
      <c r="BN384">
        <f>AY384/(BA384+AY384/BF384)</f>
        <v>0</v>
      </c>
      <c r="BO384" t="s">
        <v>437</v>
      </c>
      <c r="BP384">
        <v>0</v>
      </c>
      <c r="BQ384">
        <f>IF(BP384&lt;&gt;0, BP384, BN384)</f>
        <v>0</v>
      </c>
      <c r="BR384">
        <f>1-BQ384/BF384</f>
        <v>0</v>
      </c>
      <c r="BS384">
        <f>(BF384-BE384)/(BF384-BQ384)</f>
        <v>0</v>
      </c>
      <c r="BT384">
        <f>(AZ384-BF384)/(AZ384-BQ384)</f>
        <v>0</v>
      </c>
      <c r="BU384">
        <f>(BF384-BE384)/(BF384-AY384)</f>
        <v>0</v>
      </c>
      <c r="BV384">
        <f>(AZ384-BF384)/(AZ384-AY384)</f>
        <v>0</v>
      </c>
      <c r="BW384">
        <f>(BS384*BQ384/BE384)</f>
        <v>0</v>
      </c>
      <c r="BX384">
        <f>(1-BW384)</f>
        <v>0</v>
      </c>
      <c r="DG384">
        <f>$B$13*EF384+$C$13*EG384+$F$13*ER384*(1-EU384)</f>
        <v>0</v>
      </c>
      <c r="DH384">
        <f>DG384*DI384</f>
        <v>0</v>
      </c>
      <c r="DI384">
        <f>($B$13*$D$11+$C$13*$D$11+$F$13*((FE384+EW384)/MAX(FE384+EW384+FF384, 0.1)*$I$11+FF384/MAX(FE384+EW384+FF384, 0.1)*$J$11))/($B$13+$C$13+$F$13)</f>
        <v>0</v>
      </c>
      <c r="DJ384">
        <f>($B$13*$K$11+$C$13*$K$11+$F$13*((FE384+EW384)/MAX(FE384+EW384+FF384, 0.1)*$P$11+FF384/MAX(FE384+EW384+FF384, 0.1)*$Q$11))/($B$13+$C$13+$F$13)</f>
        <v>0</v>
      </c>
      <c r="DK384">
        <v>2.7</v>
      </c>
      <c r="DL384">
        <v>0.5</v>
      </c>
      <c r="DM384" t="s">
        <v>438</v>
      </c>
      <c r="DN384">
        <v>2</v>
      </c>
      <c r="DO384" t="b">
        <v>1</v>
      </c>
      <c r="DP384">
        <v>1759171829.1</v>
      </c>
      <c r="DQ384">
        <v>1227.454814814815</v>
      </c>
      <c r="DR384">
        <v>1260.651111111111</v>
      </c>
      <c r="DS384">
        <v>21.64141111111111</v>
      </c>
      <c r="DT384">
        <v>20.61268148148148</v>
      </c>
      <c r="DU384">
        <v>1227.91037037037</v>
      </c>
      <c r="DV384">
        <v>21.36377777777778</v>
      </c>
      <c r="DW384">
        <v>499.9937037037037</v>
      </c>
      <c r="DX384">
        <v>90.87528148148149</v>
      </c>
      <c r="DY384">
        <v>0.06703237037037038</v>
      </c>
      <c r="DZ384">
        <v>28.63816666666667</v>
      </c>
      <c r="EA384">
        <v>30.02321111111112</v>
      </c>
      <c r="EB384">
        <v>999.9000000000001</v>
      </c>
      <c r="EC384">
        <v>0</v>
      </c>
      <c r="ED384">
        <v>0</v>
      </c>
      <c r="EE384">
        <v>9996.02037037037</v>
      </c>
      <c r="EF384">
        <v>0</v>
      </c>
      <c r="EG384">
        <v>11.1233074074074</v>
      </c>
      <c r="EH384">
        <v>-33.1962925925926</v>
      </c>
      <c r="EI384">
        <v>1254.606666666667</v>
      </c>
      <c r="EJ384">
        <v>1287.184074074074</v>
      </c>
      <c r="EK384">
        <v>1.028735666666667</v>
      </c>
      <c r="EL384">
        <v>1260.651111111111</v>
      </c>
      <c r="EM384">
        <v>20.61268148148148</v>
      </c>
      <c r="EN384">
        <v>1.96666962962963</v>
      </c>
      <c r="EO384">
        <v>1.873182962962963</v>
      </c>
      <c r="EP384">
        <v>17.17851111111111</v>
      </c>
      <c r="EQ384">
        <v>16.41122592592593</v>
      </c>
      <c r="ER384">
        <v>2000.01074074074</v>
      </c>
      <c r="ES384">
        <v>0.9799937777777779</v>
      </c>
      <c r="ET384">
        <v>0.02000662222222222</v>
      </c>
      <c r="EU384">
        <v>0</v>
      </c>
      <c r="EV384">
        <v>416.1975925925926</v>
      </c>
      <c r="EW384">
        <v>5.00078</v>
      </c>
      <c r="EX384">
        <v>8194.570740740739</v>
      </c>
      <c r="EY384">
        <v>16379.67777777778</v>
      </c>
      <c r="EZ384">
        <v>39.92325925925925</v>
      </c>
      <c r="FA384">
        <v>40.766</v>
      </c>
      <c r="FB384">
        <v>40.05996296296295</v>
      </c>
      <c r="FC384">
        <v>40.44192592592593</v>
      </c>
      <c r="FD384">
        <v>40.84466666666667</v>
      </c>
      <c r="FE384">
        <v>1955.100740740741</v>
      </c>
      <c r="FF384">
        <v>39.91</v>
      </c>
      <c r="FG384">
        <v>0</v>
      </c>
      <c r="FH384">
        <v>1759171829</v>
      </c>
      <c r="FI384">
        <v>0</v>
      </c>
      <c r="FJ384">
        <v>416.1901999999999</v>
      </c>
      <c r="FK384">
        <v>-0.1619230630716781</v>
      </c>
      <c r="FL384">
        <v>6.313076897430198</v>
      </c>
      <c r="FM384">
        <v>8194.6536</v>
      </c>
      <c r="FN384">
        <v>15</v>
      </c>
      <c r="FO384">
        <v>0</v>
      </c>
      <c r="FP384" t="s">
        <v>439</v>
      </c>
      <c r="FQ384">
        <v>1746989605.5</v>
      </c>
      <c r="FR384">
        <v>1746989593.5</v>
      </c>
      <c r="FS384">
        <v>0</v>
      </c>
      <c r="FT384">
        <v>-0.274</v>
      </c>
      <c r="FU384">
        <v>-0.002</v>
      </c>
      <c r="FV384">
        <v>2.549</v>
      </c>
      <c r="FW384">
        <v>0.129</v>
      </c>
      <c r="FX384">
        <v>420</v>
      </c>
      <c r="FY384">
        <v>17</v>
      </c>
      <c r="FZ384">
        <v>0.02</v>
      </c>
      <c r="GA384">
        <v>0.04</v>
      </c>
      <c r="GB384">
        <v>-33.2420525</v>
      </c>
      <c r="GC384">
        <v>0.2771943714822199</v>
      </c>
      <c r="GD384">
        <v>0.1124945665076757</v>
      </c>
      <c r="GE384">
        <v>1</v>
      </c>
      <c r="GF384">
        <v>416.170294117647</v>
      </c>
      <c r="GG384">
        <v>0.5523605858937302</v>
      </c>
      <c r="GH384">
        <v>0.1891896853008192</v>
      </c>
      <c r="GI384">
        <v>1</v>
      </c>
      <c r="GJ384">
        <v>1.048305075</v>
      </c>
      <c r="GK384">
        <v>-0.4043583151970002</v>
      </c>
      <c r="GL384">
        <v>0.04142051900531155</v>
      </c>
      <c r="GM384">
        <v>0</v>
      </c>
      <c r="GN384">
        <v>2</v>
      </c>
      <c r="GO384">
        <v>3</v>
      </c>
      <c r="GP384" t="s">
        <v>446</v>
      </c>
      <c r="GQ384">
        <v>3.10239</v>
      </c>
      <c r="GR384">
        <v>2.72524</v>
      </c>
      <c r="GS384">
        <v>0.185477</v>
      </c>
      <c r="GT384">
        <v>0.188544</v>
      </c>
      <c r="GU384">
        <v>0.100532</v>
      </c>
      <c r="GV384">
        <v>0.0985404</v>
      </c>
      <c r="GW384">
        <v>21251.7</v>
      </c>
      <c r="GX384">
        <v>19236.9</v>
      </c>
      <c r="GY384">
        <v>26656.3</v>
      </c>
      <c r="GZ384">
        <v>23930.8</v>
      </c>
      <c r="HA384">
        <v>38376.8</v>
      </c>
      <c r="HB384">
        <v>31904.3</v>
      </c>
      <c r="HC384">
        <v>46544.7</v>
      </c>
      <c r="HD384">
        <v>37863.8</v>
      </c>
      <c r="HE384">
        <v>1.8619</v>
      </c>
      <c r="HF384">
        <v>1.85295</v>
      </c>
      <c r="HG384">
        <v>0.125542</v>
      </c>
      <c r="HH384">
        <v>0</v>
      </c>
      <c r="HI384">
        <v>27.9677</v>
      </c>
      <c r="HJ384">
        <v>999.9</v>
      </c>
      <c r="HK384">
        <v>48.7</v>
      </c>
      <c r="HL384">
        <v>31.9</v>
      </c>
      <c r="HM384">
        <v>25.4449</v>
      </c>
      <c r="HN384">
        <v>61.1087</v>
      </c>
      <c r="HO384">
        <v>21.9151</v>
      </c>
      <c r="HP384">
        <v>1</v>
      </c>
      <c r="HQ384">
        <v>0.185877</v>
      </c>
      <c r="HR384">
        <v>0.569785</v>
      </c>
      <c r="HS384">
        <v>20.2784</v>
      </c>
      <c r="HT384">
        <v>5.2101</v>
      </c>
      <c r="HU384">
        <v>11.98</v>
      </c>
      <c r="HV384">
        <v>4.96255</v>
      </c>
      <c r="HW384">
        <v>3.27443</v>
      </c>
      <c r="HX384">
        <v>9999</v>
      </c>
      <c r="HY384">
        <v>9999</v>
      </c>
      <c r="HZ384">
        <v>9999</v>
      </c>
      <c r="IA384">
        <v>43.3</v>
      </c>
      <c r="IB384">
        <v>1.86401</v>
      </c>
      <c r="IC384">
        <v>1.86019</v>
      </c>
      <c r="ID384">
        <v>1.85846</v>
      </c>
      <c r="IE384">
        <v>1.85983</v>
      </c>
      <c r="IF384">
        <v>1.85989</v>
      </c>
      <c r="IG384">
        <v>1.8584</v>
      </c>
      <c r="IH384">
        <v>1.85745</v>
      </c>
      <c r="II384">
        <v>1.85242</v>
      </c>
      <c r="IJ384">
        <v>0</v>
      </c>
      <c r="IK384">
        <v>0</v>
      </c>
      <c r="IL384">
        <v>0</v>
      </c>
      <c r="IM384">
        <v>0</v>
      </c>
      <c r="IN384" t="s">
        <v>441</v>
      </c>
      <c r="IO384" t="s">
        <v>442</v>
      </c>
      <c r="IP384" t="s">
        <v>443</v>
      </c>
      <c r="IQ384" t="s">
        <v>443</v>
      </c>
      <c r="IR384" t="s">
        <v>443</v>
      </c>
      <c r="IS384" t="s">
        <v>443</v>
      </c>
      <c r="IT384">
        <v>0</v>
      </c>
      <c r="IU384">
        <v>100</v>
      </c>
      <c r="IV384">
        <v>100</v>
      </c>
      <c r="IW384">
        <v>-0.43</v>
      </c>
      <c r="IX384">
        <v>0.2781</v>
      </c>
      <c r="IY384">
        <v>-0.9039269621244732</v>
      </c>
      <c r="IZ384">
        <v>-0.001239420960351069</v>
      </c>
      <c r="JA384">
        <v>2.054680153414315E-06</v>
      </c>
      <c r="JB384">
        <v>-6.090169633737798E-10</v>
      </c>
      <c r="JC384">
        <v>0.01286883109493677</v>
      </c>
      <c r="JD384">
        <v>0.003674261220633967</v>
      </c>
      <c r="JE384">
        <v>0.0003746991724086452</v>
      </c>
      <c r="JF384">
        <v>1.563836292469968E-06</v>
      </c>
      <c r="JG384">
        <v>1</v>
      </c>
      <c r="JH384">
        <v>2003</v>
      </c>
      <c r="JI384">
        <v>1</v>
      </c>
      <c r="JJ384">
        <v>24</v>
      </c>
      <c r="JK384">
        <v>203037.2</v>
      </c>
      <c r="JL384">
        <v>203037.4</v>
      </c>
      <c r="JM384">
        <v>2.81738</v>
      </c>
      <c r="JN384">
        <v>2.62207</v>
      </c>
      <c r="JO384">
        <v>1.49658</v>
      </c>
      <c r="JP384">
        <v>2.34375</v>
      </c>
      <c r="JQ384">
        <v>1.54907</v>
      </c>
      <c r="JR384">
        <v>2.38037</v>
      </c>
      <c r="JS384">
        <v>36.8842</v>
      </c>
      <c r="JT384">
        <v>24.1751</v>
      </c>
      <c r="JU384">
        <v>18</v>
      </c>
      <c r="JV384">
        <v>483.844</v>
      </c>
      <c r="JW384">
        <v>492.885</v>
      </c>
      <c r="JX384">
        <v>26.9735</v>
      </c>
      <c r="JY384">
        <v>29.6301</v>
      </c>
      <c r="JZ384">
        <v>29.9998</v>
      </c>
      <c r="KA384">
        <v>29.885</v>
      </c>
      <c r="KB384">
        <v>29.8888</v>
      </c>
      <c r="KC384">
        <v>56.526</v>
      </c>
      <c r="KD384">
        <v>21.6577</v>
      </c>
      <c r="KE384">
        <v>92.554</v>
      </c>
      <c r="KF384">
        <v>26.9638</v>
      </c>
      <c r="KG384">
        <v>1309.29</v>
      </c>
      <c r="KH384">
        <v>20.6882</v>
      </c>
      <c r="KI384">
        <v>101.769</v>
      </c>
      <c r="KJ384">
        <v>91.3108</v>
      </c>
    </row>
    <row r="385" spans="1:296">
      <c r="A385">
        <v>367</v>
      </c>
      <c r="B385">
        <v>1759171841.6</v>
      </c>
      <c r="C385">
        <v>10468.5</v>
      </c>
      <c r="D385" t="s">
        <v>1180</v>
      </c>
      <c r="E385" t="s">
        <v>1181</v>
      </c>
      <c r="F385">
        <v>5</v>
      </c>
      <c r="G385" t="s">
        <v>1025</v>
      </c>
      <c r="H385">
        <v>1759171833.814285</v>
      </c>
      <c r="I385">
        <f>(J385)/1000</f>
        <v>0</v>
      </c>
      <c r="J385">
        <f>IF(DO385, AM385, AG385)</f>
        <v>0</v>
      </c>
      <c r="K385">
        <f>IF(DO385, AH385, AF385)</f>
        <v>0</v>
      </c>
      <c r="L385">
        <f>DQ385 - IF(AT385&gt;1, K385*DK385*100.0/(AV385), 0)</f>
        <v>0</v>
      </c>
      <c r="M385">
        <f>((S385-I385/2)*L385-K385)/(S385+I385/2)</f>
        <v>0</v>
      </c>
      <c r="N385">
        <f>M385*(DX385+DY385)/1000.0</f>
        <v>0</v>
      </c>
      <c r="O385">
        <f>(DQ385 - IF(AT385&gt;1, K385*DK385*100.0/(AV385), 0))*(DX385+DY385)/1000.0</f>
        <v>0</v>
      </c>
      <c r="P385">
        <f>2.0/((1/R385-1/Q385)+SIGN(R385)*SQRT((1/R385-1/Q385)*(1/R385-1/Q385) + 4*DL385/((DL385+1)*(DL385+1))*(2*1/R385*1/Q385-1/Q385*1/Q385)))</f>
        <v>0</v>
      </c>
      <c r="Q385">
        <f>IF(LEFT(DM385,1)&lt;&gt;"0",IF(LEFT(DM385,1)="1",3.0,DN385),$D$5+$E$5*(EE385*DX385/($K$5*1000))+$F$5*(EE385*DX385/($K$5*1000))*MAX(MIN(DK385,$J$5),$I$5)*MAX(MIN(DK385,$J$5),$I$5)+$G$5*MAX(MIN(DK385,$J$5),$I$5)*(EE385*DX385/($K$5*1000))+$H$5*(EE385*DX385/($K$5*1000))*(EE385*DX385/($K$5*1000)))</f>
        <v>0</v>
      </c>
      <c r="R385">
        <f>I385*(1000-(1000*0.61365*exp(17.502*V385/(240.97+V385))/(DX385+DY385)+DS385)/2)/(1000*0.61365*exp(17.502*V385/(240.97+V385))/(DX385+DY385)-DS385)</f>
        <v>0</v>
      </c>
      <c r="S385">
        <f>1/((DL385+1)/(P385/1.6)+1/(Q385/1.37)) + DL385/((DL385+1)/(P385/1.6) + DL385/(Q385/1.37))</f>
        <v>0</v>
      </c>
      <c r="T385">
        <f>(DG385*DJ385)</f>
        <v>0</v>
      </c>
      <c r="U385">
        <f>(DZ385+(T385+2*0.95*5.67E-8*(((DZ385+$B$9)+273)^4-(DZ385+273)^4)-44100*I385)/(1.84*29.3*Q385+8*0.95*5.67E-8*(DZ385+273)^3))</f>
        <v>0</v>
      </c>
      <c r="V385">
        <f>($C$9*EA385+$D$9*EB385+$E$9*U385)</f>
        <v>0</v>
      </c>
      <c r="W385">
        <f>0.61365*exp(17.502*V385/(240.97+V385))</f>
        <v>0</v>
      </c>
      <c r="X385">
        <f>(Y385/Z385*100)</f>
        <v>0</v>
      </c>
      <c r="Y385">
        <f>DS385*(DX385+DY385)/1000</f>
        <v>0</v>
      </c>
      <c r="Z385">
        <f>0.61365*exp(17.502*DZ385/(240.97+DZ385))</f>
        <v>0</v>
      </c>
      <c r="AA385">
        <f>(W385-DS385*(DX385+DY385)/1000)</f>
        <v>0</v>
      </c>
      <c r="AB385">
        <f>(-I385*44100)</f>
        <v>0</v>
      </c>
      <c r="AC385">
        <f>2*29.3*Q385*0.92*(DZ385-V385)</f>
        <v>0</v>
      </c>
      <c r="AD385">
        <f>2*0.95*5.67E-8*(((DZ385+$B$9)+273)^4-(V385+273)^4)</f>
        <v>0</v>
      </c>
      <c r="AE385">
        <f>T385+AD385+AB385+AC385</f>
        <v>0</v>
      </c>
      <c r="AF385">
        <f>DW385*AT385*(DR385-DQ385*(1000-AT385*DT385)/(1000-AT385*DS385))/(100*DK385)</f>
        <v>0</v>
      </c>
      <c r="AG385">
        <f>1000*DW385*AT385*(DS385-DT385)/(100*DK385*(1000-AT385*DS385))</f>
        <v>0</v>
      </c>
      <c r="AH385">
        <f>(AI385 - AJ385 - DX385*1E3/(8.314*(DZ385+273.15)) * AL385/DW385 * AK385) * DW385/(100*DK385) * (1000 - DT385)/1000</f>
        <v>0</v>
      </c>
      <c r="AI385">
        <v>1319.838844225817</v>
      </c>
      <c r="AJ385">
        <v>1295.793939393939</v>
      </c>
      <c r="AK385">
        <v>3.415584032561127</v>
      </c>
      <c r="AL385">
        <v>65.05288152161035</v>
      </c>
      <c r="AM385">
        <f>(AO385 - AN385 + DX385*1E3/(8.314*(DZ385+273.15)) * AQ385/DW385 * AP385) * DW385/(100*DK385) * 1000/(1000 - AO385)</f>
        <v>0</v>
      </c>
      <c r="AN385">
        <v>20.64985511414816</v>
      </c>
      <c r="AO385">
        <v>21.66487757575756</v>
      </c>
      <c r="AP385">
        <v>8.018765714319745E-06</v>
      </c>
      <c r="AQ385">
        <v>105.0648976741151</v>
      </c>
      <c r="AR385">
        <v>0</v>
      </c>
      <c r="AS385">
        <v>0</v>
      </c>
      <c r="AT385">
        <f>IF(AR385*$H$15&gt;=AV385,1.0,(AV385/(AV385-AR385*$H$15)))</f>
        <v>0</v>
      </c>
      <c r="AU385">
        <f>(AT385-1)*100</f>
        <v>0</v>
      </c>
      <c r="AV385">
        <f>MAX(0,($B$15+$C$15*EE385)/(1+$D$15*EE385)*DX385/(DZ385+273)*$E$15)</f>
        <v>0</v>
      </c>
      <c r="AW385" t="s">
        <v>437</v>
      </c>
      <c r="AX385" t="s">
        <v>437</v>
      </c>
      <c r="AY385">
        <v>0</v>
      </c>
      <c r="AZ385">
        <v>0</v>
      </c>
      <c r="BA385">
        <f>1-AY385/AZ385</f>
        <v>0</v>
      </c>
      <c r="BB385">
        <v>0</v>
      </c>
      <c r="BC385" t="s">
        <v>437</v>
      </c>
      <c r="BD385" t="s">
        <v>437</v>
      </c>
      <c r="BE385">
        <v>0</v>
      </c>
      <c r="BF385">
        <v>0</v>
      </c>
      <c r="BG385">
        <f>1-BE385/BF385</f>
        <v>0</v>
      </c>
      <c r="BH385">
        <v>0.5</v>
      </c>
      <c r="BI385">
        <f>DH385</f>
        <v>0</v>
      </c>
      <c r="BJ385">
        <f>K385</f>
        <v>0</v>
      </c>
      <c r="BK385">
        <f>BG385*BH385*BI385</f>
        <v>0</v>
      </c>
      <c r="BL385">
        <f>(BJ385-BB385)/BI385</f>
        <v>0</v>
      </c>
      <c r="BM385">
        <f>(AZ385-BF385)/BF385</f>
        <v>0</v>
      </c>
      <c r="BN385">
        <f>AY385/(BA385+AY385/BF385)</f>
        <v>0</v>
      </c>
      <c r="BO385" t="s">
        <v>437</v>
      </c>
      <c r="BP385">
        <v>0</v>
      </c>
      <c r="BQ385">
        <f>IF(BP385&lt;&gt;0, BP385, BN385)</f>
        <v>0</v>
      </c>
      <c r="BR385">
        <f>1-BQ385/BF385</f>
        <v>0</v>
      </c>
      <c r="BS385">
        <f>(BF385-BE385)/(BF385-BQ385)</f>
        <v>0</v>
      </c>
      <c r="BT385">
        <f>(AZ385-BF385)/(AZ385-BQ385)</f>
        <v>0</v>
      </c>
      <c r="BU385">
        <f>(BF385-BE385)/(BF385-AY385)</f>
        <v>0</v>
      </c>
      <c r="BV385">
        <f>(AZ385-BF385)/(AZ385-AY385)</f>
        <v>0</v>
      </c>
      <c r="BW385">
        <f>(BS385*BQ385/BE385)</f>
        <v>0</v>
      </c>
      <c r="BX385">
        <f>(1-BW385)</f>
        <v>0</v>
      </c>
      <c r="DG385">
        <f>$B$13*EF385+$C$13*EG385+$F$13*ER385*(1-EU385)</f>
        <v>0</v>
      </c>
      <c r="DH385">
        <f>DG385*DI385</f>
        <v>0</v>
      </c>
      <c r="DI385">
        <f>($B$13*$D$11+$C$13*$D$11+$F$13*((FE385+EW385)/MAX(FE385+EW385+FF385, 0.1)*$I$11+FF385/MAX(FE385+EW385+FF385, 0.1)*$J$11))/($B$13+$C$13+$F$13)</f>
        <v>0</v>
      </c>
      <c r="DJ385">
        <f>($B$13*$K$11+$C$13*$K$11+$F$13*((FE385+EW385)/MAX(FE385+EW385+FF385, 0.1)*$P$11+FF385/MAX(FE385+EW385+FF385, 0.1)*$Q$11))/($B$13+$C$13+$F$13)</f>
        <v>0</v>
      </c>
      <c r="DK385">
        <v>2.7</v>
      </c>
      <c r="DL385">
        <v>0.5</v>
      </c>
      <c r="DM385" t="s">
        <v>438</v>
      </c>
      <c r="DN385">
        <v>2</v>
      </c>
      <c r="DO385" t="b">
        <v>1</v>
      </c>
      <c r="DP385">
        <v>1759171833.814285</v>
      </c>
      <c r="DQ385">
        <v>1243.271428571428</v>
      </c>
      <c r="DR385">
        <v>1276.533928571428</v>
      </c>
      <c r="DS385">
        <v>21.65211071428572</v>
      </c>
      <c r="DT385">
        <v>20.63953928571429</v>
      </c>
      <c r="DU385">
        <v>1243.710357142857</v>
      </c>
      <c r="DV385">
        <v>21.37425</v>
      </c>
      <c r="DW385">
        <v>500.00075</v>
      </c>
      <c r="DX385">
        <v>90.87460714285713</v>
      </c>
      <c r="DY385">
        <v>0.06699471785714285</v>
      </c>
      <c r="DZ385">
        <v>28.6285</v>
      </c>
      <c r="EA385">
        <v>30.01614642857143</v>
      </c>
      <c r="EB385">
        <v>999.9000000000002</v>
      </c>
      <c r="EC385">
        <v>0</v>
      </c>
      <c r="ED385">
        <v>0</v>
      </c>
      <c r="EE385">
        <v>9995.979285714286</v>
      </c>
      <c r="EF385">
        <v>0</v>
      </c>
      <c r="EG385">
        <v>11.11938571428571</v>
      </c>
      <c r="EH385">
        <v>-33.26201785714286</v>
      </c>
      <c r="EI385">
        <v>1270.787857142857</v>
      </c>
      <c r="EJ385">
        <v>1303.436071428571</v>
      </c>
      <c r="EK385">
        <v>1.012568678571429</v>
      </c>
      <c r="EL385">
        <v>1276.533928571428</v>
      </c>
      <c r="EM385">
        <v>20.63953928571429</v>
      </c>
      <c r="EN385">
        <v>1.967626785714286</v>
      </c>
      <c r="EO385">
        <v>1.875609642857143</v>
      </c>
      <c r="EP385">
        <v>17.18620357142857</v>
      </c>
      <c r="EQ385">
        <v>16.43158214285714</v>
      </c>
      <c r="ER385">
        <v>2000.004642857142</v>
      </c>
      <c r="ES385">
        <v>0.9799937857142859</v>
      </c>
      <c r="ET385">
        <v>0.02000661428571428</v>
      </c>
      <c r="EU385">
        <v>0</v>
      </c>
      <c r="EV385">
        <v>416.2069642857143</v>
      </c>
      <c r="EW385">
        <v>5.00078</v>
      </c>
      <c r="EX385">
        <v>8195.117857142857</v>
      </c>
      <c r="EY385">
        <v>16379.62857142857</v>
      </c>
      <c r="EZ385">
        <v>39.94614285714285</v>
      </c>
      <c r="FA385">
        <v>40.75196428571428</v>
      </c>
      <c r="FB385">
        <v>40.06896428571429</v>
      </c>
      <c r="FC385">
        <v>40.45071428571428</v>
      </c>
      <c r="FD385">
        <v>40.86574999999999</v>
      </c>
      <c r="FE385">
        <v>1955.094642857143</v>
      </c>
      <c r="FF385">
        <v>39.91</v>
      </c>
      <c r="FG385">
        <v>0</v>
      </c>
      <c r="FH385">
        <v>1759171833.8</v>
      </c>
      <c r="FI385">
        <v>0</v>
      </c>
      <c r="FJ385">
        <v>416.2112</v>
      </c>
      <c r="FK385">
        <v>0.2659230816548273</v>
      </c>
      <c r="FL385">
        <v>8.349230774266553</v>
      </c>
      <c r="FM385">
        <v>8195.206400000001</v>
      </c>
      <c r="FN385">
        <v>15</v>
      </c>
      <c r="FO385">
        <v>0</v>
      </c>
      <c r="FP385" t="s">
        <v>439</v>
      </c>
      <c r="FQ385">
        <v>1746989605.5</v>
      </c>
      <c r="FR385">
        <v>1746989593.5</v>
      </c>
      <c r="FS385">
        <v>0</v>
      </c>
      <c r="FT385">
        <v>-0.274</v>
      </c>
      <c r="FU385">
        <v>-0.002</v>
      </c>
      <c r="FV385">
        <v>2.549</v>
      </c>
      <c r="FW385">
        <v>0.129</v>
      </c>
      <c r="FX385">
        <v>420</v>
      </c>
      <c r="FY385">
        <v>17</v>
      </c>
      <c r="FZ385">
        <v>0.02</v>
      </c>
      <c r="GA385">
        <v>0.04</v>
      </c>
      <c r="GB385">
        <v>-33.2446375</v>
      </c>
      <c r="GC385">
        <v>-0.6255793621012887</v>
      </c>
      <c r="GD385">
        <v>0.1127378922268371</v>
      </c>
      <c r="GE385">
        <v>0</v>
      </c>
      <c r="GF385">
        <v>416.1934411764706</v>
      </c>
      <c r="GG385">
        <v>0.3591902308362617</v>
      </c>
      <c r="GH385">
        <v>0.2024516196638054</v>
      </c>
      <c r="GI385">
        <v>1</v>
      </c>
      <c r="GJ385">
        <v>1.029240325</v>
      </c>
      <c r="GK385">
        <v>-0.2318505253283323</v>
      </c>
      <c r="GL385">
        <v>0.02826490344613573</v>
      </c>
      <c r="GM385">
        <v>0</v>
      </c>
      <c r="GN385">
        <v>1</v>
      </c>
      <c r="GO385">
        <v>3</v>
      </c>
      <c r="GP385" t="s">
        <v>459</v>
      </c>
      <c r="GQ385">
        <v>3.10235</v>
      </c>
      <c r="GR385">
        <v>2.72477</v>
      </c>
      <c r="GS385">
        <v>0.18699</v>
      </c>
      <c r="GT385">
        <v>0.190025</v>
      </c>
      <c r="GU385">
        <v>0.10054</v>
      </c>
      <c r="GV385">
        <v>0.0985405</v>
      </c>
      <c r="GW385">
        <v>21212.2</v>
      </c>
      <c r="GX385">
        <v>19202</v>
      </c>
      <c r="GY385">
        <v>26656.2</v>
      </c>
      <c r="GZ385">
        <v>23931</v>
      </c>
      <c r="HA385">
        <v>38376.8</v>
      </c>
      <c r="HB385">
        <v>31904.5</v>
      </c>
      <c r="HC385">
        <v>46544.9</v>
      </c>
      <c r="HD385">
        <v>37864</v>
      </c>
      <c r="HE385">
        <v>1.86215</v>
      </c>
      <c r="HF385">
        <v>1.85285</v>
      </c>
      <c r="HG385">
        <v>0.125222</v>
      </c>
      <c r="HH385">
        <v>0</v>
      </c>
      <c r="HI385">
        <v>27.9592</v>
      </c>
      <c r="HJ385">
        <v>999.9</v>
      </c>
      <c r="HK385">
        <v>48.7</v>
      </c>
      <c r="HL385">
        <v>31.9</v>
      </c>
      <c r="HM385">
        <v>25.4457</v>
      </c>
      <c r="HN385">
        <v>60.9688</v>
      </c>
      <c r="HO385">
        <v>21.9351</v>
      </c>
      <c r="HP385">
        <v>1</v>
      </c>
      <c r="HQ385">
        <v>0.185407</v>
      </c>
      <c r="HR385">
        <v>0.547331</v>
      </c>
      <c r="HS385">
        <v>20.2786</v>
      </c>
      <c r="HT385">
        <v>5.20995</v>
      </c>
      <c r="HU385">
        <v>11.98</v>
      </c>
      <c r="HV385">
        <v>4.9626</v>
      </c>
      <c r="HW385">
        <v>3.27445</v>
      </c>
      <c r="HX385">
        <v>9999</v>
      </c>
      <c r="HY385">
        <v>9999</v>
      </c>
      <c r="HZ385">
        <v>9999</v>
      </c>
      <c r="IA385">
        <v>43.3</v>
      </c>
      <c r="IB385">
        <v>1.86401</v>
      </c>
      <c r="IC385">
        <v>1.86019</v>
      </c>
      <c r="ID385">
        <v>1.85848</v>
      </c>
      <c r="IE385">
        <v>1.85984</v>
      </c>
      <c r="IF385">
        <v>1.85989</v>
      </c>
      <c r="IG385">
        <v>1.85844</v>
      </c>
      <c r="IH385">
        <v>1.85747</v>
      </c>
      <c r="II385">
        <v>1.85243</v>
      </c>
      <c r="IJ385">
        <v>0</v>
      </c>
      <c r="IK385">
        <v>0</v>
      </c>
      <c r="IL385">
        <v>0</v>
      </c>
      <c r="IM385">
        <v>0</v>
      </c>
      <c r="IN385" t="s">
        <v>441</v>
      </c>
      <c r="IO385" t="s">
        <v>442</v>
      </c>
      <c r="IP385" t="s">
        <v>443</v>
      </c>
      <c r="IQ385" t="s">
        <v>443</v>
      </c>
      <c r="IR385" t="s">
        <v>443</v>
      </c>
      <c r="IS385" t="s">
        <v>443</v>
      </c>
      <c r="IT385">
        <v>0</v>
      </c>
      <c r="IU385">
        <v>100</v>
      </c>
      <c r="IV385">
        <v>100</v>
      </c>
      <c r="IW385">
        <v>-0.41</v>
      </c>
      <c r="IX385">
        <v>0.2781</v>
      </c>
      <c r="IY385">
        <v>-0.9039269621244732</v>
      </c>
      <c r="IZ385">
        <v>-0.001239420960351069</v>
      </c>
      <c r="JA385">
        <v>2.054680153414315E-06</v>
      </c>
      <c r="JB385">
        <v>-6.090169633737798E-10</v>
      </c>
      <c r="JC385">
        <v>0.01286883109493677</v>
      </c>
      <c r="JD385">
        <v>0.003674261220633967</v>
      </c>
      <c r="JE385">
        <v>0.0003746991724086452</v>
      </c>
      <c r="JF385">
        <v>1.563836292469968E-06</v>
      </c>
      <c r="JG385">
        <v>1</v>
      </c>
      <c r="JH385">
        <v>2003</v>
      </c>
      <c r="JI385">
        <v>1</v>
      </c>
      <c r="JJ385">
        <v>24</v>
      </c>
      <c r="JK385">
        <v>203037.3</v>
      </c>
      <c r="JL385">
        <v>203037.5</v>
      </c>
      <c r="JM385">
        <v>2.84912</v>
      </c>
      <c r="JN385">
        <v>2.6123</v>
      </c>
      <c r="JO385">
        <v>1.49658</v>
      </c>
      <c r="JP385">
        <v>2.34375</v>
      </c>
      <c r="JQ385">
        <v>1.54907</v>
      </c>
      <c r="JR385">
        <v>2.44629</v>
      </c>
      <c r="JS385">
        <v>36.8842</v>
      </c>
      <c r="JT385">
        <v>24.1751</v>
      </c>
      <c r="JU385">
        <v>18</v>
      </c>
      <c r="JV385">
        <v>483.97</v>
      </c>
      <c r="JW385">
        <v>492.797</v>
      </c>
      <c r="JX385">
        <v>26.9513</v>
      </c>
      <c r="JY385">
        <v>29.6281</v>
      </c>
      <c r="JZ385">
        <v>29.9998</v>
      </c>
      <c r="KA385">
        <v>29.8824</v>
      </c>
      <c r="KB385">
        <v>29.8861</v>
      </c>
      <c r="KC385">
        <v>57.1484</v>
      </c>
      <c r="KD385">
        <v>21.6577</v>
      </c>
      <c r="KE385">
        <v>92.554</v>
      </c>
      <c r="KF385">
        <v>26.9503</v>
      </c>
      <c r="KG385">
        <v>1322.67</v>
      </c>
      <c r="KH385">
        <v>20.7027</v>
      </c>
      <c r="KI385">
        <v>101.769</v>
      </c>
      <c r="KJ385">
        <v>91.31140000000001</v>
      </c>
    </row>
    <row r="386" spans="1:296">
      <c r="A386">
        <v>368</v>
      </c>
      <c r="B386">
        <v>1759171846.6</v>
      </c>
      <c r="C386">
        <v>10473.5</v>
      </c>
      <c r="D386" t="s">
        <v>1182</v>
      </c>
      <c r="E386" t="s">
        <v>1183</v>
      </c>
      <c r="F386">
        <v>5</v>
      </c>
      <c r="G386" t="s">
        <v>1025</v>
      </c>
      <c r="H386">
        <v>1759171839.1</v>
      </c>
      <c r="I386">
        <f>(J386)/1000</f>
        <v>0</v>
      </c>
      <c r="J386">
        <f>IF(DO386, AM386, AG386)</f>
        <v>0</v>
      </c>
      <c r="K386">
        <f>IF(DO386, AH386, AF386)</f>
        <v>0</v>
      </c>
      <c r="L386">
        <f>DQ386 - IF(AT386&gt;1, K386*DK386*100.0/(AV386), 0)</f>
        <v>0</v>
      </c>
      <c r="M386">
        <f>((S386-I386/2)*L386-K386)/(S386+I386/2)</f>
        <v>0</v>
      </c>
      <c r="N386">
        <f>M386*(DX386+DY386)/1000.0</f>
        <v>0</v>
      </c>
      <c r="O386">
        <f>(DQ386 - IF(AT386&gt;1, K386*DK386*100.0/(AV386), 0))*(DX386+DY386)/1000.0</f>
        <v>0</v>
      </c>
      <c r="P386">
        <f>2.0/((1/R386-1/Q386)+SIGN(R386)*SQRT((1/R386-1/Q386)*(1/R386-1/Q386) + 4*DL386/((DL386+1)*(DL386+1))*(2*1/R386*1/Q386-1/Q386*1/Q386)))</f>
        <v>0</v>
      </c>
      <c r="Q386">
        <f>IF(LEFT(DM386,1)&lt;&gt;"0",IF(LEFT(DM386,1)="1",3.0,DN386),$D$5+$E$5*(EE386*DX386/($K$5*1000))+$F$5*(EE386*DX386/($K$5*1000))*MAX(MIN(DK386,$J$5),$I$5)*MAX(MIN(DK386,$J$5),$I$5)+$G$5*MAX(MIN(DK386,$J$5),$I$5)*(EE386*DX386/($K$5*1000))+$H$5*(EE386*DX386/($K$5*1000))*(EE386*DX386/($K$5*1000)))</f>
        <v>0</v>
      </c>
      <c r="R386">
        <f>I386*(1000-(1000*0.61365*exp(17.502*V386/(240.97+V386))/(DX386+DY386)+DS386)/2)/(1000*0.61365*exp(17.502*V386/(240.97+V386))/(DX386+DY386)-DS386)</f>
        <v>0</v>
      </c>
      <c r="S386">
        <f>1/((DL386+1)/(P386/1.6)+1/(Q386/1.37)) + DL386/((DL386+1)/(P386/1.6) + DL386/(Q386/1.37))</f>
        <v>0</v>
      </c>
      <c r="T386">
        <f>(DG386*DJ386)</f>
        <v>0</v>
      </c>
      <c r="U386">
        <f>(DZ386+(T386+2*0.95*5.67E-8*(((DZ386+$B$9)+273)^4-(DZ386+273)^4)-44100*I386)/(1.84*29.3*Q386+8*0.95*5.67E-8*(DZ386+273)^3))</f>
        <v>0</v>
      </c>
      <c r="V386">
        <f>($C$9*EA386+$D$9*EB386+$E$9*U386)</f>
        <v>0</v>
      </c>
      <c r="W386">
        <f>0.61365*exp(17.502*V386/(240.97+V386))</f>
        <v>0</v>
      </c>
      <c r="X386">
        <f>(Y386/Z386*100)</f>
        <v>0</v>
      </c>
      <c r="Y386">
        <f>DS386*(DX386+DY386)/1000</f>
        <v>0</v>
      </c>
      <c r="Z386">
        <f>0.61365*exp(17.502*DZ386/(240.97+DZ386))</f>
        <v>0</v>
      </c>
      <c r="AA386">
        <f>(W386-DS386*(DX386+DY386)/1000)</f>
        <v>0</v>
      </c>
      <c r="AB386">
        <f>(-I386*44100)</f>
        <v>0</v>
      </c>
      <c r="AC386">
        <f>2*29.3*Q386*0.92*(DZ386-V386)</f>
        <v>0</v>
      </c>
      <c r="AD386">
        <f>2*0.95*5.67E-8*(((DZ386+$B$9)+273)^4-(V386+273)^4)</f>
        <v>0</v>
      </c>
      <c r="AE386">
        <f>T386+AD386+AB386+AC386</f>
        <v>0</v>
      </c>
      <c r="AF386">
        <f>DW386*AT386*(DR386-DQ386*(1000-AT386*DT386)/(1000-AT386*DS386))/(100*DK386)</f>
        <v>0</v>
      </c>
      <c r="AG386">
        <f>1000*DW386*AT386*(DS386-DT386)/(100*DK386*(1000-AT386*DS386))</f>
        <v>0</v>
      </c>
      <c r="AH386">
        <f>(AI386 - AJ386 - DX386*1E3/(8.314*(DZ386+273.15)) * AL386/DW386 * AK386) * DW386/(100*DK386) * (1000 - DT386)/1000</f>
        <v>0</v>
      </c>
      <c r="AI386">
        <v>1336.822972462649</v>
      </c>
      <c r="AJ386">
        <v>1312.864787878787</v>
      </c>
      <c r="AK386">
        <v>3.421416692563781</v>
      </c>
      <c r="AL386">
        <v>65.05288152161035</v>
      </c>
      <c r="AM386">
        <f>(AO386 - AN386 + DX386*1E3/(8.314*(DZ386+273.15)) * AQ386/DW386 * AP386) * DW386/(100*DK386) * 1000/(1000 - AO386)</f>
        <v>0</v>
      </c>
      <c r="AN386">
        <v>20.64930140122173</v>
      </c>
      <c r="AO386">
        <v>21.65767454545454</v>
      </c>
      <c r="AP386">
        <v>-0.0002506504958142665</v>
      </c>
      <c r="AQ386">
        <v>105.0648976741151</v>
      </c>
      <c r="AR386">
        <v>0</v>
      </c>
      <c r="AS386">
        <v>0</v>
      </c>
      <c r="AT386">
        <f>IF(AR386*$H$15&gt;=AV386,1.0,(AV386/(AV386-AR386*$H$15)))</f>
        <v>0</v>
      </c>
      <c r="AU386">
        <f>(AT386-1)*100</f>
        <v>0</v>
      </c>
      <c r="AV386">
        <f>MAX(0,($B$15+$C$15*EE386)/(1+$D$15*EE386)*DX386/(DZ386+273)*$E$15)</f>
        <v>0</v>
      </c>
      <c r="AW386" t="s">
        <v>437</v>
      </c>
      <c r="AX386" t="s">
        <v>437</v>
      </c>
      <c r="AY386">
        <v>0</v>
      </c>
      <c r="AZ386">
        <v>0</v>
      </c>
      <c r="BA386">
        <f>1-AY386/AZ386</f>
        <v>0</v>
      </c>
      <c r="BB386">
        <v>0</v>
      </c>
      <c r="BC386" t="s">
        <v>437</v>
      </c>
      <c r="BD386" t="s">
        <v>437</v>
      </c>
      <c r="BE386">
        <v>0</v>
      </c>
      <c r="BF386">
        <v>0</v>
      </c>
      <c r="BG386">
        <f>1-BE386/BF386</f>
        <v>0</v>
      </c>
      <c r="BH386">
        <v>0.5</v>
      </c>
      <c r="BI386">
        <f>DH386</f>
        <v>0</v>
      </c>
      <c r="BJ386">
        <f>K386</f>
        <v>0</v>
      </c>
      <c r="BK386">
        <f>BG386*BH386*BI386</f>
        <v>0</v>
      </c>
      <c r="BL386">
        <f>(BJ386-BB386)/BI386</f>
        <v>0</v>
      </c>
      <c r="BM386">
        <f>(AZ386-BF386)/BF386</f>
        <v>0</v>
      </c>
      <c r="BN386">
        <f>AY386/(BA386+AY386/BF386)</f>
        <v>0</v>
      </c>
      <c r="BO386" t="s">
        <v>437</v>
      </c>
      <c r="BP386">
        <v>0</v>
      </c>
      <c r="BQ386">
        <f>IF(BP386&lt;&gt;0, BP386, BN386)</f>
        <v>0</v>
      </c>
      <c r="BR386">
        <f>1-BQ386/BF386</f>
        <v>0</v>
      </c>
      <c r="BS386">
        <f>(BF386-BE386)/(BF386-BQ386)</f>
        <v>0</v>
      </c>
      <c r="BT386">
        <f>(AZ386-BF386)/(AZ386-BQ386)</f>
        <v>0</v>
      </c>
      <c r="BU386">
        <f>(BF386-BE386)/(BF386-AY386)</f>
        <v>0</v>
      </c>
      <c r="BV386">
        <f>(AZ386-BF386)/(AZ386-AY386)</f>
        <v>0</v>
      </c>
      <c r="BW386">
        <f>(BS386*BQ386/BE386)</f>
        <v>0</v>
      </c>
      <c r="BX386">
        <f>(1-BW386)</f>
        <v>0</v>
      </c>
      <c r="DG386">
        <f>$B$13*EF386+$C$13*EG386+$F$13*ER386*(1-EU386)</f>
        <v>0</v>
      </c>
      <c r="DH386">
        <f>DG386*DI386</f>
        <v>0</v>
      </c>
      <c r="DI386">
        <f>($B$13*$D$11+$C$13*$D$11+$F$13*((FE386+EW386)/MAX(FE386+EW386+FF386, 0.1)*$I$11+FF386/MAX(FE386+EW386+FF386, 0.1)*$J$11))/($B$13+$C$13+$F$13)</f>
        <v>0</v>
      </c>
      <c r="DJ386">
        <f>($B$13*$K$11+$C$13*$K$11+$F$13*((FE386+EW386)/MAX(FE386+EW386+FF386, 0.1)*$P$11+FF386/MAX(FE386+EW386+FF386, 0.1)*$Q$11))/($B$13+$C$13+$F$13)</f>
        <v>0</v>
      </c>
      <c r="DK386">
        <v>2.7</v>
      </c>
      <c r="DL386">
        <v>0.5</v>
      </c>
      <c r="DM386" t="s">
        <v>438</v>
      </c>
      <c r="DN386">
        <v>2</v>
      </c>
      <c r="DO386" t="b">
        <v>1</v>
      </c>
      <c r="DP386">
        <v>1759171839.1</v>
      </c>
      <c r="DQ386">
        <v>1260.996296296296</v>
      </c>
      <c r="DR386">
        <v>1294.303703703704</v>
      </c>
      <c r="DS386">
        <v>21.66121111111111</v>
      </c>
      <c r="DT386">
        <v>20.64903703703703</v>
      </c>
      <c r="DU386">
        <v>1261.417407407407</v>
      </c>
      <c r="DV386">
        <v>21.38314814814814</v>
      </c>
      <c r="DW386">
        <v>499.9663703703704</v>
      </c>
      <c r="DX386">
        <v>90.87414444444443</v>
      </c>
      <c r="DY386">
        <v>0.06695992222222223</v>
      </c>
      <c r="DZ386">
        <v>28.61939629629629</v>
      </c>
      <c r="EA386">
        <v>30.00649629629629</v>
      </c>
      <c r="EB386">
        <v>999.9000000000001</v>
      </c>
      <c r="EC386">
        <v>0</v>
      </c>
      <c r="ED386">
        <v>0</v>
      </c>
      <c r="EE386">
        <v>9990.366666666667</v>
      </c>
      <c r="EF386">
        <v>0</v>
      </c>
      <c r="EG386">
        <v>11.11492222222222</v>
      </c>
      <c r="EH386">
        <v>-33.30552222222223</v>
      </c>
      <c r="EI386">
        <v>1288.917777777778</v>
      </c>
      <c r="EJ386">
        <v>1321.592592592593</v>
      </c>
      <c r="EK386">
        <v>1.012165555555556</v>
      </c>
      <c r="EL386">
        <v>1294.303703703704</v>
      </c>
      <c r="EM386">
        <v>20.64903703703703</v>
      </c>
      <c r="EN386">
        <v>1.968443333333334</v>
      </c>
      <c r="EO386">
        <v>1.876463703703704</v>
      </c>
      <c r="EP386">
        <v>17.19276666666667</v>
      </c>
      <c r="EQ386">
        <v>16.43873703703704</v>
      </c>
      <c r="ER386">
        <v>1999.982962962963</v>
      </c>
      <c r="ES386">
        <v>0.9799935555555557</v>
      </c>
      <c r="ET386">
        <v>0.02000684444444444</v>
      </c>
      <c r="EU386">
        <v>0</v>
      </c>
      <c r="EV386">
        <v>416.2009629629629</v>
      </c>
      <c r="EW386">
        <v>5.00078</v>
      </c>
      <c r="EX386">
        <v>8195.478148148148</v>
      </c>
      <c r="EY386">
        <v>16379.43703703704</v>
      </c>
      <c r="EZ386">
        <v>39.95811111111111</v>
      </c>
      <c r="FA386">
        <v>40.74040740740741</v>
      </c>
      <c r="FB386">
        <v>40.06451851851852</v>
      </c>
      <c r="FC386">
        <v>40.47437037037036</v>
      </c>
      <c r="FD386">
        <v>40.88859259259259</v>
      </c>
      <c r="FE386">
        <v>1955.072962962963</v>
      </c>
      <c r="FF386">
        <v>39.91</v>
      </c>
      <c r="FG386">
        <v>0</v>
      </c>
      <c r="FH386">
        <v>1759171839.2</v>
      </c>
      <c r="FI386">
        <v>0</v>
      </c>
      <c r="FJ386">
        <v>416.2008846153846</v>
      </c>
      <c r="FK386">
        <v>-0.6368888856178241</v>
      </c>
      <c r="FL386">
        <v>6.713504264324928</v>
      </c>
      <c r="FM386">
        <v>8195.598076923077</v>
      </c>
      <c r="FN386">
        <v>15</v>
      </c>
      <c r="FO386">
        <v>0</v>
      </c>
      <c r="FP386" t="s">
        <v>439</v>
      </c>
      <c r="FQ386">
        <v>1746989605.5</v>
      </c>
      <c r="FR386">
        <v>1746989593.5</v>
      </c>
      <c r="FS386">
        <v>0</v>
      </c>
      <c r="FT386">
        <v>-0.274</v>
      </c>
      <c r="FU386">
        <v>-0.002</v>
      </c>
      <c r="FV386">
        <v>2.549</v>
      </c>
      <c r="FW386">
        <v>0.129</v>
      </c>
      <c r="FX386">
        <v>420</v>
      </c>
      <c r="FY386">
        <v>17</v>
      </c>
      <c r="FZ386">
        <v>0.02</v>
      </c>
      <c r="GA386">
        <v>0.04</v>
      </c>
      <c r="GB386">
        <v>-33.2685275</v>
      </c>
      <c r="GC386">
        <v>-0.515318949343172</v>
      </c>
      <c r="GD386">
        <v>0.09263899283643949</v>
      </c>
      <c r="GE386">
        <v>0</v>
      </c>
      <c r="GF386">
        <v>416.1913529411764</v>
      </c>
      <c r="GG386">
        <v>-0.08540870782767317</v>
      </c>
      <c r="GH386">
        <v>0.1946012336507874</v>
      </c>
      <c r="GI386">
        <v>1</v>
      </c>
      <c r="GJ386">
        <v>1.012114825</v>
      </c>
      <c r="GK386">
        <v>-0.001382667917450941</v>
      </c>
      <c r="GL386">
        <v>0.008078821890868441</v>
      </c>
      <c r="GM386">
        <v>1</v>
      </c>
      <c r="GN386">
        <v>2</v>
      </c>
      <c r="GO386">
        <v>3</v>
      </c>
      <c r="GP386" t="s">
        <v>446</v>
      </c>
      <c r="GQ386">
        <v>3.10199</v>
      </c>
      <c r="GR386">
        <v>2.72491</v>
      </c>
      <c r="GS386">
        <v>0.188488</v>
      </c>
      <c r="GT386">
        <v>0.191498</v>
      </c>
      <c r="GU386">
        <v>0.100514</v>
      </c>
      <c r="GV386">
        <v>0.0985386</v>
      </c>
      <c r="GW386">
        <v>21173.2</v>
      </c>
      <c r="GX386">
        <v>19167.1</v>
      </c>
      <c r="GY386">
        <v>26656.4</v>
      </c>
      <c r="GZ386">
        <v>23931.1</v>
      </c>
      <c r="HA386">
        <v>38378.3</v>
      </c>
      <c r="HB386">
        <v>31904.8</v>
      </c>
      <c r="HC386">
        <v>46545.2</v>
      </c>
      <c r="HD386">
        <v>37864.1</v>
      </c>
      <c r="HE386">
        <v>1.8615</v>
      </c>
      <c r="HF386">
        <v>1.8534</v>
      </c>
      <c r="HG386">
        <v>0.125058</v>
      </c>
      <c r="HH386">
        <v>0</v>
      </c>
      <c r="HI386">
        <v>27.951</v>
      </c>
      <c r="HJ386">
        <v>999.9</v>
      </c>
      <c r="HK386">
        <v>48.7</v>
      </c>
      <c r="HL386">
        <v>32</v>
      </c>
      <c r="HM386">
        <v>25.5892</v>
      </c>
      <c r="HN386">
        <v>61.6087</v>
      </c>
      <c r="HO386">
        <v>21.9912</v>
      </c>
      <c r="HP386">
        <v>1</v>
      </c>
      <c r="HQ386">
        <v>0.185305</v>
      </c>
      <c r="HR386">
        <v>0.490907</v>
      </c>
      <c r="HS386">
        <v>20.2782</v>
      </c>
      <c r="HT386">
        <v>5.20786</v>
      </c>
      <c r="HU386">
        <v>11.98</v>
      </c>
      <c r="HV386">
        <v>4.9623</v>
      </c>
      <c r="HW386">
        <v>3.27405</v>
      </c>
      <c r="HX386">
        <v>9999</v>
      </c>
      <c r="HY386">
        <v>9999</v>
      </c>
      <c r="HZ386">
        <v>9999</v>
      </c>
      <c r="IA386">
        <v>43.3</v>
      </c>
      <c r="IB386">
        <v>1.86401</v>
      </c>
      <c r="IC386">
        <v>1.86018</v>
      </c>
      <c r="ID386">
        <v>1.8585</v>
      </c>
      <c r="IE386">
        <v>1.85984</v>
      </c>
      <c r="IF386">
        <v>1.85989</v>
      </c>
      <c r="IG386">
        <v>1.85841</v>
      </c>
      <c r="IH386">
        <v>1.85746</v>
      </c>
      <c r="II386">
        <v>1.85243</v>
      </c>
      <c r="IJ386">
        <v>0</v>
      </c>
      <c r="IK386">
        <v>0</v>
      </c>
      <c r="IL386">
        <v>0</v>
      </c>
      <c r="IM386">
        <v>0</v>
      </c>
      <c r="IN386" t="s">
        <v>441</v>
      </c>
      <c r="IO386" t="s">
        <v>442</v>
      </c>
      <c r="IP386" t="s">
        <v>443</v>
      </c>
      <c r="IQ386" t="s">
        <v>443</v>
      </c>
      <c r="IR386" t="s">
        <v>443</v>
      </c>
      <c r="IS386" t="s">
        <v>443</v>
      </c>
      <c r="IT386">
        <v>0</v>
      </c>
      <c r="IU386">
        <v>100</v>
      </c>
      <c r="IV386">
        <v>100</v>
      </c>
      <c r="IW386">
        <v>-0.39</v>
      </c>
      <c r="IX386">
        <v>0.2779</v>
      </c>
      <c r="IY386">
        <v>-0.9039269621244732</v>
      </c>
      <c r="IZ386">
        <v>-0.001239420960351069</v>
      </c>
      <c r="JA386">
        <v>2.054680153414315E-06</v>
      </c>
      <c r="JB386">
        <v>-6.090169633737798E-10</v>
      </c>
      <c r="JC386">
        <v>0.01286883109493677</v>
      </c>
      <c r="JD386">
        <v>0.003674261220633967</v>
      </c>
      <c r="JE386">
        <v>0.0003746991724086452</v>
      </c>
      <c r="JF386">
        <v>1.563836292469968E-06</v>
      </c>
      <c r="JG386">
        <v>1</v>
      </c>
      <c r="JH386">
        <v>2003</v>
      </c>
      <c r="JI386">
        <v>1</v>
      </c>
      <c r="JJ386">
        <v>24</v>
      </c>
      <c r="JK386">
        <v>203037.4</v>
      </c>
      <c r="JL386">
        <v>203037.6</v>
      </c>
      <c r="JM386">
        <v>2.87598</v>
      </c>
      <c r="JN386">
        <v>2.60498</v>
      </c>
      <c r="JO386">
        <v>1.49658</v>
      </c>
      <c r="JP386">
        <v>2.34375</v>
      </c>
      <c r="JQ386">
        <v>1.54907</v>
      </c>
      <c r="JR386">
        <v>2.45483</v>
      </c>
      <c r="JS386">
        <v>36.8842</v>
      </c>
      <c r="JT386">
        <v>24.1751</v>
      </c>
      <c r="JU386">
        <v>18</v>
      </c>
      <c r="JV386">
        <v>483.575</v>
      </c>
      <c r="JW386">
        <v>493.141</v>
      </c>
      <c r="JX386">
        <v>26.9423</v>
      </c>
      <c r="JY386">
        <v>29.6256</v>
      </c>
      <c r="JZ386">
        <v>29.9999</v>
      </c>
      <c r="KA386">
        <v>29.8806</v>
      </c>
      <c r="KB386">
        <v>29.8837</v>
      </c>
      <c r="KC386">
        <v>57.698</v>
      </c>
      <c r="KD386">
        <v>21.6577</v>
      </c>
      <c r="KE386">
        <v>92.554</v>
      </c>
      <c r="KF386">
        <v>26.95</v>
      </c>
      <c r="KG386">
        <v>1342.71</v>
      </c>
      <c r="KH386">
        <v>20.6744</v>
      </c>
      <c r="KI386">
        <v>101.77</v>
      </c>
      <c r="KJ386">
        <v>91.3117</v>
      </c>
    </row>
    <row r="387" spans="1:296">
      <c r="A387">
        <v>369</v>
      </c>
      <c r="B387">
        <v>1759171851.6</v>
      </c>
      <c r="C387">
        <v>10478.5</v>
      </c>
      <c r="D387" t="s">
        <v>1184</v>
      </c>
      <c r="E387" t="s">
        <v>1185</v>
      </c>
      <c r="F387">
        <v>5</v>
      </c>
      <c r="G387" t="s">
        <v>1025</v>
      </c>
      <c r="H387">
        <v>1759171843.814285</v>
      </c>
      <c r="I387">
        <f>(J387)/1000</f>
        <v>0</v>
      </c>
      <c r="J387">
        <f>IF(DO387, AM387, AG387)</f>
        <v>0</v>
      </c>
      <c r="K387">
        <f>IF(DO387, AH387, AF387)</f>
        <v>0</v>
      </c>
      <c r="L387">
        <f>DQ387 - IF(AT387&gt;1, K387*DK387*100.0/(AV387), 0)</f>
        <v>0</v>
      </c>
      <c r="M387">
        <f>((S387-I387/2)*L387-K387)/(S387+I387/2)</f>
        <v>0</v>
      </c>
      <c r="N387">
        <f>M387*(DX387+DY387)/1000.0</f>
        <v>0</v>
      </c>
      <c r="O387">
        <f>(DQ387 - IF(AT387&gt;1, K387*DK387*100.0/(AV387), 0))*(DX387+DY387)/1000.0</f>
        <v>0</v>
      </c>
      <c r="P387">
        <f>2.0/((1/R387-1/Q387)+SIGN(R387)*SQRT((1/R387-1/Q387)*(1/R387-1/Q387) + 4*DL387/((DL387+1)*(DL387+1))*(2*1/R387*1/Q387-1/Q387*1/Q387)))</f>
        <v>0</v>
      </c>
      <c r="Q387">
        <f>IF(LEFT(DM387,1)&lt;&gt;"0",IF(LEFT(DM387,1)="1",3.0,DN387),$D$5+$E$5*(EE387*DX387/($K$5*1000))+$F$5*(EE387*DX387/($K$5*1000))*MAX(MIN(DK387,$J$5),$I$5)*MAX(MIN(DK387,$J$5),$I$5)+$G$5*MAX(MIN(DK387,$J$5),$I$5)*(EE387*DX387/($K$5*1000))+$H$5*(EE387*DX387/($K$5*1000))*(EE387*DX387/($K$5*1000)))</f>
        <v>0</v>
      </c>
      <c r="R387">
        <f>I387*(1000-(1000*0.61365*exp(17.502*V387/(240.97+V387))/(DX387+DY387)+DS387)/2)/(1000*0.61365*exp(17.502*V387/(240.97+V387))/(DX387+DY387)-DS387)</f>
        <v>0</v>
      </c>
      <c r="S387">
        <f>1/((DL387+1)/(P387/1.6)+1/(Q387/1.37)) + DL387/((DL387+1)/(P387/1.6) + DL387/(Q387/1.37))</f>
        <v>0</v>
      </c>
      <c r="T387">
        <f>(DG387*DJ387)</f>
        <v>0</v>
      </c>
      <c r="U387">
        <f>(DZ387+(T387+2*0.95*5.67E-8*(((DZ387+$B$9)+273)^4-(DZ387+273)^4)-44100*I387)/(1.84*29.3*Q387+8*0.95*5.67E-8*(DZ387+273)^3))</f>
        <v>0</v>
      </c>
      <c r="V387">
        <f>($C$9*EA387+$D$9*EB387+$E$9*U387)</f>
        <v>0</v>
      </c>
      <c r="W387">
        <f>0.61365*exp(17.502*V387/(240.97+V387))</f>
        <v>0</v>
      </c>
      <c r="X387">
        <f>(Y387/Z387*100)</f>
        <v>0</v>
      </c>
      <c r="Y387">
        <f>DS387*(DX387+DY387)/1000</f>
        <v>0</v>
      </c>
      <c r="Z387">
        <f>0.61365*exp(17.502*DZ387/(240.97+DZ387))</f>
        <v>0</v>
      </c>
      <c r="AA387">
        <f>(W387-DS387*(DX387+DY387)/1000)</f>
        <v>0</v>
      </c>
      <c r="AB387">
        <f>(-I387*44100)</f>
        <v>0</v>
      </c>
      <c r="AC387">
        <f>2*29.3*Q387*0.92*(DZ387-V387)</f>
        <v>0</v>
      </c>
      <c r="AD387">
        <f>2*0.95*5.67E-8*(((DZ387+$B$9)+273)^4-(V387+273)^4)</f>
        <v>0</v>
      </c>
      <c r="AE387">
        <f>T387+AD387+AB387+AC387</f>
        <v>0</v>
      </c>
      <c r="AF387">
        <f>DW387*AT387*(DR387-DQ387*(1000-AT387*DT387)/(1000-AT387*DS387))/(100*DK387)</f>
        <v>0</v>
      </c>
      <c r="AG387">
        <f>1000*DW387*AT387*(DS387-DT387)/(100*DK387*(1000-AT387*DS387))</f>
        <v>0</v>
      </c>
      <c r="AH387">
        <f>(AI387 - AJ387 - DX387*1E3/(8.314*(DZ387+273.15)) * AL387/DW387 * AK387) * DW387/(100*DK387) * (1000 - DT387)/1000</f>
        <v>0</v>
      </c>
      <c r="AI387">
        <v>1353.911140320792</v>
      </c>
      <c r="AJ387">
        <v>1329.916909090909</v>
      </c>
      <c r="AK387">
        <v>3.40945045061359</v>
      </c>
      <c r="AL387">
        <v>65.05288152161035</v>
      </c>
      <c r="AM387">
        <f>(AO387 - AN387 + DX387*1E3/(8.314*(DZ387+273.15)) * AQ387/DW387 * AP387) * DW387/(100*DK387) * 1000/(1000 - AO387)</f>
        <v>0</v>
      </c>
      <c r="AN387">
        <v>20.64804186668035</v>
      </c>
      <c r="AO387">
        <v>21.64832181818181</v>
      </c>
      <c r="AP387">
        <v>-0.0002117119355198885</v>
      </c>
      <c r="AQ387">
        <v>105.0648976741151</v>
      </c>
      <c r="AR387">
        <v>0</v>
      </c>
      <c r="AS387">
        <v>0</v>
      </c>
      <c r="AT387">
        <f>IF(AR387*$H$15&gt;=AV387,1.0,(AV387/(AV387-AR387*$H$15)))</f>
        <v>0</v>
      </c>
      <c r="AU387">
        <f>(AT387-1)*100</f>
        <v>0</v>
      </c>
      <c r="AV387">
        <f>MAX(0,($B$15+$C$15*EE387)/(1+$D$15*EE387)*DX387/(DZ387+273)*$E$15)</f>
        <v>0</v>
      </c>
      <c r="AW387" t="s">
        <v>437</v>
      </c>
      <c r="AX387" t="s">
        <v>437</v>
      </c>
      <c r="AY387">
        <v>0</v>
      </c>
      <c r="AZ387">
        <v>0</v>
      </c>
      <c r="BA387">
        <f>1-AY387/AZ387</f>
        <v>0</v>
      </c>
      <c r="BB387">
        <v>0</v>
      </c>
      <c r="BC387" t="s">
        <v>437</v>
      </c>
      <c r="BD387" t="s">
        <v>437</v>
      </c>
      <c r="BE387">
        <v>0</v>
      </c>
      <c r="BF387">
        <v>0</v>
      </c>
      <c r="BG387">
        <f>1-BE387/BF387</f>
        <v>0</v>
      </c>
      <c r="BH387">
        <v>0.5</v>
      </c>
      <c r="BI387">
        <f>DH387</f>
        <v>0</v>
      </c>
      <c r="BJ387">
        <f>K387</f>
        <v>0</v>
      </c>
      <c r="BK387">
        <f>BG387*BH387*BI387</f>
        <v>0</v>
      </c>
      <c r="BL387">
        <f>(BJ387-BB387)/BI387</f>
        <v>0</v>
      </c>
      <c r="BM387">
        <f>(AZ387-BF387)/BF387</f>
        <v>0</v>
      </c>
      <c r="BN387">
        <f>AY387/(BA387+AY387/BF387)</f>
        <v>0</v>
      </c>
      <c r="BO387" t="s">
        <v>437</v>
      </c>
      <c r="BP387">
        <v>0</v>
      </c>
      <c r="BQ387">
        <f>IF(BP387&lt;&gt;0, BP387, BN387)</f>
        <v>0</v>
      </c>
      <c r="BR387">
        <f>1-BQ387/BF387</f>
        <v>0</v>
      </c>
      <c r="BS387">
        <f>(BF387-BE387)/(BF387-BQ387)</f>
        <v>0</v>
      </c>
      <c r="BT387">
        <f>(AZ387-BF387)/(AZ387-BQ387)</f>
        <v>0</v>
      </c>
      <c r="BU387">
        <f>(BF387-BE387)/(BF387-AY387)</f>
        <v>0</v>
      </c>
      <c r="BV387">
        <f>(AZ387-BF387)/(AZ387-AY387)</f>
        <v>0</v>
      </c>
      <c r="BW387">
        <f>(BS387*BQ387/BE387)</f>
        <v>0</v>
      </c>
      <c r="BX387">
        <f>(1-BW387)</f>
        <v>0</v>
      </c>
      <c r="DG387">
        <f>$B$13*EF387+$C$13*EG387+$F$13*ER387*(1-EU387)</f>
        <v>0</v>
      </c>
      <c r="DH387">
        <f>DG387*DI387</f>
        <v>0</v>
      </c>
      <c r="DI387">
        <f>($B$13*$D$11+$C$13*$D$11+$F$13*((FE387+EW387)/MAX(FE387+EW387+FF387, 0.1)*$I$11+FF387/MAX(FE387+EW387+FF387, 0.1)*$J$11))/($B$13+$C$13+$F$13)</f>
        <v>0</v>
      </c>
      <c r="DJ387">
        <f>($B$13*$K$11+$C$13*$K$11+$F$13*((FE387+EW387)/MAX(FE387+EW387+FF387, 0.1)*$P$11+FF387/MAX(FE387+EW387+FF387, 0.1)*$Q$11))/($B$13+$C$13+$F$13)</f>
        <v>0</v>
      </c>
      <c r="DK387">
        <v>2.7</v>
      </c>
      <c r="DL387">
        <v>0.5</v>
      </c>
      <c r="DM387" t="s">
        <v>438</v>
      </c>
      <c r="DN387">
        <v>2</v>
      </c>
      <c r="DO387" t="b">
        <v>1</v>
      </c>
      <c r="DP387">
        <v>1759171843.814285</v>
      </c>
      <c r="DQ387">
        <v>1276.771785714286</v>
      </c>
      <c r="DR387">
        <v>1310.083928571429</v>
      </c>
      <c r="DS387">
        <v>21.659725</v>
      </c>
      <c r="DT387">
        <v>20.64920357142858</v>
      </c>
      <c r="DU387">
        <v>1277.176428571428</v>
      </c>
      <c r="DV387">
        <v>21.38169642857143</v>
      </c>
      <c r="DW387">
        <v>499.9581071428571</v>
      </c>
      <c r="DX387">
        <v>90.87385000000002</v>
      </c>
      <c r="DY387">
        <v>0.06696196071428571</v>
      </c>
      <c r="DZ387">
        <v>28.60997857142857</v>
      </c>
      <c r="EA387">
        <v>29.99313928571429</v>
      </c>
      <c r="EB387">
        <v>999.9000000000002</v>
      </c>
      <c r="EC387">
        <v>0</v>
      </c>
      <c r="ED387">
        <v>0</v>
      </c>
      <c r="EE387">
        <v>9995.668214285715</v>
      </c>
      <c r="EF387">
        <v>0</v>
      </c>
      <c r="EG387">
        <v>11.1107</v>
      </c>
      <c r="EH387">
        <v>-33.31110357142857</v>
      </c>
      <c r="EI387">
        <v>1305.038928571428</v>
      </c>
      <c r="EJ387">
        <v>1337.706071428571</v>
      </c>
      <c r="EK387">
        <v>1.010510714285714</v>
      </c>
      <c r="EL387">
        <v>1310.083928571429</v>
      </c>
      <c r="EM387">
        <v>20.64920357142858</v>
      </c>
      <c r="EN387">
        <v>1.968301071428572</v>
      </c>
      <c r="EO387">
        <v>1.8764725</v>
      </c>
      <c r="EP387">
        <v>17.19162857142857</v>
      </c>
      <c r="EQ387">
        <v>16.43880714285714</v>
      </c>
      <c r="ER387">
        <v>1999.976428571429</v>
      </c>
      <c r="ES387">
        <v>0.9799934642857142</v>
      </c>
      <c r="ET387">
        <v>0.02000693571428571</v>
      </c>
      <c r="EU387">
        <v>0</v>
      </c>
      <c r="EV387">
        <v>416.2654642857143</v>
      </c>
      <c r="EW387">
        <v>5.00078</v>
      </c>
      <c r="EX387">
        <v>8195.935714285715</v>
      </c>
      <c r="EY387">
        <v>16379.38571428572</v>
      </c>
      <c r="EZ387">
        <v>39.935</v>
      </c>
      <c r="FA387">
        <v>40.73410714285713</v>
      </c>
      <c r="FB387">
        <v>40.07785714285713</v>
      </c>
      <c r="FC387">
        <v>40.45742857142857</v>
      </c>
      <c r="FD387">
        <v>40.86132142857142</v>
      </c>
      <c r="FE387">
        <v>1955.066428571429</v>
      </c>
      <c r="FF387">
        <v>39.91</v>
      </c>
      <c r="FG387">
        <v>0</v>
      </c>
      <c r="FH387">
        <v>1759171844</v>
      </c>
      <c r="FI387">
        <v>0</v>
      </c>
      <c r="FJ387">
        <v>416.2479230769231</v>
      </c>
      <c r="FK387">
        <v>0.9343589714400024</v>
      </c>
      <c r="FL387">
        <v>2.702222209528435</v>
      </c>
      <c r="FM387">
        <v>8196.01923076923</v>
      </c>
      <c r="FN387">
        <v>15</v>
      </c>
      <c r="FO387">
        <v>0</v>
      </c>
      <c r="FP387" t="s">
        <v>439</v>
      </c>
      <c r="FQ387">
        <v>1746989605.5</v>
      </c>
      <c r="FR387">
        <v>1746989593.5</v>
      </c>
      <c r="FS387">
        <v>0</v>
      </c>
      <c r="FT387">
        <v>-0.274</v>
      </c>
      <c r="FU387">
        <v>-0.002</v>
      </c>
      <c r="FV387">
        <v>2.549</v>
      </c>
      <c r="FW387">
        <v>0.129</v>
      </c>
      <c r="FX387">
        <v>420</v>
      </c>
      <c r="FY387">
        <v>17</v>
      </c>
      <c r="FZ387">
        <v>0.02</v>
      </c>
      <c r="GA387">
        <v>0.04</v>
      </c>
      <c r="GB387">
        <v>-33.2939325</v>
      </c>
      <c r="GC387">
        <v>-0.1674247654783515</v>
      </c>
      <c r="GD387">
        <v>0.07802383413899815</v>
      </c>
      <c r="GE387">
        <v>1</v>
      </c>
      <c r="GF387">
        <v>416.2416176470588</v>
      </c>
      <c r="GG387">
        <v>0.4574637125820448</v>
      </c>
      <c r="GH387">
        <v>0.2255488749311302</v>
      </c>
      <c r="GI387">
        <v>1</v>
      </c>
      <c r="GJ387">
        <v>1.01009885</v>
      </c>
      <c r="GK387">
        <v>0.0007291632270157025</v>
      </c>
      <c r="GL387">
        <v>0.004603254998096469</v>
      </c>
      <c r="GM387">
        <v>1</v>
      </c>
      <c r="GN387">
        <v>3</v>
      </c>
      <c r="GO387">
        <v>3</v>
      </c>
      <c r="GP387" t="s">
        <v>440</v>
      </c>
      <c r="GQ387">
        <v>3.1024</v>
      </c>
      <c r="GR387">
        <v>2.72524</v>
      </c>
      <c r="GS387">
        <v>0.189978</v>
      </c>
      <c r="GT387">
        <v>0.192969</v>
      </c>
      <c r="GU387">
        <v>0.100485</v>
      </c>
      <c r="GV387">
        <v>0.0985355</v>
      </c>
      <c r="GW387">
        <v>21134.7</v>
      </c>
      <c r="GX387">
        <v>19132.2</v>
      </c>
      <c r="GY387">
        <v>26656.8</v>
      </c>
      <c r="GZ387">
        <v>23931.1</v>
      </c>
      <c r="HA387">
        <v>38380.1</v>
      </c>
      <c r="HB387">
        <v>31905.1</v>
      </c>
      <c r="HC387">
        <v>46545.6</v>
      </c>
      <c r="HD387">
        <v>37864.1</v>
      </c>
      <c r="HE387">
        <v>1.86252</v>
      </c>
      <c r="HF387">
        <v>1.85277</v>
      </c>
      <c r="HG387">
        <v>0.124175</v>
      </c>
      <c r="HH387">
        <v>0</v>
      </c>
      <c r="HI387">
        <v>27.9431</v>
      </c>
      <c r="HJ387">
        <v>999.9</v>
      </c>
      <c r="HK387">
        <v>48.6</v>
      </c>
      <c r="HL387">
        <v>31.9</v>
      </c>
      <c r="HM387">
        <v>25.3935</v>
      </c>
      <c r="HN387">
        <v>61.5887</v>
      </c>
      <c r="HO387">
        <v>22.2276</v>
      </c>
      <c r="HP387">
        <v>1</v>
      </c>
      <c r="HQ387">
        <v>0.184632</v>
      </c>
      <c r="HR387">
        <v>0.0216748</v>
      </c>
      <c r="HS387">
        <v>20.2794</v>
      </c>
      <c r="HT387">
        <v>5.2113</v>
      </c>
      <c r="HU387">
        <v>11.98</v>
      </c>
      <c r="HV387">
        <v>4.9628</v>
      </c>
      <c r="HW387">
        <v>3.27465</v>
      </c>
      <c r="HX387">
        <v>9999</v>
      </c>
      <c r="HY387">
        <v>9999</v>
      </c>
      <c r="HZ387">
        <v>9999</v>
      </c>
      <c r="IA387">
        <v>43.3</v>
      </c>
      <c r="IB387">
        <v>1.86401</v>
      </c>
      <c r="IC387">
        <v>1.86016</v>
      </c>
      <c r="ID387">
        <v>1.85848</v>
      </c>
      <c r="IE387">
        <v>1.85982</v>
      </c>
      <c r="IF387">
        <v>1.85989</v>
      </c>
      <c r="IG387">
        <v>1.85839</v>
      </c>
      <c r="IH387">
        <v>1.85745</v>
      </c>
      <c r="II387">
        <v>1.85242</v>
      </c>
      <c r="IJ387">
        <v>0</v>
      </c>
      <c r="IK387">
        <v>0</v>
      </c>
      <c r="IL387">
        <v>0</v>
      </c>
      <c r="IM387">
        <v>0</v>
      </c>
      <c r="IN387" t="s">
        <v>441</v>
      </c>
      <c r="IO387" t="s">
        <v>442</v>
      </c>
      <c r="IP387" t="s">
        <v>443</v>
      </c>
      <c r="IQ387" t="s">
        <v>443</v>
      </c>
      <c r="IR387" t="s">
        <v>443</v>
      </c>
      <c r="IS387" t="s">
        <v>443</v>
      </c>
      <c r="IT387">
        <v>0</v>
      </c>
      <c r="IU387">
        <v>100</v>
      </c>
      <c r="IV387">
        <v>100</v>
      </c>
      <c r="IW387">
        <v>-0.38</v>
      </c>
      <c r="IX387">
        <v>0.2778</v>
      </c>
      <c r="IY387">
        <v>-0.9039269621244732</v>
      </c>
      <c r="IZ387">
        <v>-0.001239420960351069</v>
      </c>
      <c r="JA387">
        <v>2.054680153414315E-06</v>
      </c>
      <c r="JB387">
        <v>-6.090169633737798E-10</v>
      </c>
      <c r="JC387">
        <v>0.01286883109493677</v>
      </c>
      <c r="JD387">
        <v>0.003674261220633967</v>
      </c>
      <c r="JE387">
        <v>0.0003746991724086452</v>
      </c>
      <c r="JF387">
        <v>1.563836292469968E-06</v>
      </c>
      <c r="JG387">
        <v>1</v>
      </c>
      <c r="JH387">
        <v>2003</v>
      </c>
      <c r="JI387">
        <v>1</v>
      </c>
      <c r="JJ387">
        <v>24</v>
      </c>
      <c r="JK387">
        <v>203037.4</v>
      </c>
      <c r="JL387">
        <v>203037.6</v>
      </c>
      <c r="JM387">
        <v>2.90649</v>
      </c>
      <c r="JN387">
        <v>2.6062</v>
      </c>
      <c r="JO387">
        <v>1.49658</v>
      </c>
      <c r="JP387">
        <v>2.34375</v>
      </c>
      <c r="JQ387">
        <v>1.54907</v>
      </c>
      <c r="JR387">
        <v>2.42554</v>
      </c>
      <c r="JS387">
        <v>36.8842</v>
      </c>
      <c r="JT387">
        <v>24.1838</v>
      </c>
      <c r="JU387">
        <v>18</v>
      </c>
      <c r="JV387">
        <v>484.157</v>
      </c>
      <c r="JW387">
        <v>492.706</v>
      </c>
      <c r="JX387">
        <v>26.983</v>
      </c>
      <c r="JY387">
        <v>29.623</v>
      </c>
      <c r="JZ387">
        <v>29.9995</v>
      </c>
      <c r="KA387">
        <v>29.8779</v>
      </c>
      <c r="KB387">
        <v>29.8811</v>
      </c>
      <c r="KC387">
        <v>58.3223</v>
      </c>
      <c r="KD387">
        <v>21.6577</v>
      </c>
      <c r="KE387">
        <v>92.554</v>
      </c>
      <c r="KF387">
        <v>27.0712</v>
      </c>
      <c r="KG387">
        <v>1356.08</v>
      </c>
      <c r="KH387">
        <v>20.6765</v>
      </c>
      <c r="KI387">
        <v>101.771</v>
      </c>
      <c r="KJ387">
        <v>91.3117</v>
      </c>
    </row>
    <row r="388" spans="1:296">
      <c r="A388">
        <v>370</v>
      </c>
      <c r="B388">
        <v>1759171856.1</v>
      </c>
      <c r="C388">
        <v>10483</v>
      </c>
      <c r="D388" t="s">
        <v>1186</v>
      </c>
      <c r="E388" t="s">
        <v>1187</v>
      </c>
      <c r="F388">
        <v>5</v>
      </c>
      <c r="G388" t="s">
        <v>1025</v>
      </c>
      <c r="H388">
        <v>1759171848.260714</v>
      </c>
      <c r="I388">
        <f>(J388)/1000</f>
        <v>0</v>
      </c>
      <c r="J388">
        <f>IF(DO388, AM388, AG388)</f>
        <v>0</v>
      </c>
      <c r="K388">
        <f>IF(DO388, AH388, AF388)</f>
        <v>0</v>
      </c>
      <c r="L388">
        <f>DQ388 - IF(AT388&gt;1, K388*DK388*100.0/(AV388), 0)</f>
        <v>0</v>
      </c>
      <c r="M388">
        <f>((S388-I388/2)*L388-K388)/(S388+I388/2)</f>
        <v>0</v>
      </c>
      <c r="N388">
        <f>M388*(DX388+DY388)/1000.0</f>
        <v>0</v>
      </c>
      <c r="O388">
        <f>(DQ388 - IF(AT388&gt;1, K388*DK388*100.0/(AV388), 0))*(DX388+DY388)/1000.0</f>
        <v>0</v>
      </c>
      <c r="P388">
        <f>2.0/((1/R388-1/Q388)+SIGN(R388)*SQRT((1/R388-1/Q388)*(1/R388-1/Q388) + 4*DL388/((DL388+1)*(DL388+1))*(2*1/R388*1/Q388-1/Q388*1/Q388)))</f>
        <v>0</v>
      </c>
      <c r="Q388">
        <f>IF(LEFT(DM388,1)&lt;&gt;"0",IF(LEFT(DM388,1)="1",3.0,DN388),$D$5+$E$5*(EE388*DX388/($K$5*1000))+$F$5*(EE388*DX388/($K$5*1000))*MAX(MIN(DK388,$J$5),$I$5)*MAX(MIN(DK388,$J$5),$I$5)+$G$5*MAX(MIN(DK388,$J$5),$I$5)*(EE388*DX388/($K$5*1000))+$H$5*(EE388*DX388/($K$5*1000))*(EE388*DX388/($K$5*1000)))</f>
        <v>0</v>
      </c>
      <c r="R388">
        <f>I388*(1000-(1000*0.61365*exp(17.502*V388/(240.97+V388))/(DX388+DY388)+DS388)/2)/(1000*0.61365*exp(17.502*V388/(240.97+V388))/(DX388+DY388)-DS388)</f>
        <v>0</v>
      </c>
      <c r="S388">
        <f>1/((DL388+1)/(P388/1.6)+1/(Q388/1.37)) + DL388/((DL388+1)/(P388/1.6) + DL388/(Q388/1.37))</f>
        <v>0</v>
      </c>
      <c r="T388">
        <f>(DG388*DJ388)</f>
        <v>0</v>
      </c>
      <c r="U388">
        <f>(DZ388+(T388+2*0.95*5.67E-8*(((DZ388+$B$9)+273)^4-(DZ388+273)^4)-44100*I388)/(1.84*29.3*Q388+8*0.95*5.67E-8*(DZ388+273)^3))</f>
        <v>0</v>
      </c>
      <c r="V388">
        <f>($C$9*EA388+$D$9*EB388+$E$9*U388)</f>
        <v>0</v>
      </c>
      <c r="W388">
        <f>0.61365*exp(17.502*V388/(240.97+V388))</f>
        <v>0</v>
      </c>
      <c r="X388">
        <f>(Y388/Z388*100)</f>
        <v>0</v>
      </c>
      <c r="Y388">
        <f>DS388*(DX388+DY388)/1000</f>
        <v>0</v>
      </c>
      <c r="Z388">
        <f>0.61365*exp(17.502*DZ388/(240.97+DZ388))</f>
        <v>0</v>
      </c>
      <c r="AA388">
        <f>(W388-DS388*(DX388+DY388)/1000)</f>
        <v>0</v>
      </c>
      <c r="AB388">
        <f>(-I388*44100)</f>
        <v>0</v>
      </c>
      <c r="AC388">
        <f>2*29.3*Q388*0.92*(DZ388-V388)</f>
        <v>0</v>
      </c>
      <c r="AD388">
        <f>2*0.95*5.67E-8*(((DZ388+$B$9)+273)^4-(V388+273)^4)</f>
        <v>0</v>
      </c>
      <c r="AE388">
        <f>T388+AD388+AB388+AC388</f>
        <v>0</v>
      </c>
      <c r="AF388">
        <f>DW388*AT388*(DR388-DQ388*(1000-AT388*DT388)/(1000-AT388*DS388))/(100*DK388)</f>
        <v>0</v>
      </c>
      <c r="AG388">
        <f>1000*DW388*AT388*(DS388-DT388)/(100*DK388*(1000-AT388*DS388))</f>
        <v>0</v>
      </c>
      <c r="AH388">
        <f>(AI388 - AJ388 - DX388*1E3/(8.314*(DZ388+273.15)) * AL388/DW388 * AK388) * DW388/(100*DK388) * (1000 - DT388)/1000</f>
        <v>0</v>
      </c>
      <c r="AI388">
        <v>1369.330488378091</v>
      </c>
      <c r="AJ388">
        <v>1345.342545454545</v>
      </c>
      <c r="AK388">
        <v>3.430292068075346</v>
      </c>
      <c r="AL388">
        <v>65.05288152161035</v>
      </c>
      <c r="AM388">
        <f>(AO388 - AN388 + DX388*1E3/(8.314*(DZ388+273.15)) * AQ388/DW388 * AP388) * DW388/(100*DK388) * 1000/(1000 - AO388)</f>
        <v>0</v>
      </c>
      <c r="AN388">
        <v>20.64731952319831</v>
      </c>
      <c r="AO388">
        <v>21.63869878787878</v>
      </c>
      <c r="AP388">
        <v>-0.0001595788648439045</v>
      </c>
      <c r="AQ388">
        <v>105.0648976741151</v>
      </c>
      <c r="AR388">
        <v>0</v>
      </c>
      <c r="AS388">
        <v>0</v>
      </c>
      <c r="AT388">
        <f>IF(AR388*$H$15&gt;=AV388,1.0,(AV388/(AV388-AR388*$H$15)))</f>
        <v>0</v>
      </c>
      <c r="AU388">
        <f>(AT388-1)*100</f>
        <v>0</v>
      </c>
      <c r="AV388">
        <f>MAX(0,($B$15+$C$15*EE388)/(1+$D$15*EE388)*DX388/(DZ388+273)*$E$15)</f>
        <v>0</v>
      </c>
      <c r="AW388" t="s">
        <v>437</v>
      </c>
      <c r="AX388" t="s">
        <v>437</v>
      </c>
      <c r="AY388">
        <v>0</v>
      </c>
      <c r="AZ388">
        <v>0</v>
      </c>
      <c r="BA388">
        <f>1-AY388/AZ388</f>
        <v>0</v>
      </c>
      <c r="BB388">
        <v>0</v>
      </c>
      <c r="BC388" t="s">
        <v>437</v>
      </c>
      <c r="BD388" t="s">
        <v>437</v>
      </c>
      <c r="BE388">
        <v>0</v>
      </c>
      <c r="BF388">
        <v>0</v>
      </c>
      <c r="BG388">
        <f>1-BE388/BF388</f>
        <v>0</v>
      </c>
      <c r="BH388">
        <v>0.5</v>
      </c>
      <c r="BI388">
        <f>DH388</f>
        <v>0</v>
      </c>
      <c r="BJ388">
        <f>K388</f>
        <v>0</v>
      </c>
      <c r="BK388">
        <f>BG388*BH388*BI388</f>
        <v>0</v>
      </c>
      <c r="BL388">
        <f>(BJ388-BB388)/BI388</f>
        <v>0</v>
      </c>
      <c r="BM388">
        <f>(AZ388-BF388)/BF388</f>
        <v>0</v>
      </c>
      <c r="BN388">
        <f>AY388/(BA388+AY388/BF388)</f>
        <v>0</v>
      </c>
      <c r="BO388" t="s">
        <v>437</v>
      </c>
      <c r="BP388">
        <v>0</v>
      </c>
      <c r="BQ388">
        <f>IF(BP388&lt;&gt;0, BP388, BN388)</f>
        <v>0</v>
      </c>
      <c r="BR388">
        <f>1-BQ388/BF388</f>
        <v>0</v>
      </c>
      <c r="BS388">
        <f>(BF388-BE388)/(BF388-BQ388)</f>
        <v>0</v>
      </c>
      <c r="BT388">
        <f>(AZ388-BF388)/(AZ388-BQ388)</f>
        <v>0</v>
      </c>
      <c r="BU388">
        <f>(BF388-BE388)/(BF388-AY388)</f>
        <v>0</v>
      </c>
      <c r="BV388">
        <f>(AZ388-BF388)/(AZ388-AY388)</f>
        <v>0</v>
      </c>
      <c r="BW388">
        <f>(BS388*BQ388/BE388)</f>
        <v>0</v>
      </c>
      <c r="BX388">
        <f>(1-BW388)</f>
        <v>0</v>
      </c>
      <c r="DG388">
        <f>$B$13*EF388+$C$13*EG388+$F$13*ER388*(1-EU388)</f>
        <v>0</v>
      </c>
      <c r="DH388">
        <f>DG388*DI388</f>
        <v>0</v>
      </c>
      <c r="DI388">
        <f>($B$13*$D$11+$C$13*$D$11+$F$13*((FE388+EW388)/MAX(FE388+EW388+FF388, 0.1)*$I$11+FF388/MAX(FE388+EW388+FF388, 0.1)*$J$11))/($B$13+$C$13+$F$13)</f>
        <v>0</v>
      </c>
      <c r="DJ388">
        <f>($B$13*$K$11+$C$13*$K$11+$F$13*((FE388+EW388)/MAX(FE388+EW388+FF388, 0.1)*$P$11+FF388/MAX(FE388+EW388+FF388, 0.1)*$Q$11))/($B$13+$C$13+$F$13)</f>
        <v>0</v>
      </c>
      <c r="DK388">
        <v>2.7</v>
      </c>
      <c r="DL388">
        <v>0.5</v>
      </c>
      <c r="DM388" t="s">
        <v>438</v>
      </c>
      <c r="DN388">
        <v>2</v>
      </c>
      <c r="DO388" t="b">
        <v>1</v>
      </c>
      <c r="DP388">
        <v>1759171848.260714</v>
      </c>
      <c r="DQ388">
        <v>1291.641785714286</v>
      </c>
      <c r="DR388">
        <v>1324.9675</v>
      </c>
      <c r="DS388">
        <v>21.65343571428572</v>
      </c>
      <c r="DT388">
        <v>20.64849642857143</v>
      </c>
      <c r="DU388">
        <v>1292.031428571428</v>
      </c>
      <c r="DV388">
        <v>21.37554285714285</v>
      </c>
      <c r="DW388">
        <v>499.9291785714286</v>
      </c>
      <c r="DX388">
        <v>90.87417500000001</v>
      </c>
      <c r="DY388">
        <v>0.06710030357142857</v>
      </c>
      <c r="DZ388">
        <v>28.60120357142857</v>
      </c>
      <c r="EA388">
        <v>29.98392142857143</v>
      </c>
      <c r="EB388">
        <v>999.9000000000002</v>
      </c>
      <c r="EC388">
        <v>0</v>
      </c>
      <c r="ED388">
        <v>0</v>
      </c>
      <c r="EE388">
        <v>9994.085357142856</v>
      </c>
      <c r="EF388">
        <v>0</v>
      </c>
      <c r="EG388">
        <v>11.11417142857143</v>
      </c>
      <c r="EH388">
        <v>-33.324775</v>
      </c>
      <c r="EI388">
        <v>1320.228928571429</v>
      </c>
      <c r="EJ388">
        <v>1352.902142857143</v>
      </c>
      <c r="EK388">
        <v>1.004936928571428</v>
      </c>
      <c r="EL388">
        <v>1324.9675</v>
      </c>
      <c r="EM388">
        <v>20.64849642857143</v>
      </c>
      <c r="EN388">
        <v>1.967736785714286</v>
      </c>
      <c r="EO388">
        <v>1.876414642857143</v>
      </c>
      <c r="EP388">
        <v>17.18709642857143</v>
      </c>
      <c r="EQ388">
        <v>16.43832142857142</v>
      </c>
      <c r="ER388">
        <v>1999.981071428572</v>
      </c>
      <c r="ES388">
        <v>0.9799934642857144</v>
      </c>
      <c r="ET388">
        <v>0.02000693571428571</v>
      </c>
      <c r="EU388">
        <v>0</v>
      </c>
      <c r="EV388">
        <v>416.2602500000001</v>
      </c>
      <c r="EW388">
        <v>5.00078</v>
      </c>
      <c r="EX388">
        <v>8196.178928571428</v>
      </c>
      <c r="EY388">
        <v>16379.43571428572</v>
      </c>
      <c r="EZ388">
        <v>39.90378571428571</v>
      </c>
      <c r="FA388">
        <v>40.72742857142857</v>
      </c>
      <c r="FB388">
        <v>40.08899999999999</v>
      </c>
      <c r="FC388">
        <v>40.44171428571428</v>
      </c>
      <c r="FD388">
        <v>40.83460714285713</v>
      </c>
      <c r="FE388">
        <v>1955.071071428571</v>
      </c>
      <c r="FF388">
        <v>39.91</v>
      </c>
      <c r="FG388">
        <v>0</v>
      </c>
      <c r="FH388">
        <v>1759171848.2</v>
      </c>
      <c r="FI388">
        <v>0</v>
      </c>
      <c r="FJ388">
        <v>416.24712</v>
      </c>
      <c r="FK388">
        <v>-0.5230769349985319</v>
      </c>
      <c r="FL388">
        <v>6.117692298458765</v>
      </c>
      <c r="FM388">
        <v>8196.235199999999</v>
      </c>
      <c r="FN388">
        <v>15</v>
      </c>
      <c r="FO388">
        <v>0</v>
      </c>
      <c r="FP388" t="s">
        <v>439</v>
      </c>
      <c r="FQ388">
        <v>1746989605.5</v>
      </c>
      <c r="FR388">
        <v>1746989593.5</v>
      </c>
      <c r="FS388">
        <v>0</v>
      </c>
      <c r="FT388">
        <v>-0.274</v>
      </c>
      <c r="FU388">
        <v>-0.002</v>
      </c>
      <c r="FV388">
        <v>2.549</v>
      </c>
      <c r="FW388">
        <v>0.129</v>
      </c>
      <c r="FX388">
        <v>420</v>
      </c>
      <c r="FY388">
        <v>17</v>
      </c>
      <c r="FZ388">
        <v>0.02</v>
      </c>
      <c r="GA388">
        <v>0.04</v>
      </c>
      <c r="GB388">
        <v>-33.33361707317073</v>
      </c>
      <c r="GC388">
        <v>-0.1021526132404705</v>
      </c>
      <c r="GD388">
        <v>0.08175767556251107</v>
      </c>
      <c r="GE388">
        <v>1</v>
      </c>
      <c r="GF388">
        <v>416.2411176470588</v>
      </c>
      <c r="GG388">
        <v>0.3170053455094552</v>
      </c>
      <c r="GH388">
        <v>0.2344165177760062</v>
      </c>
      <c r="GI388">
        <v>1</v>
      </c>
      <c r="GJ388">
        <v>1.007329853658536</v>
      </c>
      <c r="GK388">
        <v>-0.07185493379791051</v>
      </c>
      <c r="GL388">
        <v>0.007668987873440303</v>
      </c>
      <c r="GM388">
        <v>1</v>
      </c>
      <c r="GN388">
        <v>3</v>
      </c>
      <c r="GO388">
        <v>3</v>
      </c>
      <c r="GP388" t="s">
        <v>440</v>
      </c>
      <c r="GQ388">
        <v>3.1023</v>
      </c>
      <c r="GR388">
        <v>2.72558</v>
      </c>
      <c r="GS388">
        <v>0.191315</v>
      </c>
      <c r="GT388">
        <v>0.194314</v>
      </c>
      <c r="GU388">
        <v>0.100452</v>
      </c>
      <c r="GV388">
        <v>0.0985347</v>
      </c>
      <c r="GW388">
        <v>21099.9</v>
      </c>
      <c r="GX388">
        <v>19100.4</v>
      </c>
      <c r="GY388">
        <v>26656.9</v>
      </c>
      <c r="GZ388">
        <v>23931.2</v>
      </c>
      <c r="HA388">
        <v>38381.9</v>
      </c>
      <c r="HB388">
        <v>31905.5</v>
      </c>
      <c r="HC388">
        <v>46545.8</v>
      </c>
      <c r="HD388">
        <v>37864.3</v>
      </c>
      <c r="HE388">
        <v>1.86213</v>
      </c>
      <c r="HF388">
        <v>1.85292</v>
      </c>
      <c r="HG388">
        <v>0.124887</v>
      </c>
      <c r="HH388">
        <v>0</v>
      </c>
      <c r="HI388">
        <v>27.9351</v>
      </c>
      <c r="HJ388">
        <v>999.9</v>
      </c>
      <c r="HK388">
        <v>48.6</v>
      </c>
      <c r="HL388">
        <v>32</v>
      </c>
      <c r="HM388">
        <v>25.5368</v>
      </c>
      <c r="HN388">
        <v>61.0587</v>
      </c>
      <c r="HO388">
        <v>22.0913</v>
      </c>
      <c r="HP388">
        <v>1</v>
      </c>
      <c r="HQ388">
        <v>0.183763</v>
      </c>
      <c r="HR388">
        <v>0.117331</v>
      </c>
      <c r="HS388">
        <v>20.2798</v>
      </c>
      <c r="HT388">
        <v>5.2113</v>
      </c>
      <c r="HU388">
        <v>11.98</v>
      </c>
      <c r="HV388">
        <v>4.9627</v>
      </c>
      <c r="HW388">
        <v>3.27463</v>
      </c>
      <c r="HX388">
        <v>9999</v>
      </c>
      <c r="HY388">
        <v>9999</v>
      </c>
      <c r="HZ388">
        <v>9999</v>
      </c>
      <c r="IA388">
        <v>43.3</v>
      </c>
      <c r="IB388">
        <v>1.86401</v>
      </c>
      <c r="IC388">
        <v>1.86019</v>
      </c>
      <c r="ID388">
        <v>1.85848</v>
      </c>
      <c r="IE388">
        <v>1.85982</v>
      </c>
      <c r="IF388">
        <v>1.85989</v>
      </c>
      <c r="IG388">
        <v>1.85839</v>
      </c>
      <c r="IH388">
        <v>1.85746</v>
      </c>
      <c r="II388">
        <v>1.85242</v>
      </c>
      <c r="IJ388">
        <v>0</v>
      </c>
      <c r="IK388">
        <v>0</v>
      </c>
      <c r="IL388">
        <v>0</v>
      </c>
      <c r="IM388">
        <v>0</v>
      </c>
      <c r="IN388" t="s">
        <v>441</v>
      </c>
      <c r="IO388" t="s">
        <v>442</v>
      </c>
      <c r="IP388" t="s">
        <v>443</v>
      </c>
      <c r="IQ388" t="s">
        <v>443</v>
      </c>
      <c r="IR388" t="s">
        <v>443</v>
      </c>
      <c r="IS388" t="s">
        <v>443</v>
      </c>
      <c r="IT388">
        <v>0</v>
      </c>
      <c r="IU388">
        <v>100</v>
      </c>
      <c r="IV388">
        <v>100</v>
      </c>
      <c r="IW388">
        <v>-0.37</v>
      </c>
      <c r="IX388">
        <v>0.2776</v>
      </c>
      <c r="IY388">
        <v>-0.9039269621244732</v>
      </c>
      <c r="IZ388">
        <v>-0.001239420960351069</v>
      </c>
      <c r="JA388">
        <v>2.054680153414315E-06</v>
      </c>
      <c r="JB388">
        <v>-6.090169633737798E-10</v>
      </c>
      <c r="JC388">
        <v>0.01286883109493677</v>
      </c>
      <c r="JD388">
        <v>0.003674261220633967</v>
      </c>
      <c r="JE388">
        <v>0.0003746991724086452</v>
      </c>
      <c r="JF388">
        <v>1.563836292469968E-06</v>
      </c>
      <c r="JG388">
        <v>1</v>
      </c>
      <c r="JH388">
        <v>2003</v>
      </c>
      <c r="JI388">
        <v>1</v>
      </c>
      <c r="JJ388">
        <v>24</v>
      </c>
      <c r="JK388">
        <v>203037.5</v>
      </c>
      <c r="JL388">
        <v>203037.7</v>
      </c>
      <c r="JM388">
        <v>2.93213</v>
      </c>
      <c r="JN388">
        <v>2.61353</v>
      </c>
      <c r="JO388">
        <v>1.49658</v>
      </c>
      <c r="JP388">
        <v>2.34375</v>
      </c>
      <c r="JQ388">
        <v>1.54907</v>
      </c>
      <c r="JR388">
        <v>2.47192</v>
      </c>
      <c r="JS388">
        <v>36.8842</v>
      </c>
      <c r="JT388">
        <v>24.1838</v>
      </c>
      <c r="JU388">
        <v>18</v>
      </c>
      <c r="JV388">
        <v>483.906</v>
      </c>
      <c r="JW388">
        <v>492.786</v>
      </c>
      <c r="JX388">
        <v>27.0709</v>
      </c>
      <c r="JY388">
        <v>29.6207</v>
      </c>
      <c r="JZ388">
        <v>29.9994</v>
      </c>
      <c r="KA388">
        <v>29.8757</v>
      </c>
      <c r="KB388">
        <v>29.8788</v>
      </c>
      <c r="KC388">
        <v>58.8212</v>
      </c>
      <c r="KD388">
        <v>21.6577</v>
      </c>
      <c r="KE388">
        <v>92.554</v>
      </c>
      <c r="KF388">
        <v>27.0917</v>
      </c>
      <c r="KG388">
        <v>1369.44</v>
      </c>
      <c r="KH388">
        <v>20.6765</v>
      </c>
      <c r="KI388">
        <v>101.771</v>
      </c>
      <c r="KJ388">
        <v>91.3122</v>
      </c>
    </row>
    <row r="389" spans="1:296">
      <c r="A389">
        <v>371</v>
      </c>
      <c r="B389">
        <v>1759171861.1</v>
      </c>
      <c r="C389">
        <v>10488</v>
      </c>
      <c r="D389" t="s">
        <v>1188</v>
      </c>
      <c r="E389" t="s">
        <v>1189</v>
      </c>
      <c r="F389">
        <v>5</v>
      </c>
      <c r="G389" t="s">
        <v>1025</v>
      </c>
      <c r="H389">
        <v>1759171853.562963</v>
      </c>
      <c r="I389">
        <f>(J389)/1000</f>
        <v>0</v>
      </c>
      <c r="J389">
        <f>IF(DO389, AM389, AG389)</f>
        <v>0</v>
      </c>
      <c r="K389">
        <f>IF(DO389, AH389, AF389)</f>
        <v>0</v>
      </c>
      <c r="L389">
        <f>DQ389 - IF(AT389&gt;1, K389*DK389*100.0/(AV389), 0)</f>
        <v>0</v>
      </c>
      <c r="M389">
        <f>((S389-I389/2)*L389-K389)/(S389+I389/2)</f>
        <v>0</v>
      </c>
      <c r="N389">
        <f>M389*(DX389+DY389)/1000.0</f>
        <v>0</v>
      </c>
      <c r="O389">
        <f>(DQ389 - IF(AT389&gt;1, K389*DK389*100.0/(AV389), 0))*(DX389+DY389)/1000.0</f>
        <v>0</v>
      </c>
      <c r="P389">
        <f>2.0/((1/R389-1/Q389)+SIGN(R389)*SQRT((1/R389-1/Q389)*(1/R389-1/Q389) + 4*DL389/((DL389+1)*(DL389+1))*(2*1/R389*1/Q389-1/Q389*1/Q389)))</f>
        <v>0</v>
      </c>
      <c r="Q389">
        <f>IF(LEFT(DM389,1)&lt;&gt;"0",IF(LEFT(DM389,1)="1",3.0,DN389),$D$5+$E$5*(EE389*DX389/($K$5*1000))+$F$5*(EE389*DX389/($K$5*1000))*MAX(MIN(DK389,$J$5),$I$5)*MAX(MIN(DK389,$J$5),$I$5)+$G$5*MAX(MIN(DK389,$J$5),$I$5)*(EE389*DX389/($K$5*1000))+$H$5*(EE389*DX389/($K$5*1000))*(EE389*DX389/($K$5*1000)))</f>
        <v>0</v>
      </c>
      <c r="R389">
        <f>I389*(1000-(1000*0.61365*exp(17.502*V389/(240.97+V389))/(DX389+DY389)+DS389)/2)/(1000*0.61365*exp(17.502*V389/(240.97+V389))/(DX389+DY389)-DS389)</f>
        <v>0</v>
      </c>
      <c r="S389">
        <f>1/((DL389+1)/(P389/1.6)+1/(Q389/1.37)) + DL389/((DL389+1)/(P389/1.6) + DL389/(Q389/1.37))</f>
        <v>0</v>
      </c>
      <c r="T389">
        <f>(DG389*DJ389)</f>
        <v>0</v>
      </c>
      <c r="U389">
        <f>(DZ389+(T389+2*0.95*5.67E-8*(((DZ389+$B$9)+273)^4-(DZ389+273)^4)-44100*I389)/(1.84*29.3*Q389+8*0.95*5.67E-8*(DZ389+273)^3))</f>
        <v>0</v>
      </c>
      <c r="V389">
        <f>($C$9*EA389+$D$9*EB389+$E$9*U389)</f>
        <v>0</v>
      </c>
      <c r="W389">
        <f>0.61365*exp(17.502*V389/(240.97+V389))</f>
        <v>0</v>
      </c>
      <c r="X389">
        <f>(Y389/Z389*100)</f>
        <v>0</v>
      </c>
      <c r="Y389">
        <f>DS389*(DX389+DY389)/1000</f>
        <v>0</v>
      </c>
      <c r="Z389">
        <f>0.61365*exp(17.502*DZ389/(240.97+DZ389))</f>
        <v>0</v>
      </c>
      <c r="AA389">
        <f>(W389-DS389*(DX389+DY389)/1000)</f>
        <v>0</v>
      </c>
      <c r="AB389">
        <f>(-I389*44100)</f>
        <v>0</v>
      </c>
      <c r="AC389">
        <f>2*29.3*Q389*0.92*(DZ389-V389)</f>
        <v>0</v>
      </c>
      <c r="AD389">
        <f>2*0.95*5.67E-8*(((DZ389+$B$9)+273)^4-(V389+273)^4)</f>
        <v>0</v>
      </c>
      <c r="AE389">
        <f>T389+AD389+AB389+AC389</f>
        <v>0</v>
      </c>
      <c r="AF389">
        <f>DW389*AT389*(DR389-DQ389*(1000-AT389*DT389)/(1000-AT389*DS389))/(100*DK389)</f>
        <v>0</v>
      </c>
      <c r="AG389">
        <f>1000*DW389*AT389*(DS389-DT389)/(100*DK389*(1000-AT389*DS389))</f>
        <v>0</v>
      </c>
      <c r="AH389">
        <f>(AI389 - AJ389 - DX389*1E3/(8.314*(DZ389+273.15)) * AL389/DW389 * AK389) * DW389/(100*DK389) * (1000 - DT389)/1000</f>
        <v>0</v>
      </c>
      <c r="AI389">
        <v>1386.469077916751</v>
      </c>
      <c r="AJ389">
        <v>1362.415151515151</v>
      </c>
      <c r="AK389">
        <v>3.406557781720115</v>
      </c>
      <c r="AL389">
        <v>65.05288152161035</v>
      </c>
      <c r="AM389">
        <f>(AO389 - AN389 + DX389*1E3/(8.314*(DZ389+273.15)) * AQ389/DW389 * AP389) * DW389/(100*DK389) * 1000/(1000 - AO389)</f>
        <v>0</v>
      </c>
      <c r="AN389">
        <v>20.64611338456482</v>
      </c>
      <c r="AO389">
        <v>21.62570484848484</v>
      </c>
      <c r="AP389">
        <v>-0.0001911046319829752</v>
      </c>
      <c r="AQ389">
        <v>105.0648976741151</v>
      </c>
      <c r="AR389">
        <v>0</v>
      </c>
      <c r="AS389">
        <v>0</v>
      </c>
      <c r="AT389">
        <f>IF(AR389*$H$15&gt;=AV389,1.0,(AV389/(AV389-AR389*$H$15)))</f>
        <v>0</v>
      </c>
      <c r="AU389">
        <f>(AT389-1)*100</f>
        <v>0</v>
      </c>
      <c r="AV389">
        <f>MAX(0,($B$15+$C$15*EE389)/(1+$D$15*EE389)*DX389/(DZ389+273)*$E$15)</f>
        <v>0</v>
      </c>
      <c r="AW389" t="s">
        <v>437</v>
      </c>
      <c r="AX389" t="s">
        <v>437</v>
      </c>
      <c r="AY389">
        <v>0</v>
      </c>
      <c r="AZ389">
        <v>0</v>
      </c>
      <c r="BA389">
        <f>1-AY389/AZ389</f>
        <v>0</v>
      </c>
      <c r="BB389">
        <v>0</v>
      </c>
      <c r="BC389" t="s">
        <v>437</v>
      </c>
      <c r="BD389" t="s">
        <v>437</v>
      </c>
      <c r="BE389">
        <v>0</v>
      </c>
      <c r="BF389">
        <v>0</v>
      </c>
      <c r="BG389">
        <f>1-BE389/BF389</f>
        <v>0</v>
      </c>
      <c r="BH389">
        <v>0.5</v>
      </c>
      <c r="BI389">
        <f>DH389</f>
        <v>0</v>
      </c>
      <c r="BJ389">
        <f>K389</f>
        <v>0</v>
      </c>
      <c r="BK389">
        <f>BG389*BH389*BI389</f>
        <v>0</v>
      </c>
      <c r="BL389">
        <f>(BJ389-BB389)/BI389</f>
        <v>0</v>
      </c>
      <c r="BM389">
        <f>(AZ389-BF389)/BF389</f>
        <v>0</v>
      </c>
      <c r="BN389">
        <f>AY389/(BA389+AY389/BF389)</f>
        <v>0</v>
      </c>
      <c r="BO389" t="s">
        <v>437</v>
      </c>
      <c r="BP389">
        <v>0</v>
      </c>
      <c r="BQ389">
        <f>IF(BP389&lt;&gt;0, BP389, BN389)</f>
        <v>0</v>
      </c>
      <c r="BR389">
        <f>1-BQ389/BF389</f>
        <v>0</v>
      </c>
      <c r="BS389">
        <f>(BF389-BE389)/(BF389-BQ389)</f>
        <v>0</v>
      </c>
      <c r="BT389">
        <f>(AZ389-BF389)/(AZ389-BQ389)</f>
        <v>0</v>
      </c>
      <c r="BU389">
        <f>(BF389-BE389)/(BF389-AY389)</f>
        <v>0</v>
      </c>
      <c r="BV389">
        <f>(AZ389-BF389)/(AZ389-AY389)</f>
        <v>0</v>
      </c>
      <c r="BW389">
        <f>(BS389*BQ389/BE389)</f>
        <v>0</v>
      </c>
      <c r="BX389">
        <f>(1-BW389)</f>
        <v>0</v>
      </c>
      <c r="DG389">
        <f>$B$13*EF389+$C$13*EG389+$F$13*ER389*(1-EU389)</f>
        <v>0</v>
      </c>
      <c r="DH389">
        <f>DG389*DI389</f>
        <v>0</v>
      </c>
      <c r="DI389">
        <f>($B$13*$D$11+$C$13*$D$11+$F$13*((FE389+EW389)/MAX(FE389+EW389+FF389, 0.1)*$I$11+FF389/MAX(FE389+EW389+FF389, 0.1)*$J$11))/($B$13+$C$13+$F$13)</f>
        <v>0</v>
      </c>
      <c r="DJ389">
        <f>($B$13*$K$11+$C$13*$K$11+$F$13*((FE389+EW389)/MAX(FE389+EW389+FF389, 0.1)*$P$11+FF389/MAX(FE389+EW389+FF389, 0.1)*$Q$11))/($B$13+$C$13+$F$13)</f>
        <v>0</v>
      </c>
      <c r="DK389">
        <v>2.7</v>
      </c>
      <c r="DL389">
        <v>0.5</v>
      </c>
      <c r="DM389" t="s">
        <v>438</v>
      </c>
      <c r="DN389">
        <v>2</v>
      </c>
      <c r="DO389" t="b">
        <v>1</v>
      </c>
      <c r="DP389">
        <v>1759171853.562963</v>
      </c>
      <c r="DQ389">
        <v>1309.397407407408</v>
      </c>
      <c r="DR389">
        <v>1342.737407407407</v>
      </c>
      <c r="DS389">
        <v>21.64271111111111</v>
      </c>
      <c r="DT389">
        <v>20.64743703703704</v>
      </c>
      <c r="DU389">
        <v>1309.769259259259</v>
      </c>
      <c r="DV389">
        <v>21.36504814814814</v>
      </c>
      <c r="DW389">
        <v>500.0358148148148</v>
      </c>
      <c r="DX389">
        <v>90.87401851851853</v>
      </c>
      <c r="DY389">
        <v>0.06699797037037038</v>
      </c>
      <c r="DZ389">
        <v>28.59350740740741</v>
      </c>
      <c r="EA389">
        <v>29.97151851851852</v>
      </c>
      <c r="EB389">
        <v>999.9000000000001</v>
      </c>
      <c r="EC389">
        <v>0</v>
      </c>
      <c r="ED389">
        <v>0</v>
      </c>
      <c r="EE389">
        <v>10012.33296296296</v>
      </c>
      <c r="EF389">
        <v>0</v>
      </c>
      <c r="EG389">
        <v>11.11463703703704</v>
      </c>
      <c r="EH389">
        <v>-33.33944814814815</v>
      </c>
      <c r="EI389">
        <v>1338.362962962963</v>
      </c>
      <c r="EJ389">
        <v>1371.045925925926</v>
      </c>
      <c r="EK389">
        <v>0.9952757407407409</v>
      </c>
      <c r="EL389">
        <v>1342.737407407407</v>
      </c>
      <c r="EM389">
        <v>20.64743703703704</v>
      </c>
      <c r="EN389">
        <v>1.966758888888889</v>
      </c>
      <c r="EO389">
        <v>1.876315555555556</v>
      </c>
      <c r="EP389">
        <v>17.17924074074074</v>
      </c>
      <c r="EQ389">
        <v>16.43748888888889</v>
      </c>
      <c r="ER389">
        <v>2000.006296296297</v>
      </c>
      <c r="ES389">
        <v>0.9799936666666668</v>
      </c>
      <c r="ET389">
        <v>0.02000673333333333</v>
      </c>
      <c r="EU389">
        <v>0</v>
      </c>
      <c r="EV389">
        <v>416.3764814814815</v>
      </c>
      <c r="EW389">
        <v>5.00078</v>
      </c>
      <c r="EX389">
        <v>8196.548888888889</v>
      </c>
      <c r="EY389">
        <v>16379.64814814815</v>
      </c>
      <c r="EZ389">
        <v>39.92337037037036</v>
      </c>
      <c r="FA389">
        <v>40.74055555555555</v>
      </c>
      <c r="FB389">
        <v>40.06914814814814</v>
      </c>
      <c r="FC389">
        <v>40.43022222222222</v>
      </c>
      <c r="FD389">
        <v>40.80296296296296</v>
      </c>
      <c r="FE389">
        <v>1955.096296296296</v>
      </c>
      <c r="FF389">
        <v>39.91</v>
      </c>
      <c r="FG389">
        <v>0</v>
      </c>
      <c r="FH389">
        <v>1759171853.6</v>
      </c>
      <c r="FI389">
        <v>0</v>
      </c>
      <c r="FJ389">
        <v>416.3178461538462</v>
      </c>
      <c r="FK389">
        <v>0.3459829073009968</v>
      </c>
      <c r="FL389">
        <v>0.877948680076319</v>
      </c>
      <c r="FM389">
        <v>8196.567692307694</v>
      </c>
      <c r="FN389">
        <v>15</v>
      </c>
      <c r="FO389">
        <v>0</v>
      </c>
      <c r="FP389" t="s">
        <v>439</v>
      </c>
      <c r="FQ389">
        <v>1746989605.5</v>
      </c>
      <c r="FR389">
        <v>1746989593.5</v>
      </c>
      <c r="FS389">
        <v>0</v>
      </c>
      <c r="FT389">
        <v>-0.274</v>
      </c>
      <c r="FU389">
        <v>-0.002</v>
      </c>
      <c r="FV389">
        <v>2.549</v>
      </c>
      <c r="FW389">
        <v>0.129</v>
      </c>
      <c r="FX389">
        <v>420</v>
      </c>
      <c r="FY389">
        <v>17</v>
      </c>
      <c r="FZ389">
        <v>0.02</v>
      </c>
      <c r="GA389">
        <v>0.04</v>
      </c>
      <c r="GB389">
        <v>-33.32167804878048</v>
      </c>
      <c r="GC389">
        <v>-0.3401519163762892</v>
      </c>
      <c r="GD389">
        <v>0.08255195411315258</v>
      </c>
      <c r="GE389">
        <v>1</v>
      </c>
      <c r="GF389">
        <v>416.280705882353</v>
      </c>
      <c r="GG389">
        <v>0.585607330728854</v>
      </c>
      <c r="GH389">
        <v>0.2598969851817747</v>
      </c>
      <c r="GI389">
        <v>1</v>
      </c>
      <c r="GJ389">
        <v>1.000445804878049</v>
      </c>
      <c r="GK389">
        <v>-0.1091771289198588</v>
      </c>
      <c r="GL389">
        <v>0.01082573219563848</v>
      </c>
      <c r="GM389">
        <v>0</v>
      </c>
      <c r="GN389">
        <v>2</v>
      </c>
      <c r="GO389">
        <v>3</v>
      </c>
      <c r="GP389" t="s">
        <v>446</v>
      </c>
      <c r="GQ389">
        <v>3.10245</v>
      </c>
      <c r="GR389">
        <v>2.72442</v>
      </c>
      <c r="GS389">
        <v>0.192781</v>
      </c>
      <c r="GT389">
        <v>0.195744</v>
      </c>
      <c r="GU389">
        <v>0.10041</v>
      </c>
      <c r="GV389">
        <v>0.0985294</v>
      </c>
      <c r="GW389">
        <v>21061.7</v>
      </c>
      <c r="GX389">
        <v>19066.6</v>
      </c>
      <c r="GY389">
        <v>26657</v>
      </c>
      <c r="GZ389">
        <v>23931.3</v>
      </c>
      <c r="HA389">
        <v>38384</v>
      </c>
      <c r="HB389">
        <v>31905.9</v>
      </c>
      <c r="HC389">
        <v>46546</v>
      </c>
      <c r="HD389">
        <v>37864.5</v>
      </c>
      <c r="HE389">
        <v>1.86278</v>
      </c>
      <c r="HF389">
        <v>1.8528</v>
      </c>
      <c r="HG389">
        <v>0.124723</v>
      </c>
      <c r="HH389">
        <v>0</v>
      </c>
      <c r="HI389">
        <v>27.9274</v>
      </c>
      <c r="HJ389">
        <v>999.9</v>
      </c>
      <c r="HK389">
        <v>48.6</v>
      </c>
      <c r="HL389">
        <v>32</v>
      </c>
      <c r="HM389">
        <v>25.5397</v>
      </c>
      <c r="HN389">
        <v>60.8887</v>
      </c>
      <c r="HO389">
        <v>22.0793</v>
      </c>
      <c r="HP389">
        <v>1</v>
      </c>
      <c r="HQ389">
        <v>0.183511</v>
      </c>
      <c r="HR389">
        <v>0.172002</v>
      </c>
      <c r="HS389">
        <v>20.28</v>
      </c>
      <c r="HT389">
        <v>5.2104</v>
      </c>
      <c r="HU389">
        <v>11.98</v>
      </c>
      <c r="HV389">
        <v>4.96245</v>
      </c>
      <c r="HW389">
        <v>3.2745</v>
      </c>
      <c r="HX389">
        <v>9999</v>
      </c>
      <c r="HY389">
        <v>9999</v>
      </c>
      <c r="HZ389">
        <v>9999</v>
      </c>
      <c r="IA389">
        <v>43.3</v>
      </c>
      <c r="IB389">
        <v>1.86401</v>
      </c>
      <c r="IC389">
        <v>1.8602</v>
      </c>
      <c r="ID389">
        <v>1.85848</v>
      </c>
      <c r="IE389">
        <v>1.85982</v>
      </c>
      <c r="IF389">
        <v>1.85989</v>
      </c>
      <c r="IG389">
        <v>1.8584</v>
      </c>
      <c r="IH389">
        <v>1.85745</v>
      </c>
      <c r="II389">
        <v>1.85243</v>
      </c>
      <c r="IJ389">
        <v>0</v>
      </c>
      <c r="IK389">
        <v>0</v>
      </c>
      <c r="IL389">
        <v>0</v>
      </c>
      <c r="IM389">
        <v>0</v>
      </c>
      <c r="IN389" t="s">
        <v>441</v>
      </c>
      <c r="IO389" t="s">
        <v>442</v>
      </c>
      <c r="IP389" t="s">
        <v>443</v>
      </c>
      <c r="IQ389" t="s">
        <v>443</v>
      </c>
      <c r="IR389" t="s">
        <v>443</v>
      </c>
      <c r="IS389" t="s">
        <v>443</v>
      </c>
      <c r="IT389">
        <v>0</v>
      </c>
      <c r="IU389">
        <v>100</v>
      </c>
      <c r="IV389">
        <v>100</v>
      </c>
      <c r="IW389">
        <v>-0.35</v>
      </c>
      <c r="IX389">
        <v>0.2773</v>
      </c>
      <c r="IY389">
        <v>-0.9039269621244732</v>
      </c>
      <c r="IZ389">
        <v>-0.001239420960351069</v>
      </c>
      <c r="JA389">
        <v>2.054680153414315E-06</v>
      </c>
      <c r="JB389">
        <v>-6.090169633737798E-10</v>
      </c>
      <c r="JC389">
        <v>0.01286883109493677</v>
      </c>
      <c r="JD389">
        <v>0.003674261220633967</v>
      </c>
      <c r="JE389">
        <v>0.0003746991724086452</v>
      </c>
      <c r="JF389">
        <v>1.563836292469968E-06</v>
      </c>
      <c r="JG389">
        <v>1</v>
      </c>
      <c r="JH389">
        <v>2003</v>
      </c>
      <c r="JI389">
        <v>1</v>
      </c>
      <c r="JJ389">
        <v>24</v>
      </c>
      <c r="JK389">
        <v>203037.6</v>
      </c>
      <c r="JL389">
        <v>203037.8</v>
      </c>
      <c r="JM389">
        <v>2.96265</v>
      </c>
      <c r="JN389">
        <v>2.61353</v>
      </c>
      <c r="JO389">
        <v>1.49658</v>
      </c>
      <c r="JP389">
        <v>2.34375</v>
      </c>
      <c r="JQ389">
        <v>1.54785</v>
      </c>
      <c r="JR389">
        <v>2.47314</v>
      </c>
      <c r="JS389">
        <v>36.8842</v>
      </c>
      <c r="JT389">
        <v>24.1751</v>
      </c>
      <c r="JU389">
        <v>18</v>
      </c>
      <c r="JV389">
        <v>484.268</v>
      </c>
      <c r="JW389">
        <v>492.683</v>
      </c>
      <c r="JX389">
        <v>27.1076</v>
      </c>
      <c r="JY389">
        <v>29.6182</v>
      </c>
      <c r="JZ389">
        <v>29.9998</v>
      </c>
      <c r="KA389">
        <v>29.8731</v>
      </c>
      <c r="KB389">
        <v>29.8763</v>
      </c>
      <c r="KC389">
        <v>59.4359</v>
      </c>
      <c r="KD389">
        <v>21.6577</v>
      </c>
      <c r="KE389">
        <v>92.554</v>
      </c>
      <c r="KF389">
        <v>27.1128</v>
      </c>
      <c r="KG389">
        <v>1389.48</v>
      </c>
      <c r="KH389">
        <v>20.6765</v>
      </c>
      <c r="KI389">
        <v>101.771</v>
      </c>
      <c r="KJ389">
        <v>91.3126</v>
      </c>
    </row>
    <row r="390" spans="1:296">
      <c r="A390">
        <v>372</v>
      </c>
      <c r="B390">
        <v>1759171866.1</v>
      </c>
      <c r="C390">
        <v>10493</v>
      </c>
      <c r="D390" t="s">
        <v>1190</v>
      </c>
      <c r="E390" t="s">
        <v>1191</v>
      </c>
      <c r="F390">
        <v>5</v>
      </c>
      <c r="G390" t="s">
        <v>1025</v>
      </c>
      <c r="H390">
        <v>1759171858.581481</v>
      </c>
      <c r="I390">
        <f>(J390)/1000</f>
        <v>0</v>
      </c>
      <c r="J390">
        <f>IF(DO390, AM390, AG390)</f>
        <v>0</v>
      </c>
      <c r="K390">
        <f>IF(DO390, AH390, AF390)</f>
        <v>0</v>
      </c>
      <c r="L390">
        <f>DQ390 - IF(AT390&gt;1, K390*DK390*100.0/(AV390), 0)</f>
        <v>0</v>
      </c>
      <c r="M390">
        <f>((S390-I390/2)*L390-K390)/(S390+I390/2)</f>
        <v>0</v>
      </c>
      <c r="N390">
        <f>M390*(DX390+DY390)/1000.0</f>
        <v>0</v>
      </c>
      <c r="O390">
        <f>(DQ390 - IF(AT390&gt;1, K390*DK390*100.0/(AV390), 0))*(DX390+DY390)/1000.0</f>
        <v>0</v>
      </c>
      <c r="P390">
        <f>2.0/((1/R390-1/Q390)+SIGN(R390)*SQRT((1/R390-1/Q390)*(1/R390-1/Q390) + 4*DL390/((DL390+1)*(DL390+1))*(2*1/R390*1/Q390-1/Q390*1/Q390)))</f>
        <v>0</v>
      </c>
      <c r="Q390">
        <f>IF(LEFT(DM390,1)&lt;&gt;"0",IF(LEFT(DM390,1)="1",3.0,DN390),$D$5+$E$5*(EE390*DX390/($K$5*1000))+$F$5*(EE390*DX390/($K$5*1000))*MAX(MIN(DK390,$J$5),$I$5)*MAX(MIN(DK390,$J$5),$I$5)+$G$5*MAX(MIN(DK390,$J$5),$I$5)*(EE390*DX390/($K$5*1000))+$H$5*(EE390*DX390/($K$5*1000))*(EE390*DX390/($K$5*1000)))</f>
        <v>0</v>
      </c>
      <c r="R390">
        <f>I390*(1000-(1000*0.61365*exp(17.502*V390/(240.97+V390))/(DX390+DY390)+DS390)/2)/(1000*0.61365*exp(17.502*V390/(240.97+V390))/(DX390+DY390)-DS390)</f>
        <v>0</v>
      </c>
      <c r="S390">
        <f>1/((DL390+1)/(P390/1.6)+1/(Q390/1.37)) + DL390/((DL390+1)/(P390/1.6) + DL390/(Q390/1.37))</f>
        <v>0</v>
      </c>
      <c r="T390">
        <f>(DG390*DJ390)</f>
        <v>0</v>
      </c>
      <c r="U390">
        <f>(DZ390+(T390+2*0.95*5.67E-8*(((DZ390+$B$9)+273)^4-(DZ390+273)^4)-44100*I390)/(1.84*29.3*Q390+8*0.95*5.67E-8*(DZ390+273)^3))</f>
        <v>0</v>
      </c>
      <c r="V390">
        <f>($C$9*EA390+$D$9*EB390+$E$9*U390)</f>
        <v>0</v>
      </c>
      <c r="W390">
        <f>0.61365*exp(17.502*V390/(240.97+V390))</f>
        <v>0</v>
      </c>
      <c r="X390">
        <f>(Y390/Z390*100)</f>
        <v>0</v>
      </c>
      <c r="Y390">
        <f>DS390*(DX390+DY390)/1000</f>
        <v>0</v>
      </c>
      <c r="Z390">
        <f>0.61365*exp(17.502*DZ390/(240.97+DZ390))</f>
        <v>0</v>
      </c>
      <c r="AA390">
        <f>(W390-DS390*(DX390+DY390)/1000)</f>
        <v>0</v>
      </c>
      <c r="AB390">
        <f>(-I390*44100)</f>
        <v>0</v>
      </c>
      <c r="AC390">
        <f>2*29.3*Q390*0.92*(DZ390-V390)</f>
        <v>0</v>
      </c>
      <c r="AD390">
        <f>2*0.95*5.67E-8*(((DZ390+$B$9)+273)^4-(V390+273)^4)</f>
        <v>0</v>
      </c>
      <c r="AE390">
        <f>T390+AD390+AB390+AC390</f>
        <v>0</v>
      </c>
      <c r="AF390">
        <f>DW390*AT390*(DR390-DQ390*(1000-AT390*DT390)/(1000-AT390*DS390))/(100*DK390)</f>
        <v>0</v>
      </c>
      <c r="AG390">
        <f>1000*DW390*AT390*(DS390-DT390)/(100*DK390*(1000-AT390*DS390))</f>
        <v>0</v>
      </c>
      <c r="AH390">
        <f>(AI390 - AJ390 - DX390*1E3/(8.314*(DZ390+273.15)) * AL390/DW390 * AK390) * DW390/(100*DK390) * (1000 - DT390)/1000</f>
        <v>0</v>
      </c>
      <c r="AI390">
        <v>1403.353628730649</v>
      </c>
      <c r="AJ390">
        <v>1379.492666666667</v>
      </c>
      <c r="AK390">
        <v>3.42078316241088</v>
      </c>
      <c r="AL390">
        <v>65.05288152161035</v>
      </c>
      <c r="AM390">
        <f>(AO390 - AN390 + DX390*1E3/(8.314*(DZ390+273.15)) * AQ390/DW390 * AP390) * DW390/(100*DK390) * 1000/(1000 - AO390)</f>
        <v>0</v>
      </c>
      <c r="AN390">
        <v>20.64591981091221</v>
      </c>
      <c r="AO390">
        <v>21.61271515151515</v>
      </c>
      <c r="AP390">
        <v>-0.0001802415649267339</v>
      </c>
      <c r="AQ390">
        <v>105.0648976741151</v>
      </c>
      <c r="AR390">
        <v>0</v>
      </c>
      <c r="AS390">
        <v>0</v>
      </c>
      <c r="AT390">
        <f>IF(AR390*$H$15&gt;=AV390,1.0,(AV390/(AV390-AR390*$H$15)))</f>
        <v>0</v>
      </c>
      <c r="AU390">
        <f>(AT390-1)*100</f>
        <v>0</v>
      </c>
      <c r="AV390">
        <f>MAX(0,($B$15+$C$15*EE390)/(1+$D$15*EE390)*DX390/(DZ390+273)*$E$15)</f>
        <v>0</v>
      </c>
      <c r="AW390" t="s">
        <v>437</v>
      </c>
      <c r="AX390" t="s">
        <v>437</v>
      </c>
      <c r="AY390">
        <v>0</v>
      </c>
      <c r="AZ390">
        <v>0</v>
      </c>
      <c r="BA390">
        <f>1-AY390/AZ390</f>
        <v>0</v>
      </c>
      <c r="BB390">
        <v>0</v>
      </c>
      <c r="BC390" t="s">
        <v>437</v>
      </c>
      <c r="BD390" t="s">
        <v>437</v>
      </c>
      <c r="BE390">
        <v>0</v>
      </c>
      <c r="BF390">
        <v>0</v>
      </c>
      <c r="BG390">
        <f>1-BE390/BF390</f>
        <v>0</v>
      </c>
      <c r="BH390">
        <v>0.5</v>
      </c>
      <c r="BI390">
        <f>DH390</f>
        <v>0</v>
      </c>
      <c r="BJ390">
        <f>K390</f>
        <v>0</v>
      </c>
      <c r="BK390">
        <f>BG390*BH390*BI390</f>
        <v>0</v>
      </c>
      <c r="BL390">
        <f>(BJ390-BB390)/BI390</f>
        <v>0</v>
      </c>
      <c r="BM390">
        <f>(AZ390-BF390)/BF390</f>
        <v>0</v>
      </c>
      <c r="BN390">
        <f>AY390/(BA390+AY390/BF390)</f>
        <v>0</v>
      </c>
      <c r="BO390" t="s">
        <v>437</v>
      </c>
      <c r="BP390">
        <v>0</v>
      </c>
      <c r="BQ390">
        <f>IF(BP390&lt;&gt;0, BP390, BN390)</f>
        <v>0</v>
      </c>
      <c r="BR390">
        <f>1-BQ390/BF390</f>
        <v>0</v>
      </c>
      <c r="BS390">
        <f>(BF390-BE390)/(BF390-BQ390)</f>
        <v>0</v>
      </c>
      <c r="BT390">
        <f>(AZ390-BF390)/(AZ390-BQ390)</f>
        <v>0</v>
      </c>
      <c r="BU390">
        <f>(BF390-BE390)/(BF390-AY390)</f>
        <v>0</v>
      </c>
      <c r="BV390">
        <f>(AZ390-BF390)/(AZ390-AY390)</f>
        <v>0</v>
      </c>
      <c r="BW390">
        <f>(BS390*BQ390/BE390)</f>
        <v>0</v>
      </c>
      <c r="BX390">
        <f>(1-BW390)</f>
        <v>0</v>
      </c>
      <c r="DG390">
        <f>$B$13*EF390+$C$13*EG390+$F$13*ER390*(1-EU390)</f>
        <v>0</v>
      </c>
      <c r="DH390">
        <f>DG390*DI390</f>
        <v>0</v>
      </c>
      <c r="DI390">
        <f>($B$13*$D$11+$C$13*$D$11+$F$13*((FE390+EW390)/MAX(FE390+EW390+FF390, 0.1)*$I$11+FF390/MAX(FE390+EW390+FF390, 0.1)*$J$11))/($B$13+$C$13+$F$13)</f>
        <v>0</v>
      </c>
      <c r="DJ390">
        <f>($B$13*$K$11+$C$13*$K$11+$F$13*((FE390+EW390)/MAX(FE390+EW390+FF390, 0.1)*$P$11+FF390/MAX(FE390+EW390+FF390, 0.1)*$Q$11))/($B$13+$C$13+$F$13)</f>
        <v>0</v>
      </c>
      <c r="DK390">
        <v>2.7</v>
      </c>
      <c r="DL390">
        <v>0.5</v>
      </c>
      <c r="DM390" t="s">
        <v>438</v>
      </c>
      <c r="DN390">
        <v>2</v>
      </c>
      <c r="DO390" t="b">
        <v>1</v>
      </c>
      <c r="DP390">
        <v>1759171858.581481</v>
      </c>
      <c r="DQ390">
        <v>1326.196666666666</v>
      </c>
      <c r="DR390">
        <v>1359.51962962963</v>
      </c>
      <c r="DS390">
        <v>21.63107407407407</v>
      </c>
      <c r="DT390">
        <v>20.64653703703704</v>
      </c>
      <c r="DU390">
        <v>1326.551481481481</v>
      </c>
      <c r="DV390">
        <v>21.35366296296297</v>
      </c>
      <c r="DW390">
        <v>500.0894074074074</v>
      </c>
      <c r="DX390">
        <v>90.87408888888889</v>
      </c>
      <c r="DY390">
        <v>0.06669988888888889</v>
      </c>
      <c r="DZ390">
        <v>28.58985185185185</v>
      </c>
      <c r="EA390">
        <v>29.96735185185185</v>
      </c>
      <c r="EB390">
        <v>999.9000000000001</v>
      </c>
      <c r="EC390">
        <v>0</v>
      </c>
      <c r="ED390">
        <v>0</v>
      </c>
      <c r="EE390">
        <v>10012.82185185185</v>
      </c>
      <c r="EF390">
        <v>0</v>
      </c>
      <c r="EG390">
        <v>11.10237407407408</v>
      </c>
      <c r="EH390">
        <v>-33.32228148148148</v>
      </c>
      <c r="EI390">
        <v>1355.518148148148</v>
      </c>
      <c r="EJ390">
        <v>1388.18037037037</v>
      </c>
      <c r="EK390">
        <v>0.984545037037037</v>
      </c>
      <c r="EL390">
        <v>1359.51962962963</v>
      </c>
      <c r="EM390">
        <v>20.64653703703704</v>
      </c>
      <c r="EN390">
        <v>1.965703703703704</v>
      </c>
      <c r="EO390">
        <v>1.876235185185186</v>
      </c>
      <c r="EP390">
        <v>17.17075555555556</v>
      </c>
      <c r="EQ390">
        <v>16.43681851851852</v>
      </c>
      <c r="ER390">
        <v>2000.014074074074</v>
      </c>
      <c r="ES390">
        <v>0.9799936666666668</v>
      </c>
      <c r="ET390">
        <v>0.02000673333333333</v>
      </c>
      <c r="EU390">
        <v>0</v>
      </c>
      <c r="EV390">
        <v>416.3541111111113</v>
      </c>
      <c r="EW390">
        <v>5.00078</v>
      </c>
      <c r="EX390">
        <v>8196.530740740742</v>
      </c>
      <c r="EY390">
        <v>16379.70740740741</v>
      </c>
      <c r="EZ390">
        <v>39.94192592592591</v>
      </c>
      <c r="FA390">
        <v>40.73359259259259</v>
      </c>
      <c r="FB390">
        <v>40.05296296296296</v>
      </c>
      <c r="FC390">
        <v>40.44411111111111</v>
      </c>
      <c r="FD390">
        <v>40.81681481481481</v>
      </c>
      <c r="FE390">
        <v>1955.104074074074</v>
      </c>
      <c r="FF390">
        <v>39.91</v>
      </c>
      <c r="FG390">
        <v>0</v>
      </c>
      <c r="FH390">
        <v>1759171858.4</v>
      </c>
      <c r="FI390">
        <v>0</v>
      </c>
      <c r="FJ390">
        <v>416.3092692307692</v>
      </c>
      <c r="FK390">
        <v>0.5733675151593335</v>
      </c>
      <c r="FL390">
        <v>-0.2393162777472456</v>
      </c>
      <c r="FM390">
        <v>8196.528461538463</v>
      </c>
      <c r="FN390">
        <v>15</v>
      </c>
      <c r="FO390">
        <v>0</v>
      </c>
      <c r="FP390" t="s">
        <v>439</v>
      </c>
      <c r="FQ390">
        <v>1746989605.5</v>
      </c>
      <c r="FR390">
        <v>1746989593.5</v>
      </c>
      <c r="FS390">
        <v>0</v>
      </c>
      <c r="FT390">
        <v>-0.274</v>
      </c>
      <c r="FU390">
        <v>-0.002</v>
      </c>
      <c r="FV390">
        <v>2.549</v>
      </c>
      <c r="FW390">
        <v>0.129</v>
      </c>
      <c r="FX390">
        <v>420</v>
      </c>
      <c r="FY390">
        <v>17</v>
      </c>
      <c r="FZ390">
        <v>0.02</v>
      </c>
      <c r="GA390">
        <v>0.04</v>
      </c>
      <c r="GB390">
        <v>-33.31406341463415</v>
      </c>
      <c r="GC390">
        <v>0.1114933797909581</v>
      </c>
      <c r="GD390">
        <v>0.09092910869381966</v>
      </c>
      <c r="GE390">
        <v>1</v>
      </c>
      <c r="GF390">
        <v>416.3035882352942</v>
      </c>
      <c r="GG390">
        <v>0.4005194800592414</v>
      </c>
      <c r="GH390">
        <v>0.2565017048042265</v>
      </c>
      <c r="GI390">
        <v>1</v>
      </c>
      <c r="GJ390">
        <v>0.9926467560975608</v>
      </c>
      <c r="GK390">
        <v>-0.12343287804878</v>
      </c>
      <c r="GL390">
        <v>0.0122175775387808</v>
      </c>
      <c r="GM390">
        <v>0</v>
      </c>
      <c r="GN390">
        <v>2</v>
      </c>
      <c r="GO390">
        <v>3</v>
      </c>
      <c r="GP390" t="s">
        <v>446</v>
      </c>
      <c r="GQ390">
        <v>3.10224</v>
      </c>
      <c r="GR390">
        <v>2.7245</v>
      </c>
      <c r="GS390">
        <v>0.194237</v>
      </c>
      <c r="GT390">
        <v>0.197194</v>
      </c>
      <c r="GU390">
        <v>0.100367</v>
      </c>
      <c r="GV390">
        <v>0.098521</v>
      </c>
      <c r="GW390">
        <v>21023.8</v>
      </c>
      <c r="GX390">
        <v>19032.5</v>
      </c>
      <c r="GY390">
        <v>26657</v>
      </c>
      <c r="GZ390">
        <v>23931.6</v>
      </c>
      <c r="HA390">
        <v>38386.2</v>
      </c>
      <c r="HB390">
        <v>31906.5</v>
      </c>
      <c r="HC390">
        <v>46546.2</v>
      </c>
      <c r="HD390">
        <v>37864.6</v>
      </c>
      <c r="HE390">
        <v>1.86205</v>
      </c>
      <c r="HF390">
        <v>1.85347</v>
      </c>
      <c r="HG390">
        <v>0.126228</v>
      </c>
      <c r="HH390">
        <v>0</v>
      </c>
      <c r="HI390">
        <v>27.919</v>
      </c>
      <c r="HJ390">
        <v>999.9</v>
      </c>
      <c r="HK390">
        <v>48.6</v>
      </c>
      <c r="HL390">
        <v>32</v>
      </c>
      <c r="HM390">
        <v>25.5365</v>
      </c>
      <c r="HN390">
        <v>61.2887</v>
      </c>
      <c r="HO390">
        <v>22.0593</v>
      </c>
      <c r="HP390">
        <v>1</v>
      </c>
      <c r="HQ390">
        <v>0.183524</v>
      </c>
      <c r="HR390">
        <v>0.18101</v>
      </c>
      <c r="HS390">
        <v>20.2799</v>
      </c>
      <c r="HT390">
        <v>5.21055</v>
      </c>
      <c r="HU390">
        <v>11.98</v>
      </c>
      <c r="HV390">
        <v>4.96265</v>
      </c>
      <c r="HW390">
        <v>3.27448</v>
      </c>
      <c r="HX390">
        <v>9999</v>
      </c>
      <c r="HY390">
        <v>9999</v>
      </c>
      <c r="HZ390">
        <v>9999</v>
      </c>
      <c r="IA390">
        <v>43.3</v>
      </c>
      <c r="IB390">
        <v>1.86401</v>
      </c>
      <c r="IC390">
        <v>1.86019</v>
      </c>
      <c r="ID390">
        <v>1.85851</v>
      </c>
      <c r="IE390">
        <v>1.85983</v>
      </c>
      <c r="IF390">
        <v>1.85989</v>
      </c>
      <c r="IG390">
        <v>1.85841</v>
      </c>
      <c r="IH390">
        <v>1.85746</v>
      </c>
      <c r="II390">
        <v>1.85243</v>
      </c>
      <c r="IJ390">
        <v>0</v>
      </c>
      <c r="IK390">
        <v>0</v>
      </c>
      <c r="IL390">
        <v>0</v>
      </c>
      <c r="IM390">
        <v>0</v>
      </c>
      <c r="IN390" t="s">
        <v>441</v>
      </c>
      <c r="IO390" t="s">
        <v>442</v>
      </c>
      <c r="IP390" t="s">
        <v>443</v>
      </c>
      <c r="IQ390" t="s">
        <v>443</v>
      </c>
      <c r="IR390" t="s">
        <v>443</v>
      </c>
      <c r="IS390" t="s">
        <v>443</v>
      </c>
      <c r="IT390">
        <v>0</v>
      </c>
      <c r="IU390">
        <v>100</v>
      </c>
      <c r="IV390">
        <v>100</v>
      </c>
      <c r="IW390">
        <v>-0.33</v>
      </c>
      <c r="IX390">
        <v>0.277</v>
      </c>
      <c r="IY390">
        <v>-0.9039269621244732</v>
      </c>
      <c r="IZ390">
        <v>-0.001239420960351069</v>
      </c>
      <c r="JA390">
        <v>2.054680153414315E-06</v>
      </c>
      <c r="JB390">
        <v>-6.090169633737798E-10</v>
      </c>
      <c r="JC390">
        <v>0.01286883109493677</v>
      </c>
      <c r="JD390">
        <v>0.003674261220633967</v>
      </c>
      <c r="JE390">
        <v>0.0003746991724086452</v>
      </c>
      <c r="JF390">
        <v>1.563836292469968E-06</v>
      </c>
      <c r="JG390">
        <v>1</v>
      </c>
      <c r="JH390">
        <v>2003</v>
      </c>
      <c r="JI390">
        <v>1</v>
      </c>
      <c r="JJ390">
        <v>24</v>
      </c>
      <c r="JK390">
        <v>203037.7</v>
      </c>
      <c r="JL390">
        <v>203037.9</v>
      </c>
      <c r="JM390">
        <v>2.9895</v>
      </c>
      <c r="JN390">
        <v>2.6062</v>
      </c>
      <c r="JO390">
        <v>1.49658</v>
      </c>
      <c r="JP390">
        <v>2.34375</v>
      </c>
      <c r="JQ390">
        <v>1.54907</v>
      </c>
      <c r="JR390">
        <v>2.41455</v>
      </c>
      <c r="JS390">
        <v>36.8842</v>
      </c>
      <c r="JT390">
        <v>24.1751</v>
      </c>
      <c r="JU390">
        <v>18</v>
      </c>
      <c r="JV390">
        <v>483.824</v>
      </c>
      <c r="JW390">
        <v>493.109</v>
      </c>
      <c r="JX390">
        <v>27.1324</v>
      </c>
      <c r="JY390">
        <v>29.615</v>
      </c>
      <c r="JZ390">
        <v>29.9999</v>
      </c>
      <c r="KA390">
        <v>29.8705</v>
      </c>
      <c r="KB390">
        <v>29.8737</v>
      </c>
      <c r="KC390">
        <v>59.9837</v>
      </c>
      <c r="KD390">
        <v>21.6577</v>
      </c>
      <c r="KE390">
        <v>92.554</v>
      </c>
      <c r="KF390">
        <v>27.1397</v>
      </c>
      <c r="KG390">
        <v>1402.83</v>
      </c>
      <c r="KH390">
        <v>20.6765</v>
      </c>
      <c r="KI390">
        <v>101.772</v>
      </c>
      <c r="KJ390">
        <v>91.3133</v>
      </c>
    </row>
    <row r="391" spans="1:296">
      <c r="A391">
        <v>373</v>
      </c>
      <c r="B391">
        <v>1759171871.1</v>
      </c>
      <c r="C391">
        <v>10498</v>
      </c>
      <c r="D391" t="s">
        <v>1192</v>
      </c>
      <c r="E391" t="s">
        <v>1193</v>
      </c>
      <c r="F391">
        <v>5</v>
      </c>
      <c r="G391" t="s">
        <v>1025</v>
      </c>
      <c r="H391">
        <v>1759171863.6</v>
      </c>
      <c r="I391">
        <f>(J391)/1000</f>
        <v>0</v>
      </c>
      <c r="J391">
        <f>IF(DO391, AM391, AG391)</f>
        <v>0</v>
      </c>
      <c r="K391">
        <f>IF(DO391, AH391, AF391)</f>
        <v>0</v>
      </c>
      <c r="L391">
        <f>DQ391 - IF(AT391&gt;1, K391*DK391*100.0/(AV391), 0)</f>
        <v>0</v>
      </c>
      <c r="M391">
        <f>((S391-I391/2)*L391-K391)/(S391+I391/2)</f>
        <v>0</v>
      </c>
      <c r="N391">
        <f>M391*(DX391+DY391)/1000.0</f>
        <v>0</v>
      </c>
      <c r="O391">
        <f>(DQ391 - IF(AT391&gt;1, K391*DK391*100.0/(AV391), 0))*(DX391+DY391)/1000.0</f>
        <v>0</v>
      </c>
      <c r="P391">
        <f>2.0/((1/R391-1/Q391)+SIGN(R391)*SQRT((1/R391-1/Q391)*(1/R391-1/Q391) + 4*DL391/((DL391+1)*(DL391+1))*(2*1/R391*1/Q391-1/Q391*1/Q391)))</f>
        <v>0</v>
      </c>
      <c r="Q391">
        <f>IF(LEFT(DM391,1)&lt;&gt;"0",IF(LEFT(DM391,1)="1",3.0,DN391),$D$5+$E$5*(EE391*DX391/($K$5*1000))+$F$5*(EE391*DX391/($K$5*1000))*MAX(MIN(DK391,$J$5),$I$5)*MAX(MIN(DK391,$J$5),$I$5)+$G$5*MAX(MIN(DK391,$J$5),$I$5)*(EE391*DX391/($K$5*1000))+$H$5*(EE391*DX391/($K$5*1000))*(EE391*DX391/($K$5*1000)))</f>
        <v>0</v>
      </c>
      <c r="R391">
        <f>I391*(1000-(1000*0.61365*exp(17.502*V391/(240.97+V391))/(DX391+DY391)+DS391)/2)/(1000*0.61365*exp(17.502*V391/(240.97+V391))/(DX391+DY391)-DS391)</f>
        <v>0</v>
      </c>
      <c r="S391">
        <f>1/((DL391+1)/(P391/1.6)+1/(Q391/1.37)) + DL391/((DL391+1)/(P391/1.6) + DL391/(Q391/1.37))</f>
        <v>0</v>
      </c>
      <c r="T391">
        <f>(DG391*DJ391)</f>
        <v>0</v>
      </c>
      <c r="U391">
        <f>(DZ391+(T391+2*0.95*5.67E-8*(((DZ391+$B$9)+273)^4-(DZ391+273)^4)-44100*I391)/(1.84*29.3*Q391+8*0.95*5.67E-8*(DZ391+273)^3))</f>
        <v>0</v>
      </c>
      <c r="V391">
        <f>($C$9*EA391+$D$9*EB391+$E$9*U391)</f>
        <v>0</v>
      </c>
      <c r="W391">
        <f>0.61365*exp(17.502*V391/(240.97+V391))</f>
        <v>0</v>
      </c>
      <c r="X391">
        <f>(Y391/Z391*100)</f>
        <v>0</v>
      </c>
      <c r="Y391">
        <f>DS391*(DX391+DY391)/1000</f>
        <v>0</v>
      </c>
      <c r="Z391">
        <f>0.61365*exp(17.502*DZ391/(240.97+DZ391))</f>
        <v>0</v>
      </c>
      <c r="AA391">
        <f>(W391-DS391*(DX391+DY391)/1000)</f>
        <v>0</v>
      </c>
      <c r="AB391">
        <f>(-I391*44100)</f>
        <v>0</v>
      </c>
      <c r="AC391">
        <f>2*29.3*Q391*0.92*(DZ391-V391)</f>
        <v>0</v>
      </c>
      <c r="AD391">
        <f>2*0.95*5.67E-8*(((DZ391+$B$9)+273)^4-(V391+273)^4)</f>
        <v>0</v>
      </c>
      <c r="AE391">
        <f>T391+AD391+AB391+AC391</f>
        <v>0</v>
      </c>
      <c r="AF391">
        <f>DW391*AT391*(DR391-DQ391*(1000-AT391*DT391)/(1000-AT391*DS391))/(100*DK391)</f>
        <v>0</v>
      </c>
      <c r="AG391">
        <f>1000*DW391*AT391*(DS391-DT391)/(100*DK391*(1000-AT391*DS391))</f>
        <v>0</v>
      </c>
      <c r="AH391">
        <f>(AI391 - AJ391 - DX391*1E3/(8.314*(DZ391+273.15)) * AL391/DW391 * AK391) * DW391/(100*DK391) * (1000 - DT391)/1000</f>
        <v>0</v>
      </c>
      <c r="AI391">
        <v>1420.678424351403</v>
      </c>
      <c r="AJ391">
        <v>1396.674909090909</v>
      </c>
      <c r="AK391">
        <v>3.450041576025909</v>
      </c>
      <c r="AL391">
        <v>65.05288152161035</v>
      </c>
      <c r="AM391">
        <f>(AO391 - AN391 + DX391*1E3/(8.314*(DZ391+273.15)) * AQ391/DW391 * AP391) * DW391/(100*DK391) * 1000/(1000 - AO391)</f>
        <v>0</v>
      </c>
      <c r="AN391">
        <v>20.64223151950265</v>
      </c>
      <c r="AO391">
        <v>21.6007515151515</v>
      </c>
      <c r="AP391">
        <v>-0.0001200496084693724</v>
      </c>
      <c r="AQ391">
        <v>105.0648976741151</v>
      </c>
      <c r="AR391">
        <v>0</v>
      </c>
      <c r="AS391">
        <v>0</v>
      </c>
      <c r="AT391">
        <f>IF(AR391*$H$15&gt;=AV391,1.0,(AV391/(AV391-AR391*$H$15)))</f>
        <v>0</v>
      </c>
      <c r="AU391">
        <f>(AT391-1)*100</f>
        <v>0</v>
      </c>
      <c r="AV391">
        <f>MAX(0,($B$15+$C$15*EE391)/(1+$D$15*EE391)*DX391/(DZ391+273)*$E$15)</f>
        <v>0</v>
      </c>
      <c r="AW391" t="s">
        <v>437</v>
      </c>
      <c r="AX391" t="s">
        <v>437</v>
      </c>
      <c r="AY391">
        <v>0</v>
      </c>
      <c r="AZ391">
        <v>0</v>
      </c>
      <c r="BA391">
        <f>1-AY391/AZ391</f>
        <v>0</v>
      </c>
      <c r="BB391">
        <v>0</v>
      </c>
      <c r="BC391" t="s">
        <v>437</v>
      </c>
      <c r="BD391" t="s">
        <v>437</v>
      </c>
      <c r="BE391">
        <v>0</v>
      </c>
      <c r="BF391">
        <v>0</v>
      </c>
      <c r="BG391">
        <f>1-BE391/BF391</f>
        <v>0</v>
      </c>
      <c r="BH391">
        <v>0.5</v>
      </c>
      <c r="BI391">
        <f>DH391</f>
        <v>0</v>
      </c>
      <c r="BJ391">
        <f>K391</f>
        <v>0</v>
      </c>
      <c r="BK391">
        <f>BG391*BH391*BI391</f>
        <v>0</v>
      </c>
      <c r="BL391">
        <f>(BJ391-BB391)/BI391</f>
        <v>0</v>
      </c>
      <c r="BM391">
        <f>(AZ391-BF391)/BF391</f>
        <v>0</v>
      </c>
      <c r="BN391">
        <f>AY391/(BA391+AY391/BF391)</f>
        <v>0</v>
      </c>
      <c r="BO391" t="s">
        <v>437</v>
      </c>
      <c r="BP391">
        <v>0</v>
      </c>
      <c r="BQ391">
        <f>IF(BP391&lt;&gt;0, BP391, BN391)</f>
        <v>0</v>
      </c>
      <c r="BR391">
        <f>1-BQ391/BF391</f>
        <v>0</v>
      </c>
      <c r="BS391">
        <f>(BF391-BE391)/(BF391-BQ391)</f>
        <v>0</v>
      </c>
      <c r="BT391">
        <f>(AZ391-BF391)/(AZ391-BQ391)</f>
        <v>0</v>
      </c>
      <c r="BU391">
        <f>(BF391-BE391)/(BF391-AY391)</f>
        <v>0</v>
      </c>
      <c r="BV391">
        <f>(AZ391-BF391)/(AZ391-AY391)</f>
        <v>0</v>
      </c>
      <c r="BW391">
        <f>(BS391*BQ391/BE391)</f>
        <v>0</v>
      </c>
      <c r="BX391">
        <f>(1-BW391)</f>
        <v>0</v>
      </c>
      <c r="DG391">
        <f>$B$13*EF391+$C$13*EG391+$F$13*ER391*(1-EU391)</f>
        <v>0</v>
      </c>
      <c r="DH391">
        <f>DG391*DI391</f>
        <v>0</v>
      </c>
      <c r="DI391">
        <f>($B$13*$D$11+$C$13*$D$11+$F$13*((FE391+EW391)/MAX(FE391+EW391+FF391, 0.1)*$I$11+FF391/MAX(FE391+EW391+FF391, 0.1)*$J$11))/($B$13+$C$13+$F$13)</f>
        <v>0</v>
      </c>
      <c r="DJ391">
        <f>($B$13*$K$11+$C$13*$K$11+$F$13*((FE391+EW391)/MAX(FE391+EW391+FF391, 0.1)*$P$11+FF391/MAX(FE391+EW391+FF391, 0.1)*$Q$11))/($B$13+$C$13+$F$13)</f>
        <v>0</v>
      </c>
      <c r="DK391">
        <v>2.7</v>
      </c>
      <c r="DL391">
        <v>0.5</v>
      </c>
      <c r="DM391" t="s">
        <v>438</v>
      </c>
      <c r="DN391">
        <v>2</v>
      </c>
      <c r="DO391" t="b">
        <v>1</v>
      </c>
      <c r="DP391">
        <v>1759171863.6</v>
      </c>
      <c r="DQ391">
        <v>1343.009259259259</v>
      </c>
      <c r="DR391">
        <v>1376.324814814815</v>
      </c>
      <c r="DS391">
        <v>21.61858148148148</v>
      </c>
      <c r="DT391">
        <v>20.64481481481481</v>
      </c>
      <c r="DU391">
        <v>1343.346296296296</v>
      </c>
      <c r="DV391">
        <v>21.34142962962963</v>
      </c>
      <c r="DW391">
        <v>500.0519259259259</v>
      </c>
      <c r="DX391">
        <v>90.87335185185184</v>
      </c>
      <c r="DY391">
        <v>0.06666613333333334</v>
      </c>
      <c r="DZ391">
        <v>28.58944444444444</v>
      </c>
      <c r="EA391">
        <v>29.96793703703704</v>
      </c>
      <c r="EB391">
        <v>999.9000000000001</v>
      </c>
      <c r="EC391">
        <v>0</v>
      </c>
      <c r="ED391">
        <v>0</v>
      </c>
      <c r="EE391">
        <v>9999.489259259259</v>
      </c>
      <c r="EF391">
        <v>0</v>
      </c>
      <c r="EG391">
        <v>11.12878148148148</v>
      </c>
      <c r="EH391">
        <v>-33.31581851851852</v>
      </c>
      <c r="EI391">
        <v>1372.684814814815</v>
      </c>
      <c r="EJ391">
        <v>1405.338148148148</v>
      </c>
      <c r="EK391">
        <v>0.9737648148148149</v>
      </c>
      <c r="EL391">
        <v>1376.324814814815</v>
      </c>
      <c r="EM391">
        <v>20.64481481481481</v>
      </c>
      <c r="EN391">
        <v>1.964551851851852</v>
      </c>
      <c r="EO391">
        <v>1.876063703703704</v>
      </c>
      <c r="EP391">
        <v>17.16148888888889</v>
      </c>
      <c r="EQ391">
        <v>16.43537777777778</v>
      </c>
      <c r="ER391">
        <v>1999.998888888889</v>
      </c>
      <c r="ES391">
        <v>0.9799934444444444</v>
      </c>
      <c r="ET391">
        <v>0.02000695185185185</v>
      </c>
      <c r="EU391">
        <v>0</v>
      </c>
      <c r="EV391">
        <v>416.4116296296296</v>
      </c>
      <c r="EW391">
        <v>5.00078</v>
      </c>
      <c r="EX391">
        <v>8196.18</v>
      </c>
      <c r="EY391">
        <v>16379.58518518518</v>
      </c>
      <c r="EZ391">
        <v>39.97199999999999</v>
      </c>
      <c r="FA391">
        <v>40.74292592592592</v>
      </c>
      <c r="FB391">
        <v>40.02762962962962</v>
      </c>
      <c r="FC391">
        <v>40.47659259259259</v>
      </c>
      <c r="FD391">
        <v>40.7912962962963</v>
      </c>
      <c r="FE391">
        <v>1955.088888888889</v>
      </c>
      <c r="FF391">
        <v>39.91</v>
      </c>
      <c r="FG391">
        <v>0</v>
      </c>
      <c r="FH391">
        <v>1759171863.2</v>
      </c>
      <c r="FI391">
        <v>0</v>
      </c>
      <c r="FJ391">
        <v>416.3679230769231</v>
      </c>
      <c r="FK391">
        <v>0.5779828980023038</v>
      </c>
      <c r="FL391">
        <v>-5.189743604144519</v>
      </c>
      <c r="FM391">
        <v>8196.183846153846</v>
      </c>
      <c r="FN391">
        <v>15</v>
      </c>
      <c r="FO391">
        <v>0</v>
      </c>
      <c r="FP391" t="s">
        <v>439</v>
      </c>
      <c r="FQ391">
        <v>1746989605.5</v>
      </c>
      <c r="FR391">
        <v>1746989593.5</v>
      </c>
      <c r="FS391">
        <v>0</v>
      </c>
      <c r="FT391">
        <v>-0.274</v>
      </c>
      <c r="FU391">
        <v>-0.002</v>
      </c>
      <c r="FV391">
        <v>2.549</v>
      </c>
      <c r="FW391">
        <v>0.129</v>
      </c>
      <c r="FX391">
        <v>420</v>
      </c>
      <c r="FY391">
        <v>17</v>
      </c>
      <c r="FZ391">
        <v>0.02</v>
      </c>
      <c r="GA391">
        <v>0.04</v>
      </c>
      <c r="GB391">
        <v>-33.3399975</v>
      </c>
      <c r="GC391">
        <v>0.0213557223265973</v>
      </c>
      <c r="GD391">
        <v>0.09643713881980336</v>
      </c>
      <c r="GE391">
        <v>1</v>
      </c>
      <c r="GF391">
        <v>416.3286764705882</v>
      </c>
      <c r="GG391">
        <v>0.6185026696896831</v>
      </c>
      <c r="GH391">
        <v>0.2522169608268265</v>
      </c>
      <c r="GI391">
        <v>1</v>
      </c>
      <c r="GJ391">
        <v>0.9807379000000001</v>
      </c>
      <c r="GK391">
        <v>-0.1306950393996278</v>
      </c>
      <c r="GL391">
        <v>0.01259343238716118</v>
      </c>
      <c r="GM391">
        <v>0</v>
      </c>
      <c r="GN391">
        <v>2</v>
      </c>
      <c r="GO391">
        <v>3</v>
      </c>
      <c r="GP391" t="s">
        <v>446</v>
      </c>
      <c r="GQ391">
        <v>3.1023</v>
      </c>
      <c r="GR391">
        <v>2.72526</v>
      </c>
      <c r="GS391">
        <v>0.195692</v>
      </c>
      <c r="GT391">
        <v>0.198616</v>
      </c>
      <c r="GU391">
        <v>0.100327</v>
      </c>
      <c r="GV391">
        <v>0.09851500000000001</v>
      </c>
      <c r="GW391">
        <v>20986.2</v>
      </c>
      <c r="GX391">
        <v>18998.8</v>
      </c>
      <c r="GY391">
        <v>26657.5</v>
      </c>
      <c r="GZ391">
        <v>23931.6</v>
      </c>
      <c r="HA391">
        <v>38388.8</v>
      </c>
      <c r="HB391">
        <v>31907</v>
      </c>
      <c r="HC391">
        <v>46547</v>
      </c>
      <c r="HD391">
        <v>37864.8</v>
      </c>
      <c r="HE391">
        <v>1.86255</v>
      </c>
      <c r="HF391">
        <v>1.85352</v>
      </c>
      <c r="HG391">
        <v>0.12707</v>
      </c>
      <c r="HH391">
        <v>0</v>
      </c>
      <c r="HI391">
        <v>27.9089</v>
      </c>
      <c r="HJ391">
        <v>999.9</v>
      </c>
      <c r="HK391">
        <v>48.6</v>
      </c>
      <c r="HL391">
        <v>32</v>
      </c>
      <c r="HM391">
        <v>25.5395</v>
      </c>
      <c r="HN391">
        <v>61.0887</v>
      </c>
      <c r="HO391">
        <v>21.9551</v>
      </c>
      <c r="HP391">
        <v>1</v>
      </c>
      <c r="HQ391">
        <v>0.183092</v>
      </c>
      <c r="HR391">
        <v>0.193875</v>
      </c>
      <c r="HS391">
        <v>20.2797</v>
      </c>
      <c r="HT391">
        <v>5.21085</v>
      </c>
      <c r="HU391">
        <v>11.98</v>
      </c>
      <c r="HV391">
        <v>4.96265</v>
      </c>
      <c r="HW391">
        <v>3.27448</v>
      </c>
      <c r="HX391">
        <v>9999</v>
      </c>
      <c r="HY391">
        <v>9999</v>
      </c>
      <c r="HZ391">
        <v>9999</v>
      </c>
      <c r="IA391">
        <v>43.3</v>
      </c>
      <c r="IB391">
        <v>1.86401</v>
      </c>
      <c r="IC391">
        <v>1.86019</v>
      </c>
      <c r="ID391">
        <v>1.85847</v>
      </c>
      <c r="IE391">
        <v>1.85981</v>
      </c>
      <c r="IF391">
        <v>1.85989</v>
      </c>
      <c r="IG391">
        <v>1.8584</v>
      </c>
      <c r="IH391">
        <v>1.85745</v>
      </c>
      <c r="II391">
        <v>1.85243</v>
      </c>
      <c r="IJ391">
        <v>0</v>
      </c>
      <c r="IK391">
        <v>0</v>
      </c>
      <c r="IL391">
        <v>0</v>
      </c>
      <c r="IM391">
        <v>0</v>
      </c>
      <c r="IN391" t="s">
        <v>441</v>
      </c>
      <c r="IO391" t="s">
        <v>442</v>
      </c>
      <c r="IP391" t="s">
        <v>443</v>
      </c>
      <c r="IQ391" t="s">
        <v>443</v>
      </c>
      <c r="IR391" t="s">
        <v>443</v>
      </c>
      <c r="IS391" t="s">
        <v>443</v>
      </c>
      <c r="IT391">
        <v>0</v>
      </c>
      <c r="IU391">
        <v>100</v>
      </c>
      <c r="IV391">
        <v>100</v>
      </c>
      <c r="IW391">
        <v>-0.32</v>
      </c>
      <c r="IX391">
        <v>0.2767</v>
      </c>
      <c r="IY391">
        <v>-0.9039269621244732</v>
      </c>
      <c r="IZ391">
        <v>-0.001239420960351069</v>
      </c>
      <c r="JA391">
        <v>2.054680153414315E-06</v>
      </c>
      <c r="JB391">
        <v>-6.090169633737798E-10</v>
      </c>
      <c r="JC391">
        <v>0.01286883109493677</v>
      </c>
      <c r="JD391">
        <v>0.003674261220633967</v>
      </c>
      <c r="JE391">
        <v>0.0003746991724086452</v>
      </c>
      <c r="JF391">
        <v>1.563836292469968E-06</v>
      </c>
      <c r="JG391">
        <v>1</v>
      </c>
      <c r="JH391">
        <v>2003</v>
      </c>
      <c r="JI391">
        <v>1</v>
      </c>
      <c r="JJ391">
        <v>24</v>
      </c>
      <c r="JK391">
        <v>203037.8</v>
      </c>
      <c r="JL391">
        <v>203038</v>
      </c>
      <c r="JM391">
        <v>3.02002</v>
      </c>
      <c r="JN391">
        <v>2.60132</v>
      </c>
      <c r="JO391">
        <v>1.49658</v>
      </c>
      <c r="JP391">
        <v>2.34375</v>
      </c>
      <c r="JQ391">
        <v>1.54785</v>
      </c>
      <c r="JR391">
        <v>2.33276</v>
      </c>
      <c r="JS391">
        <v>36.8842</v>
      </c>
      <c r="JT391">
        <v>24.1663</v>
      </c>
      <c r="JU391">
        <v>18</v>
      </c>
      <c r="JV391">
        <v>484.098</v>
      </c>
      <c r="JW391">
        <v>493.121</v>
      </c>
      <c r="JX391">
        <v>27.1548</v>
      </c>
      <c r="JY391">
        <v>29.6125</v>
      </c>
      <c r="JZ391">
        <v>29.9998</v>
      </c>
      <c r="KA391">
        <v>29.868</v>
      </c>
      <c r="KB391">
        <v>29.8711</v>
      </c>
      <c r="KC391">
        <v>60.5908</v>
      </c>
      <c r="KD391">
        <v>21.6577</v>
      </c>
      <c r="KE391">
        <v>92.554</v>
      </c>
      <c r="KF391">
        <v>27.1589</v>
      </c>
      <c r="KG391">
        <v>1422.87</v>
      </c>
      <c r="KH391">
        <v>20.6765</v>
      </c>
      <c r="KI391">
        <v>101.774</v>
      </c>
      <c r="KJ391">
        <v>91.3134</v>
      </c>
    </row>
    <row r="392" spans="1:296">
      <c r="A392">
        <v>374</v>
      </c>
      <c r="B392">
        <v>1759171876.1</v>
      </c>
      <c r="C392">
        <v>10503</v>
      </c>
      <c r="D392" t="s">
        <v>1194</v>
      </c>
      <c r="E392" t="s">
        <v>1195</v>
      </c>
      <c r="F392">
        <v>5</v>
      </c>
      <c r="G392" t="s">
        <v>1025</v>
      </c>
      <c r="H392">
        <v>1759171868.314285</v>
      </c>
      <c r="I392">
        <f>(J392)/1000</f>
        <v>0</v>
      </c>
      <c r="J392">
        <f>IF(DO392, AM392, AG392)</f>
        <v>0</v>
      </c>
      <c r="K392">
        <f>IF(DO392, AH392, AF392)</f>
        <v>0</v>
      </c>
      <c r="L392">
        <f>DQ392 - IF(AT392&gt;1, K392*DK392*100.0/(AV392), 0)</f>
        <v>0</v>
      </c>
      <c r="M392">
        <f>((S392-I392/2)*L392-K392)/(S392+I392/2)</f>
        <v>0</v>
      </c>
      <c r="N392">
        <f>M392*(DX392+DY392)/1000.0</f>
        <v>0</v>
      </c>
      <c r="O392">
        <f>(DQ392 - IF(AT392&gt;1, K392*DK392*100.0/(AV392), 0))*(DX392+DY392)/1000.0</f>
        <v>0</v>
      </c>
      <c r="P392">
        <f>2.0/((1/R392-1/Q392)+SIGN(R392)*SQRT((1/R392-1/Q392)*(1/R392-1/Q392) + 4*DL392/((DL392+1)*(DL392+1))*(2*1/R392*1/Q392-1/Q392*1/Q392)))</f>
        <v>0</v>
      </c>
      <c r="Q392">
        <f>IF(LEFT(DM392,1)&lt;&gt;"0",IF(LEFT(DM392,1)="1",3.0,DN392),$D$5+$E$5*(EE392*DX392/($K$5*1000))+$F$5*(EE392*DX392/($K$5*1000))*MAX(MIN(DK392,$J$5),$I$5)*MAX(MIN(DK392,$J$5),$I$5)+$G$5*MAX(MIN(DK392,$J$5),$I$5)*(EE392*DX392/($K$5*1000))+$H$5*(EE392*DX392/($K$5*1000))*(EE392*DX392/($K$5*1000)))</f>
        <v>0</v>
      </c>
      <c r="R392">
        <f>I392*(1000-(1000*0.61365*exp(17.502*V392/(240.97+V392))/(DX392+DY392)+DS392)/2)/(1000*0.61365*exp(17.502*V392/(240.97+V392))/(DX392+DY392)-DS392)</f>
        <v>0</v>
      </c>
      <c r="S392">
        <f>1/((DL392+1)/(P392/1.6)+1/(Q392/1.37)) + DL392/((DL392+1)/(P392/1.6) + DL392/(Q392/1.37))</f>
        <v>0</v>
      </c>
      <c r="T392">
        <f>(DG392*DJ392)</f>
        <v>0</v>
      </c>
      <c r="U392">
        <f>(DZ392+(T392+2*0.95*5.67E-8*(((DZ392+$B$9)+273)^4-(DZ392+273)^4)-44100*I392)/(1.84*29.3*Q392+8*0.95*5.67E-8*(DZ392+273)^3))</f>
        <v>0</v>
      </c>
      <c r="V392">
        <f>($C$9*EA392+$D$9*EB392+$E$9*U392)</f>
        <v>0</v>
      </c>
      <c r="W392">
        <f>0.61365*exp(17.502*V392/(240.97+V392))</f>
        <v>0</v>
      </c>
      <c r="X392">
        <f>(Y392/Z392*100)</f>
        <v>0</v>
      </c>
      <c r="Y392">
        <f>DS392*(DX392+DY392)/1000</f>
        <v>0</v>
      </c>
      <c r="Z392">
        <f>0.61365*exp(17.502*DZ392/(240.97+DZ392))</f>
        <v>0</v>
      </c>
      <c r="AA392">
        <f>(W392-DS392*(DX392+DY392)/1000)</f>
        <v>0</v>
      </c>
      <c r="AB392">
        <f>(-I392*44100)</f>
        <v>0</v>
      </c>
      <c r="AC392">
        <f>2*29.3*Q392*0.92*(DZ392-V392)</f>
        <v>0</v>
      </c>
      <c r="AD392">
        <f>2*0.95*5.67E-8*(((DZ392+$B$9)+273)^4-(V392+273)^4)</f>
        <v>0</v>
      </c>
      <c r="AE392">
        <f>T392+AD392+AB392+AC392</f>
        <v>0</v>
      </c>
      <c r="AF392">
        <f>DW392*AT392*(DR392-DQ392*(1000-AT392*DT392)/(1000-AT392*DS392))/(100*DK392)</f>
        <v>0</v>
      </c>
      <c r="AG392">
        <f>1000*DW392*AT392*(DS392-DT392)/(100*DK392*(1000-AT392*DS392))</f>
        <v>0</v>
      </c>
      <c r="AH392">
        <f>(AI392 - AJ392 - DX392*1E3/(8.314*(DZ392+273.15)) * AL392/DW392 * AK392) * DW392/(100*DK392) * (1000 - DT392)/1000</f>
        <v>0</v>
      </c>
      <c r="AI392">
        <v>1437.619796511114</v>
      </c>
      <c r="AJ392">
        <v>1413.702909090908</v>
      </c>
      <c r="AK392">
        <v>3.399316661487145</v>
      </c>
      <c r="AL392">
        <v>65.05288152161035</v>
      </c>
      <c r="AM392">
        <f>(AO392 - AN392 + DX392*1E3/(8.314*(DZ392+273.15)) * AQ392/DW392 * AP392) * DW392/(100*DK392) * 1000/(1000 - AO392)</f>
        <v>0</v>
      </c>
      <c r="AN392">
        <v>20.64084182798861</v>
      </c>
      <c r="AO392">
        <v>21.58796242424243</v>
      </c>
      <c r="AP392">
        <v>-0.0001256591267172974</v>
      </c>
      <c r="AQ392">
        <v>105.0648976741151</v>
      </c>
      <c r="AR392">
        <v>0</v>
      </c>
      <c r="AS392">
        <v>0</v>
      </c>
      <c r="AT392">
        <f>IF(AR392*$H$15&gt;=AV392,1.0,(AV392/(AV392-AR392*$H$15)))</f>
        <v>0</v>
      </c>
      <c r="AU392">
        <f>(AT392-1)*100</f>
        <v>0</v>
      </c>
      <c r="AV392">
        <f>MAX(0,($B$15+$C$15*EE392)/(1+$D$15*EE392)*DX392/(DZ392+273)*$E$15)</f>
        <v>0</v>
      </c>
      <c r="AW392" t="s">
        <v>437</v>
      </c>
      <c r="AX392" t="s">
        <v>437</v>
      </c>
      <c r="AY392">
        <v>0</v>
      </c>
      <c r="AZ392">
        <v>0</v>
      </c>
      <c r="BA392">
        <f>1-AY392/AZ392</f>
        <v>0</v>
      </c>
      <c r="BB392">
        <v>0</v>
      </c>
      <c r="BC392" t="s">
        <v>437</v>
      </c>
      <c r="BD392" t="s">
        <v>437</v>
      </c>
      <c r="BE392">
        <v>0</v>
      </c>
      <c r="BF392">
        <v>0</v>
      </c>
      <c r="BG392">
        <f>1-BE392/BF392</f>
        <v>0</v>
      </c>
      <c r="BH392">
        <v>0.5</v>
      </c>
      <c r="BI392">
        <f>DH392</f>
        <v>0</v>
      </c>
      <c r="BJ392">
        <f>K392</f>
        <v>0</v>
      </c>
      <c r="BK392">
        <f>BG392*BH392*BI392</f>
        <v>0</v>
      </c>
      <c r="BL392">
        <f>(BJ392-BB392)/BI392</f>
        <v>0</v>
      </c>
      <c r="BM392">
        <f>(AZ392-BF392)/BF392</f>
        <v>0</v>
      </c>
      <c r="BN392">
        <f>AY392/(BA392+AY392/BF392)</f>
        <v>0</v>
      </c>
      <c r="BO392" t="s">
        <v>437</v>
      </c>
      <c r="BP392">
        <v>0</v>
      </c>
      <c r="BQ392">
        <f>IF(BP392&lt;&gt;0, BP392, BN392)</f>
        <v>0</v>
      </c>
      <c r="BR392">
        <f>1-BQ392/BF392</f>
        <v>0</v>
      </c>
      <c r="BS392">
        <f>(BF392-BE392)/(BF392-BQ392)</f>
        <v>0</v>
      </c>
      <c r="BT392">
        <f>(AZ392-BF392)/(AZ392-BQ392)</f>
        <v>0</v>
      </c>
      <c r="BU392">
        <f>(BF392-BE392)/(BF392-AY392)</f>
        <v>0</v>
      </c>
      <c r="BV392">
        <f>(AZ392-BF392)/(AZ392-AY392)</f>
        <v>0</v>
      </c>
      <c r="BW392">
        <f>(BS392*BQ392/BE392)</f>
        <v>0</v>
      </c>
      <c r="BX392">
        <f>(1-BW392)</f>
        <v>0</v>
      </c>
      <c r="DG392">
        <f>$B$13*EF392+$C$13*EG392+$F$13*ER392*(1-EU392)</f>
        <v>0</v>
      </c>
      <c r="DH392">
        <f>DG392*DI392</f>
        <v>0</v>
      </c>
      <c r="DI392">
        <f>($B$13*$D$11+$C$13*$D$11+$F$13*((FE392+EW392)/MAX(FE392+EW392+FF392, 0.1)*$I$11+FF392/MAX(FE392+EW392+FF392, 0.1)*$J$11))/($B$13+$C$13+$F$13)</f>
        <v>0</v>
      </c>
      <c r="DJ392">
        <f>($B$13*$K$11+$C$13*$K$11+$F$13*((FE392+EW392)/MAX(FE392+EW392+FF392, 0.1)*$P$11+FF392/MAX(FE392+EW392+FF392, 0.1)*$Q$11))/($B$13+$C$13+$F$13)</f>
        <v>0</v>
      </c>
      <c r="DK392">
        <v>2.7</v>
      </c>
      <c r="DL392">
        <v>0.5</v>
      </c>
      <c r="DM392" t="s">
        <v>438</v>
      </c>
      <c r="DN392">
        <v>2</v>
      </c>
      <c r="DO392" t="b">
        <v>1</v>
      </c>
      <c r="DP392">
        <v>1759171868.314285</v>
      </c>
      <c r="DQ392">
        <v>1358.795</v>
      </c>
      <c r="DR392">
        <v>1392.1025</v>
      </c>
      <c r="DS392">
        <v>21.60665</v>
      </c>
      <c r="DT392">
        <v>20.64326428571428</v>
      </c>
      <c r="DU392">
        <v>1359.116071428572</v>
      </c>
      <c r="DV392">
        <v>21.32976428571428</v>
      </c>
      <c r="DW392">
        <v>499.9973214285715</v>
      </c>
      <c r="DX392">
        <v>90.87260357142858</v>
      </c>
      <c r="DY392">
        <v>0.06675945</v>
      </c>
      <c r="DZ392">
        <v>28.58865357142857</v>
      </c>
      <c r="EA392">
        <v>29.97466071428572</v>
      </c>
      <c r="EB392">
        <v>999.9000000000002</v>
      </c>
      <c r="EC392">
        <v>0</v>
      </c>
      <c r="ED392">
        <v>0</v>
      </c>
      <c r="EE392">
        <v>9993.775357142857</v>
      </c>
      <c r="EF392">
        <v>0</v>
      </c>
      <c r="EG392">
        <v>11.27905</v>
      </c>
      <c r="EH392">
        <v>-33.30734285714286</v>
      </c>
      <c r="EI392">
        <v>1388.802142857143</v>
      </c>
      <c r="EJ392">
        <v>1421.445</v>
      </c>
      <c r="EK392">
        <v>0.9633825714285715</v>
      </c>
      <c r="EL392">
        <v>1392.1025</v>
      </c>
      <c r="EM392">
        <v>20.64326428571428</v>
      </c>
      <c r="EN392">
        <v>1.963451785714286</v>
      </c>
      <c r="EO392">
        <v>1.8759075</v>
      </c>
      <c r="EP392">
        <v>17.15263928571429</v>
      </c>
      <c r="EQ392">
        <v>16.43407142857143</v>
      </c>
      <c r="ER392">
        <v>2000.008571428571</v>
      </c>
      <c r="ES392">
        <v>0.9799934642857143</v>
      </c>
      <c r="ET392">
        <v>0.02000693214285714</v>
      </c>
      <c r="EU392">
        <v>0</v>
      </c>
      <c r="EV392">
        <v>416.3233928571429</v>
      </c>
      <c r="EW392">
        <v>5.00078</v>
      </c>
      <c r="EX392">
        <v>8195.927142857143</v>
      </c>
      <c r="EY392">
        <v>16379.675</v>
      </c>
      <c r="EZ392">
        <v>39.97514285714284</v>
      </c>
      <c r="FA392">
        <v>40.73425</v>
      </c>
      <c r="FB392">
        <v>39.99985714285715</v>
      </c>
      <c r="FC392">
        <v>40.50875</v>
      </c>
      <c r="FD392">
        <v>40.77875</v>
      </c>
      <c r="FE392">
        <v>1955.098571428572</v>
      </c>
      <c r="FF392">
        <v>39.91</v>
      </c>
      <c r="FG392">
        <v>0</v>
      </c>
      <c r="FH392">
        <v>1759171868.6</v>
      </c>
      <c r="FI392">
        <v>0</v>
      </c>
      <c r="FJ392">
        <v>416.30888</v>
      </c>
      <c r="FK392">
        <v>-0.6623846264506521</v>
      </c>
      <c r="FL392">
        <v>-2.959230768545202</v>
      </c>
      <c r="FM392">
        <v>8195.860000000001</v>
      </c>
      <c r="FN392">
        <v>15</v>
      </c>
      <c r="FO392">
        <v>0</v>
      </c>
      <c r="FP392" t="s">
        <v>439</v>
      </c>
      <c r="FQ392">
        <v>1746989605.5</v>
      </c>
      <c r="FR392">
        <v>1746989593.5</v>
      </c>
      <c r="FS392">
        <v>0</v>
      </c>
      <c r="FT392">
        <v>-0.274</v>
      </c>
      <c r="FU392">
        <v>-0.002</v>
      </c>
      <c r="FV392">
        <v>2.549</v>
      </c>
      <c r="FW392">
        <v>0.129</v>
      </c>
      <c r="FX392">
        <v>420</v>
      </c>
      <c r="FY392">
        <v>17</v>
      </c>
      <c r="FZ392">
        <v>0.02</v>
      </c>
      <c r="GA392">
        <v>0.04</v>
      </c>
      <c r="GB392">
        <v>-33.3152125</v>
      </c>
      <c r="GC392">
        <v>0.1799876172608352</v>
      </c>
      <c r="GD392">
        <v>0.09622101430430914</v>
      </c>
      <c r="GE392">
        <v>1</v>
      </c>
      <c r="GF392">
        <v>416.3339705882353</v>
      </c>
      <c r="GG392">
        <v>0.002093196331122622</v>
      </c>
      <c r="GH392">
        <v>0.2533916388998638</v>
      </c>
      <c r="GI392">
        <v>1</v>
      </c>
      <c r="GJ392">
        <v>0.9699436250000002</v>
      </c>
      <c r="GK392">
        <v>-0.1308680938086328</v>
      </c>
      <c r="GL392">
        <v>0.01261002637722758</v>
      </c>
      <c r="GM392">
        <v>0</v>
      </c>
      <c r="GN392">
        <v>2</v>
      </c>
      <c r="GO392">
        <v>3</v>
      </c>
      <c r="GP392" t="s">
        <v>446</v>
      </c>
      <c r="GQ392">
        <v>3.1024</v>
      </c>
      <c r="GR392">
        <v>2.72485</v>
      </c>
      <c r="GS392">
        <v>0.197127</v>
      </c>
      <c r="GT392">
        <v>0.200061</v>
      </c>
      <c r="GU392">
        <v>0.100284</v>
      </c>
      <c r="GV392">
        <v>0.0985087</v>
      </c>
      <c r="GW392">
        <v>20948.9</v>
      </c>
      <c r="GX392">
        <v>18964.6</v>
      </c>
      <c r="GY392">
        <v>26657.6</v>
      </c>
      <c r="GZ392">
        <v>23931.7</v>
      </c>
      <c r="HA392">
        <v>38390.8</v>
      </c>
      <c r="HB392">
        <v>31907.3</v>
      </c>
      <c r="HC392">
        <v>46547.1</v>
      </c>
      <c r="HD392">
        <v>37864.8</v>
      </c>
      <c r="HE392">
        <v>1.8624</v>
      </c>
      <c r="HF392">
        <v>1.85345</v>
      </c>
      <c r="HG392">
        <v>0.127763</v>
      </c>
      <c r="HH392">
        <v>0</v>
      </c>
      <c r="HI392">
        <v>27.9</v>
      </c>
      <c r="HJ392">
        <v>999.9</v>
      </c>
      <c r="HK392">
        <v>48.6</v>
      </c>
      <c r="HL392">
        <v>32</v>
      </c>
      <c r="HM392">
        <v>25.5403</v>
      </c>
      <c r="HN392">
        <v>60.8587</v>
      </c>
      <c r="HO392">
        <v>21.863</v>
      </c>
      <c r="HP392">
        <v>1</v>
      </c>
      <c r="HQ392">
        <v>0.18299</v>
      </c>
      <c r="HR392">
        <v>0.202241</v>
      </c>
      <c r="HS392">
        <v>20.2798</v>
      </c>
      <c r="HT392">
        <v>5.211</v>
      </c>
      <c r="HU392">
        <v>11.98</v>
      </c>
      <c r="HV392">
        <v>4.96265</v>
      </c>
      <c r="HW392">
        <v>3.27448</v>
      </c>
      <c r="HX392">
        <v>9999</v>
      </c>
      <c r="HY392">
        <v>9999</v>
      </c>
      <c r="HZ392">
        <v>9999</v>
      </c>
      <c r="IA392">
        <v>43.3</v>
      </c>
      <c r="IB392">
        <v>1.864</v>
      </c>
      <c r="IC392">
        <v>1.86019</v>
      </c>
      <c r="ID392">
        <v>1.85849</v>
      </c>
      <c r="IE392">
        <v>1.85981</v>
      </c>
      <c r="IF392">
        <v>1.85989</v>
      </c>
      <c r="IG392">
        <v>1.85842</v>
      </c>
      <c r="IH392">
        <v>1.85746</v>
      </c>
      <c r="II392">
        <v>1.85242</v>
      </c>
      <c r="IJ392">
        <v>0</v>
      </c>
      <c r="IK392">
        <v>0</v>
      </c>
      <c r="IL392">
        <v>0</v>
      </c>
      <c r="IM392">
        <v>0</v>
      </c>
      <c r="IN392" t="s">
        <v>441</v>
      </c>
      <c r="IO392" t="s">
        <v>442</v>
      </c>
      <c r="IP392" t="s">
        <v>443</v>
      </c>
      <c r="IQ392" t="s">
        <v>443</v>
      </c>
      <c r="IR392" t="s">
        <v>443</v>
      </c>
      <c r="IS392" t="s">
        <v>443</v>
      </c>
      <c r="IT392">
        <v>0</v>
      </c>
      <c r="IU392">
        <v>100</v>
      </c>
      <c r="IV392">
        <v>100</v>
      </c>
      <c r="IW392">
        <v>-0.3</v>
      </c>
      <c r="IX392">
        <v>0.2764</v>
      </c>
      <c r="IY392">
        <v>-0.9039269621244732</v>
      </c>
      <c r="IZ392">
        <v>-0.001239420960351069</v>
      </c>
      <c r="JA392">
        <v>2.054680153414315E-06</v>
      </c>
      <c r="JB392">
        <v>-6.090169633737798E-10</v>
      </c>
      <c r="JC392">
        <v>0.01286883109493677</v>
      </c>
      <c r="JD392">
        <v>0.003674261220633967</v>
      </c>
      <c r="JE392">
        <v>0.0003746991724086452</v>
      </c>
      <c r="JF392">
        <v>1.563836292469968E-06</v>
      </c>
      <c r="JG392">
        <v>1</v>
      </c>
      <c r="JH392">
        <v>2003</v>
      </c>
      <c r="JI392">
        <v>1</v>
      </c>
      <c r="JJ392">
        <v>24</v>
      </c>
      <c r="JK392">
        <v>203037.8</v>
      </c>
      <c r="JL392">
        <v>203038</v>
      </c>
      <c r="JM392">
        <v>3.04688</v>
      </c>
      <c r="JN392">
        <v>2.61719</v>
      </c>
      <c r="JO392">
        <v>1.49658</v>
      </c>
      <c r="JP392">
        <v>2.34375</v>
      </c>
      <c r="JQ392">
        <v>1.54907</v>
      </c>
      <c r="JR392">
        <v>2.41089</v>
      </c>
      <c r="JS392">
        <v>36.8842</v>
      </c>
      <c r="JT392">
        <v>24.1751</v>
      </c>
      <c r="JU392">
        <v>18</v>
      </c>
      <c r="JV392">
        <v>483.991</v>
      </c>
      <c r="JW392">
        <v>493.05</v>
      </c>
      <c r="JX392">
        <v>27.1709</v>
      </c>
      <c r="JY392">
        <v>29.6099</v>
      </c>
      <c r="JZ392">
        <v>30</v>
      </c>
      <c r="KA392">
        <v>29.8654</v>
      </c>
      <c r="KB392">
        <v>29.8686</v>
      </c>
      <c r="KC392">
        <v>61.1275</v>
      </c>
      <c r="KD392">
        <v>21.6577</v>
      </c>
      <c r="KE392">
        <v>92.18380000000001</v>
      </c>
      <c r="KF392">
        <v>27.174</v>
      </c>
      <c r="KG392">
        <v>1436.23</v>
      </c>
      <c r="KH392">
        <v>20.6857</v>
      </c>
      <c r="KI392">
        <v>101.774</v>
      </c>
      <c r="KJ392">
        <v>91.31359999999999</v>
      </c>
    </row>
    <row r="393" spans="1:296">
      <c r="A393">
        <v>375</v>
      </c>
      <c r="B393">
        <v>1759171881.1</v>
      </c>
      <c r="C393">
        <v>10508</v>
      </c>
      <c r="D393" t="s">
        <v>1196</v>
      </c>
      <c r="E393" t="s">
        <v>1197</v>
      </c>
      <c r="F393">
        <v>5</v>
      </c>
      <c r="G393" t="s">
        <v>1025</v>
      </c>
      <c r="H393">
        <v>1759171873.6</v>
      </c>
      <c r="I393">
        <f>(J393)/1000</f>
        <v>0</v>
      </c>
      <c r="J393">
        <f>IF(DO393, AM393, AG393)</f>
        <v>0</v>
      </c>
      <c r="K393">
        <f>IF(DO393, AH393, AF393)</f>
        <v>0</v>
      </c>
      <c r="L393">
        <f>DQ393 - IF(AT393&gt;1, K393*DK393*100.0/(AV393), 0)</f>
        <v>0</v>
      </c>
      <c r="M393">
        <f>((S393-I393/2)*L393-K393)/(S393+I393/2)</f>
        <v>0</v>
      </c>
      <c r="N393">
        <f>M393*(DX393+DY393)/1000.0</f>
        <v>0</v>
      </c>
      <c r="O393">
        <f>(DQ393 - IF(AT393&gt;1, K393*DK393*100.0/(AV393), 0))*(DX393+DY393)/1000.0</f>
        <v>0</v>
      </c>
      <c r="P393">
        <f>2.0/((1/R393-1/Q393)+SIGN(R393)*SQRT((1/R393-1/Q393)*(1/R393-1/Q393) + 4*DL393/((DL393+1)*(DL393+1))*(2*1/R393*1/Q393-1/Q393*1/Q393)))</f>
        <v>0</v>
      </c>
      <c r="Q393">
        <f>IF(LEFT(DM393,1)&lt;&gt;"0",IF(LEFT(DM393,1)="1",3.0,DN393),$D$5+$E$5*(EE393*DX393/($K$5*1000))+$F$5*(EE393*DX393/($K$5*1000))*MAX(MIN(DK393,$J$5),$I$5)*MAX(MIN(DK393,$J$5),$I$5)+$G$5*MAX(MIN(DK393,$J$5),$I$5)*(EE393*DX393/($K$5*1000))+$H$5*(EE393*DX393/($K$5*1000))*(EE393*DX393/($K$5*1000)))</f>
        <v>0</v>
      </c>
      <c r="R393">
        <f>I393*(1000-(1000*0.61365*exp(17.502*V393/(240.97+V393))/(DX393+DY393)+DS393)/2)/(1000*0.61365*exp(17.502*V393/(240.97+V393))/(DX393+DY393)-DS393)</f>
        <v>0</v>
      </c>
      <c r="S393">
        <f>1/((DL393+1)/(P393/1.6)+1/(Q393/1.37)) + DL393/((DL393+1)/(P393/1.6) + DL393/(Q393/1.37))</f>
        <v>0</v>
      </c>
      <c r="T393">
        <f>(DG393*DJ393)</f>
        <v>0</v>
      </c>
      <c r="U393">
        <f>(DZ393+(T393+2*0.95*5.67E-8*(((DZ393+$B$9)+273)^4-(DZ393+273)^4)-44100*I393)/(1.84*29.3*Q393+8*0.95*5.67E-8*(DZ393+273)^3))</f>
        <v>0</v>
      </c>
      <c r="V393">
        <f>($C$9*EA393+$D$9*EB393+$E$9*U393)</f>
        <v>0</v>
      </c>
      <c r="W393">
        <f>0.61365*exp(17.502*V393/(240.97+V393))</f>
        <v>0</v>
      </c>
      <c r="X393">
        <f>(Y393/Z393*100)</f>
        <v>0</v>
      </c>
      <c r="Y393">
        <f>DS393*(DX393+DY393)/1000</f>
        <v>0</v>
      </c>
      <c r="Z393">
        <f>0.61365*exp(17.502*DZ393/(240.97+DZ393))</f>
        <v>0</v>
      </c>
      <c r="AA393">
        <f>(W393-DS393*(DX393+DY393)/1000)</f>
        <v>0</v>
      </c>
      <c r="AB393">
        <f>(-I393*44100)</f>
        <v>0</v>
      </c>
      <c r="AC393">
        <f>2*29.3*Q393*0.92*(DZ393-V393)</f>
        <v>0</v>
      </c>
      <c r="AD393">
        <f>2*0.95*5.67E-8*(((DZ393+$B$9)+273)^4-(V393+273)^4)</f>
        <v>0</v>
      </c>
      <c r="AE393">
        <f>T393+AD393+AB393+AC393</f>
        <v>0</v>
      </c>
      <c r="AF393">
        <f>DW393*AT393*(DR393-DQ393*(1000-AT393*DT393)/(1000-AT393*DS393))/(100*DK393)</f>
        <v>0</v>
      </c>
      <c r="AG393">
        <f>1000*DW393*AT393*(DS393-DT393)/(100*DK393*(1000-AT393*DS393))</f>
        <v>0</v>
      </c>
      <c r="AH393">
        <f>(AI393 - AJ393 - DX393*1E3/(8.314*(DZ393+273.15)) * AL393/DW393 * AK393) * DW393/(100*DK393) * (1000 - DT393)/1000</f>
        <v>0</v>
      </c>
      <c r="AI393">
        <v>1454.832143788172</v>
      </c>
      <c r="AJ393">
        <v>1430.842</v>
      </c>
      <c r="AK393">
        <v>3.407316039950932</v>
      </c>
      <c r="AL393">
        <v>65.05288152161035</v>
      </c>
      <c r="AM393">
        <f>(AO393 - AN393 + DX393*1E3/(8.314*(DZ393+273.15)) * AQ393/DW393 * AP393) * DW393/(100*DK393) * 1000/(1000 - AO393)</f>
        <v>0</v>
      </c>
      <c r="AN393">
        <v>20.63979877099292</v>
      </c>
      <c r="AO393">
        <v>21.57609818181817</v>
      </c>
      <c r="AP393">
        <v>-0.0001063694045708672</v>
      </c>
      <c r="AQ393">
        <v>105.0648976741151</v>
      </c>
      <c r="AR393">
        <v>0</v>
      </c>
      <c r="AS393">
        <v>0</v>
      </c>
      <c r="AT393">
        <f>IF(AR393*$H$15&gt;=AV393,1.0,(AV393/(AV393-AR393*$H$15)))</f>
        <v>0</v>
      </c>
      <c r="AU393">
        <f>(AT393-1)*100</f>
        <v>0</v>
      </c>
      <c r="AV393">
        <f>MAX(0,($B$15+$C$15*EE393)/(1+$D$15*EE393)*DX393/(DZ393+273)*$E$15)</f>
        <v>0</v>
      </c>
      <c r="AW393" t="s">
        <v>437</v>
      </c>
      <c r="AX393" t="s">
        <v>437</v>
      </c>
      <c r="AY393">
        <v>0</v>
      </c>
      <c r="AZ393">
        <v>0</v>
      </c>
      <c r="BA393">
        <f>1-AY393/AZ393</f>
        <v>0</v>
      </c>
      <c r="BB393">
        <v>0</v>
      </c>
      <c r="BC393" t="s">
        <v>437</v>
      </c>
      <c r="BD393" t="s">
        <v>437</v>
      </c>
      <c r="BE393">
        <v>0</v>
      </c>
      <c r="BF393">
        <v>0</v>
      </c>
      <c r="BG393">
        <f>1-BE393/BF393</f>
        <v>0</v>
      </c>
      <c r="BH393">
        <v>0.5</v>
      </c>
      <c r="BI393">
        <f>DH393</f>
        <v>0</v>
      </c>
      <c r="BJ393">
        <f>K393</f>
        <v>0</v>
      </c>
      <c r="BK393">
        <f>BG393*BH393*BI393</f>
        <v>0</v>
      </c>
      <c r="BL393">
        <f>(BJ393-BB393)/BI393</f>
        <v>0</v>
      </c>
      <c r="BM393">
        <f>(AZ393-BF393)/BF393</f>
        <v>0</v>
      </c>
      <c r="BN393">
        <f>AY393/(BA393+AY393/BF393)</f>
        <v>0</v>
      </c>
      <c r="BO393" t="s">
        <v>437</v>
      </c>
      <c r="BP393">
        <v>0</v>
      </c>
      <c r="BQ393">
        <f>IF(BP393&lt;&gt;0, BP393, BN393)</f>
        <v>0</v>
      </c>
      <c r="BR393">
        <f>1-BQ393/BF393</f>
        <v>0</v>
      </c>
      <c r="BS393">
        <f>(BF393-BE393)/(BF393-BQ393)</f>
        <v>0</v>
      </c>
      <c r="BT393">
        <f>(AZ393-BF393)/(AZ393-BQ393)</f>
        <v>0</v>
      </c>
      <c r="BU393">
        <f>(BF393-BE393)/(BF393-AY393)</f>
        <v>0</v>
      </c>
      <c r="BV393">
        <f>(AZ393-BF393)/(AZ393-AY393)</f>
        <v>0</v>
      </c>
      <c r="BW393">
        <f>(BS393*BQ393/BE393)</f>
        <v>0</v>
      </c>
      <c r="BX393">
        <f>(1-BW393)</f>
        <v>0</v>
      </c>
      <c r="DG393">
        <f>$B$13*EF393+$C$13*EG393+$F$13*ER393*(1-EU393)</f>
        <v>0</v>
      </c>
      <c r="DH393">
        <f>DG393*DI393</f>
        <v>0</v>
      </c>
      <c r="DI393">
        <f>($B$13*$D$11+$C$13*$D$11+$F$13*((FE393+EW393)/MAX(FE393+EW393+FF393, 0.1)*$I$11+FF393/MAX(FE393+EW393+FF393, 0.1)*$J$11))/($B$13+$C$13+$F$13)</f>
        <v>0</v>
      </c>
      <c r="DJ393">
        <f>($B$13*$K$11+$C$13*$K$11+$F$13*((FE393+EW393)/MAX(FE393+EW393+FF393, 0.1)*$P$11+FF393/MAX(FE393+EW393+FF393, 0.1)*$Q$11))/($B$13+$C$13+$F$13)</f>
        <v>0</v>
      </c>
      <c r="DK393">
        <v>2.7</v>
      </c>
      <c r="DL393">
        <v>0.5</v>
      </c>
      <c r="DM393" t="s">
        <v>438</v>
      </c>
      <c r="DN393">
        <v>2</v>
      </c>
      <c r="DO393" t="b">
        <v>1</v>
      </c>
      <c r="DP393">
        <v>1759171873.6</v>
      </c>
      <c r="DQ393">
        <v>1376.529259259259</v>
      </c>
      <c r="DR393">
        <v>1409.849629629629</v>
      </c>
      <c r="DS393">
        <v>21.59341481481482</v>
      </c>
      <c r="DT393">
        <v>20.64125185185185</v>
      </c>
      <c r="DU393">
        <v>1376.834444444445</v>
      </c>
      <c r="DV393">
        <v>21.31681851851852</v>
      </c>
      <c r="DW393">
        <v>500.0327037037037</v>
      </c>
      <c r="DX393">
        <v>90.87164814814815</v>
      </c>
      <c r="DY393">
        <v>0.06679801851851852</v>
      </c>
      <c r="DZ393">
        <v>28.59015925925926</v>
      </c>
      <c r="EA393">
        <v>29.98001851851852</v>
      </c>
      <c r="EB393">
        <v>999.9000000000001</v>
      </c>
      <c r="EC393">
        <v>0</v>
      </c>
      <c r="ED393">
        <v>0</v>
      </c>
      <c r="EE393">
        <v>9994.124444444444</v>
      </c>
      <c r="EF393">
        <v>0</v>
      </c>
      <c r="EG393">
        <v>11.39310740740741</v>
      </c>
      <c r="EH393">
        <v>-33.3200074074074</v>
      </c>
      <c r="EI393">
        <v>1406.91</v>
      </c>
      <c r="EJ393">
        <v>1439.563333333333</v>
      </c>
      <c r="EK393">
        <v>0.9521616666666666</v>
      </c>
      <c r="EL393">
        <v>1409.849629629629</v>
      </c>
      <c r="EM393">
        <v>20.64125185185185</v>
      </c>
      <c r="EN393">
        <v>1.962228518518518</v>
      </c>
      <c r="EO393">
        <v>1.875705185185185</v>
      </c>
      <c r="EP393">
        <v>17.1427962962963</v>
      </c>
      <c r="EQ393">
        <v>16.43237037037037</v>
      </c>
      <c r="ER393">
        <v>1999.978888888889</v>
      </c>
      <c r="ES393">
        <v>0.9799931111111112</v>
      </c>
      <c r="ET393">
        <v>0.02000728518518518</v>
      </c>
      <c r="EU393">
        <v>0</v>
      </c>
      <c r="EV393">
        <v>416.2947407407408</v>
      </c>
      <c r="EW393">
        <v>5.00078</v>
      </c>
      <c r="EX393">
        <v>8195.523333333333</v>
      </c>
      <c r="EY393">
        <v>16379.43703703704</v>
      </c>
      <c r="EZ393">
        <v>39.97655555555554</v>
      </c>
      <c r="FA393">
        <v>40.73366666666666</v>
      </c>
      <c r="FB393">
        <v>39.98366666666666</v>
      </c>
      <c r="FC393">
        <v>40.51144444444444</v>
      </c>
      <c r="FD393">
        <v>40.71966666666667</v>
      </c>
      <c r="FE393">
        <v>1955.068888888889</v>
      </c>
      <c r="FF393">
        <v>39.91</v>
      </c>
      <c r="FG393">
        <v>0</v>
      </c>
      <c r="FH393">
        <v>1759171873.4</v>
      </c>
      <c r="FI393">
        <v>0</v>
      </c>
      <c r="FJ393">
        <v>416.2732</v>
      </c>
      <c r="FK393">
        <v>-0.8177692235177003</v>
      </c>
      <c r="FL393">
        <v>-0.8853846083362084</v>
      </c>
      <c r="FM393">
        <v>8195.5236</v>
      </c>
      <c r="FN393">
        <v>15</v>
      </c>
      <c r="FO393">
        <v>0</v>
      </c>
      <c r="FP393" t="s">
        <v>439</v>
      </c>
      <c r="FQ393">
        <v>1746989605.5</v>
      </c>
      <c r="FR393">
        <v>1746989593.5</v>
      </c>
      <c r="FS393">
        <v>0</v>
      </c>
      <c r="FT393">
        <v>-0.274</v>
      </c>
      <c r="FU393">
        <v>-0.002</v>
      </c>
      <c r="FV393">
        <v>2.549</v>
      </c>
      <c r="FW393">
        <v>0.129</v>
      </c>
      <c r="FX393">
        <v>420</v>
      </c>
      <c r="FY393">
        <v>17</v>
      </c>
      <c r="FZ393">
        <v>0.02</v>
      </c>
      <c r="GA393">
        <v>0.04</v>
      </c>
      <c r="GB393">
        <v>-33.3079125</v>
      </c>
      <c r="GC393">
        <v>-0.1121527204502849</v>
      </c>
      <c r="GD393">
        <v>0.1079378506074216</v>
      </c>
      <c r="GE393">
        <v>1</v>
      </c>
      <c r="GF393">
        <v>416.3017941176471</v>
      </c>
      <c r="GG393">
        <v>-0.4647364411431952</v>
      </c>
      <c r="GH393">
        <v>0.2513468168056576</v>
      </c>
      <c r="GI393">
        <v>1</v>
      </c>
      <c r="GJ393">
        <v>0.9589734249999999</v>
      </c>
      <c r="GK393">
        <v>-0.127695140712946</v>
      </c>
      <c r="GL393">
        <v>0.01229888175991521</v>
      </c>
      <c r="GM393">
        <v>0</v>
      </c>
      <c r="GN393">
        <v>2</v>
      </c>
      <c r="GO393">
        <v>3</v>
      </c>
      <c r="GP393" t="s">
        <v>446</v>
      </c>
      <c r="GQ393">
        <v>3.10238</v>
      </c>
      <c r="GR393">
        <v>2.72432</v>
      </c>
      <c r="GS393">
        <v>0.198561</v>
      </c>
      <c r="GT393">
        <v>0.201453</v>
      </c>
      <c r="GU393">
        <v>0.100249</v>
      </c>
      <c r="GV393">
        <v>0.0985048</v>
      </c>
      <c r="GW393">
        <v>20911.6</v>
      </c>
      <c r="GX393">
        <v>18931.8</v>
      </c>
      <c r="GY393">
        <v>26657.9</v>
      </c>
      <c r="GZ393">
        <v>23931.9</v>
      </c>
      <c r="HA393">
        <v>38392.9</v>
      </c>
      <c r="HB393">
        <v>31908</v>
      </c>
      <c r="HC393">
        <v>46547.5</v>
      </c>
      <c r="HD393">
        <v>37865.2</v>
      </c>
      <c r="HE393">
        <v>1.8625</v>
      </c>
      <c r="HF393">
        <v>1.85355</v>
      </c>
      <c r="HG393">
        <v>0.127941</v>
      </c>
      <c r="HH393">
        <v>0</v>
      </c>
      <c r="HI393">
        <v>27.8929</v>
      </c>
      <c r="HJ393">
        <v>999.9</v>
      </c>
      <c r="HK393">
        <v>48.6</v>
      </c>
      <c r="HL393">
        <v>32</v>
      </c>
      <c r="HM393">
        <v>25.5356</v>
      </c>
      <c r="HN393">
        <v>60.9287</v>
      </c>
      <c r="HO393">
        <v>21.903</v>
      </c>
      <c r="HP393">
        <v>1</v>
      </c>
      <c r="HQ393">
        <v>0.182851</v>
      </c>
      <c r="HR393">
        <v>0.209142</v>
      </c>
      <c r="HS393">
        <v>20.2799</v>
      </c>
      <c r="HT393">
        <v>5.2113</v>
      </c>
      <c r="HU393">
        <v>11.98</v>
      </c>
      <c r="HV393">
        <v>4.9628</v>
      </c>
      <c r="HW393">
        <v>3.27453</v>
      </c>
      <c r="HX393">
        <v>9999</v>
      </c>
      <c r="HY393">
        <v>9999</v>
      </c>
      <c r="HZ393">
        <v>9999</v>
      </c>
      <c r="IA393">
        <v>43.3</v>
      </c>
      <c r="IB393">
        <v>1.86401</v>
      </c>
      <c r="IC393">
        <v>1.86016</v>
      </c>
      <c r="ID393">
        <v>1.85846</v>
      </c>
      <c r="IE393">
        <v>1.85979</v>
      </c>
      <c r="IF393">
        <v>1.85989</v>
      </c>
      <c r="IG393">
        <v>1.85839</v>
      </c>
      <c r="IH393">
        <v>1.85746</v>
      </c>
      <c r="II393">
        <v>1.85242</v>
      </c>
      <c r="IJ393">
        <v>0</v>
      </c>
      <c r="IK393">
        <v>0</v>
      </c>
      <c r="IL393">
        <v>0</v>
      </c>
      <c r="IM393">
        <v>0</v>
      </c>
      <c r="IN393" t="s">
        <v>441</v>
      </c>
      <c r="IO393" t="s">
        <v>442</v>
      </c>
      <c r="IP393" t="s">
        <v>443</v>
      </c>
      <c r="IQ393" t="s">
        <v>443</v>
      </c>
      <c r="IR393" t="s">
        <v>443</v>
      </c>
      <c r="IS393" t="s">
        <v>443</v>
      </c>
      <c r="IT393">
        <v>0</v>
      </c>
      <c r="IU393">
        <v>100</v>
      </c>
      <c r="IV393">
        <v>100</v>
      </c>
      <c r="IW393">
        <v>-0.28</v>
      </c>
      <c r="IX393">
        <v>0.2762</v>
      </c>
      <c r="IY393">
        <v>-0.9039269621244732</v>
      </c>
      <c r="IZ393">
        <v>-0.001239420960351069</v>
      </c>
      <c r="JA393">
        <v>2.054680153414315E-06</v>
      </c>
      <c r="JB393">
        <v>-6.090169633737798E-10</v>
      </c>
      <c r="JC393">
        <v>0.01286883109493677</v>
      </c>
      <c r="JD393">
        <v>0.003674261220633967</v>
      </c>
      <c r="JE393">
        <v>0.0003746991724086452</v>
      </c>
      <c r="JF393">
        <v>1.563836292469968E-06</v>
      </c>
      <c r="JG393">
        <v>1</v>
      </c>
      <c r="JH393">
        <v>2003</v>
      </c>
      <c r="JI393">
        <v>1</v>
      </c>
      <c r="JJ393">
        <v>24</v>
      </c>
      <c r="JK393">
        <v>203037.9</v>
      </c>
      <c r="JL393">
        <v>203038.1</v>
      </c>
      <c r="JM393">
        <v>3.07861</v>
      </c>
      <c r="JN393">
        <v>2.58911</v>
      </c>
      <c r="JO393">
        <v>1.49658</v>
      </c>
      <c r="JP393">
        <v>2.34375</v>
      </c>
      <c r="JQ393">
        <v>1.54907</v>
      </c>
      <c r="JR393">
        <v>2.45605</v>
      </c>
      <c r="JS393">
        <v>36.8842</v>
      </c>
      <c r="JT393">
        <v>24.1751</v>
      </c>
      <c r="JU393">
        <v>18</v>
      </c>
      <c r="JV393">
        <v>484.026</v>
      </c>
      <c r="JW393">
        <v>493.096</v>
      </c>
      <c r="JX393">
        <v>27.1827</v>
      </c>
      <c r="JY393">
        <v>29.6067</v>
      </c>
      <c r="JZ393">
        <v>29.9998</v>
      </c>
      <c r="KA393">
        <v>29.8622</v>
      </c>
      <c r="KB393">
        <v>29.866</v>
      </c>
      <c r="KC393">
        <v>61.7382</v>
      </c>
      <c r="KD393">
        <v>21.6577</v>
      </c>
      <c r="KE393">
        <v>92.18380000000001</v>
      </c>
      <c r="KF393">
        <v>27.1847</v>
      </c>
      <c r="KG393">
        <v>1456.28</v>
      </c>
      <c r="KH393">
        <v>20.7013</v>
      </c>
      <c r="KI393">
        <v>101.775</v>
      </c>
      <c r="KJ393">
        <v>91.3145</v>
      </c>
    </row>
    <row r="394" spans="1:296">
      <c r="A394">
        <v>376</v>
      </c>
      <c r="B394">
        <v>1759171886.1</v>
      </c>
      <c r="C394">
        <v>10513</v>
      </c>
      <c r="D394" t="s">
        <v>1198</v>
      </c>
      <c r="E394" t="s">
        <v>1199</v>
      </c>
      <c r="F394">
        <v>5</v>
      </c>
      <c r="G394" t="s">
        <v>1025</v>
      </c>
      <c r="H394">
        <v>1759171878.314285</v>
      </c>
      <c r="I394">
        <f>(J394)/1000</f>
        <v>0</v>
      </c>
      <c r="J394">
        <f>IF(DO394, AM394, AG394)</f>
        <v>0</v>
      </c>
      <c r="K394">
        <f>IF(DO394, AH394, AF394)</f>
        <v>0</v>
      </c>
      <c r="L394">
        <f>DQ394 - IF(AT394&gt;1, K394*DK394*100.0/(AV394), 0)</f>
        <v>0</v>
      </c>
      <c r="M394">
        <f>((S394-I394/2)*L394-K394)/(S394+I394/2)</f>
        <v>0</v>
      </c>
      <c r="N394">
        <f>M394*(DX394+DY394)/1000.0</f>
        <v>0</v>
      </c>
      <c r="O394">
        <f>(DQ394 - IF(AT394&gt;1, K394*DK394*100.0/(AV394), 0))*(DX394+DY394)/1000.0</f>
        <v>0</v>
      </c>
      <c r="P394">
        <f>2.0/((1/R394-1/Q394)+SIGN(R394)*SQRT((1/R394-1/Q394)*(1/R394-1/Q394) + 4*DL394/((DL394+1)*(DL394+1))*(2*1/R394*1/Q394-1/Q394*1/Q394)))</f>
        <v>0</v>
      </c>
      <c r="Q394">
        <f>IF(LEFT(DM394,1)&lt;&gt;"0",IF(LEFT(DM394,1)="1",3.0,DN394),$D$5+$E$5*(EE394*DX394/($K$5*1000))+$F$5*(EE394*DX394/($K$5*1000))*MAX(MIN(DK394,$J$5),$I$5)*MAX(MIN(DK394,$J$5),$I$5)+$G$5*MAX(MIN(DK394,$J$5),$I$5)*(EE394*DX394/($K$5*1000))+$H$5*(EE394*DX394/($K$5*1000))*(EE394*DX394/($K$5*1000)))</f>
        <v>0</v>
      </c>
      <c r="R394">
        <f>I394*(1000-(1000*0.61365*exp(17.502*V394/(240.97+V394))/(DX394+DY394)+DS394)/2)/(1000*0.61365*exp(17.502*V394/(240.97+V394))/(DX394+DY394)-DS394)</f>
        <v>0</v>
      </c>
      <c r="S394">
        <f>1/((DL394+1)/(P394/1.6)+1/(Q394/1.37)) + DL394/((DL394+1)/(P394/1.6) + DL394/(Q394/1.37))</f>
        <v>0</v>
      </c>
      <c r="T394">
        <f>(DG394*DJ394)</f>
        <v>0</v>
      </c>
      <c r="U394">
        <f>(DZ394+(T394+2*0.95*5.67E-8*(((DZ394+$B$9)+273)^4-(DZ394+273)^4)-44100*I394)/(1.84*29.3*Q394+8*0.95*5.67E-8*(DZ394+273)^3))</f>
        <v>0</v>
      </c>
      <c r="V394">
        <f>($C$9*EA394+$D$9*EB394+$E$9*U394)</f>
        <v>0</v>
      </c>
      <c r="W394">
        <f>0.61365*exp(17.502*V394/(240.97+V394))</f>
        <v>0</v>
      </c>
      <c r="X394">
        <f>(Y394/Z394*100)</f>
        <v>0</v>
      </c>
      <c r="Y394">
        <f>DS394*(DX394+DY394)/1000</f>
        <v>0</v>
      </c>
      <c r="Z394">
        <f>0.61365*exp(17.502*DZ394/(240.97+DZ394))</f>
        <v>0</v>
      </c>
      <c r="AA394">
        <f>(W394-DS394*(DX394+DY394)/1000)</f>
        <v>0</v>
      </c>
      <c r="AB394">
        <f>(-I394*44100)</f>
        <v>0</v>
      </c>
      <c r="AC394">
        <f>2*29.3*Q394*0.92*(DZ394-V394)</f>
        <v>0</v>
      </c>
      <c r="AD394">
        <f>2*0.95*5.67E-8*(((DZ394+$B$9)+273)^4-(V394+273)^4)</f>
        <v>0</v>
      </c>
      <c r="AE394">
        <f>T394+AD394+AB394+AC394</f>
        <v>0</v>
      </c>
      <c r="AF394">
        <f>DW394*AT394*(DR394-DQ394*(1000-AT394*DT394)/(1000-AT394*DS394))/(100*DK394)</f>
        <v>0</v>
      </c>
      <c r="AG394">
        <f>1000*DW394*AT394*(DS394-DT394)/(100*DK394*(1000-AT394*DS394))</f>
        <v>0</v>
      </c>
      <c r="AH394">
        <f>(AI394 - AJ394 - DX394*1E3/(8.314*(DZ394+273.15)) * AL394/DW394 * AK394) * DW394/(100*DK394) * (1000 - DT394)/1000</f>
        <v>0</v>
      </c>
      <c r="AI394">
        <v>1471.964585751947</v>
      </c>
      <c r="AJ394">
        <v>1447.905333333333</v>
      </c>
      <c r="AK394">
        <v>3.423033447281553</v>
      </c>
      <c r="AL394">
        <v>65.05288152161035</v>
      </c>
      <c r="AM394">
        <f>(AO394 - AN394 + DX394*1E3/(8.314*(DZ394+273.15)) * AQ394/DW394 * AP394) * DW394/(100*DK394) * 1000/(1000 - AO394)</f>
        <v>0</v>
      </c>
      <c r="AN394">
        <v>20.63591324784312</v>
      </c>
      <c r="AO394">
        <v>21.56325515151515</v>
      </c>
      <c r="AP394">
        <v>-6.156212134736239E-05</v>
      </c>
      <c r="AQ394">
        <v>105.0648976741151</v>
      </c>
      <c r="AR394">
        <v>0</v>
      </c>
      <c r="AS394">
        <v>0</v>
      </c>
      <c r="AT394">
        <f>IF(AR394*$H$15&gt;=AV394,1.0,(AV394/(AV394-AR394*$H$15)))</f>
        <v>0</v>
      </c>
      <c r="AU394">
        <f>(AT394-1)*100</f>
        <v>0</v>
      </c>
      <c r="AV394">
        <f>MAX(0,($B$15+$C$15*EE394)/(1+$D$15*EE394)*DX394/(DZ394+273)*$E$15)</f>
        <v>0</v>
      </c>
      <c r="AW394" t="s">
        <v>437</v>
      </c>
      <c r="AX394" t="s">
        <v>437</v>
      </c>
      <c r="AY394">
        <v>0</v>
      </c>
      <c r="AZ394">
        <v>0</v>
      </c>
      <c r="BA394">
        <f>1-AY394/AZ394</f>
        <v>0</v>
      </c>
      <c r="BB394">
        <v>0</v>
      </c>
      <c r="BC394" t="s">
        <v>437</v>
      </c>
      <c r="BD394" t="s">
        <v>437</v>
      </c>
      <c r="BE394">
        <v>0</v>
      </c>
      <c r="BF394">
        <v>0</v>
      </c>
      <c r="BG394">
        <f>1-BE394/BF394</f>
        <v>0</v>
      </c>
      <c r="BH394">
        <v>0.5</v>
      </c>
      <c r="BI394">
        <f>DH394</f>
        <v>0</v>
      </c>
      <c r="BJ394">
        <f>K394</f>
        <v>0</v>
      </c>
      <c r="BK394">
        <f>BG394*BH394*BI394</f>
        <v>0</v>
      </c>
      <c r="BL394">
        <f>(BJ394-BB394)/BI394</f>
        <v>0</v>
      </c>
      <c r="BM394">
        <f>(AZ394-BF394)/BF394</f>
        <v>0</v>
      </c>
      <c r="BN394">
        <f>AY394/(BA394+AY394/BF394)</f>
        <v>0</v>
      </c>
      <c r="BO394" t="s">
        <v>437</v>
      </c>
      <c r="BP394">
        <v>0</v>
      </c>
      <c r="BQ394">
        <f>IF(BP394&lt;&gt;0, BP394, BN394)</f>
        <v>0</v>
      </c>
      <c r="BR394">
        <f>1-BQ394/BF394</f>
        <v>0</v>
      </c>
      <c r="BS394">
        <f>(BF394-BE394)/(BF394-BQ394)</f>
        <v>0</v>
      </c>
      <c r="BT394">
        <f>(AZ394-BF394)/(AZ394-BQ394)</f>
        <v>0</v>
      </c>
      <c r="BU394">
        <f>(BF394-BE394)/(BF394-AY394)</f>
        <v>0</v>
      </c>
      <c r="BV394">
        <f>(AZ394-BF394)/(AZ394-AY394)</f>
        <v>0</v>
      </c>
      <c r="BW394">
        <f>(BS394*BQ394/BE394)</f>
        <v>0</v>
      </c>
      <c r="BX394">
        <f>(1-BW394)</f>
        <v>0</v>
      </c>
      <c r="DG394">
        <f>$B$13*EF394+$C$13*EG394+$F$13*ER394*(1-EU394)</f>
        <v>0</v>
      </c>
      <c r="DH394">
        <f>DG394*DI394</f>
        <v>0</v>
      </c>
      <c r="DI394">
        <f>($B$13*$D$11+$C$13*$D$11+$F$13*((FE394+EW394)/MAX(FE394+EW394+FF394, 0.1)*$I$11+FF394/MAX(FE394+EW394+FF394, 0.1)*$J$11))/($B$13+$C$13+$F$13)</f>
        <v>0</v>
      </c>
      <c r="DJ394">
        <f>($B$13*$K$11+$C$13*$K$11+$F$13*((FE394+EW394)/MAX(FE394+EW394+FF394, 0.1)*$P$11+FF394/MAX(FE394+EW394+FF394, 0.1)*$Q$11))/($B$13+$C$13+$F$13)</f>
        <v>0</v>
      </c>
      <c r="DK394">
        <v>2.7</v>
      </c>
      <c r="DL394">
        <v>0.5</v>
      </c>
      <c r="DM394" t="s">
        <v>438</v>
      </c>
      <c r="DN394">
        <v>2</v>
      </c>
      <c r="DO394" t="b">
        <v>1</v>
      </c>
      <c r="DP394">
        <v>1759171878.314285</v>
      </c>
      <c r="DQ394">
        <v>1392.315</v>
      </c>
      <c r="DR394">
        <v>1425.643214285714</v>
      </c>
      <c r="DS394">
        <v>21.58132142857143</v>
      </c>
      <c r="DT394">
        <v>20.63936428571429</v>
      </c>
      <c r="DU394">
        <v>1392.605</v>
      </c>
      <c r="DV394">
        <v>21.30497857142857</v>
      </c>
      <c r="DW394">
        <v>500.06925</v>
      </c>
      <c r="DX394">
        <v>90.87181428571428</v>
      </c>
      <c r="DY394">
        <v>0.066645575</v>
      </c>
      <c r="DZ394">
        <v>28.59298571428571</v>
      </c>
      <c r="EA394">
        <v>29.98209642857143</v>
      </c>
      <c r="EB394">
        <v>999.9000000000002</v>
      </c>
      <c r="EC394">
        <v>0</v>
      </c>
      <c r="ED394">
        <v>0</v>
      </c>
      <c r="EE394">
        <v>9994.58</v>
      </c>
      <c r="EF394">
        <v>0</v>
      </c>
      <c r="EG394">
        <v>11.50098928571429</v>
      </c>
      <c r="EH394">
        <v>-33.32795714285714</v>
      </c>
      <c r="EI394">
        <v>1423.026428571429</v>
      </c>
      <c r="EJ394">
        <v>1455.686785714286</v>
      </c>
      <c r="EK394">
        <v>0.9419525714285715</v>
      </c>
      <c r="EL394">
        <v>1425.643214285714</v>
      </c>
      <c r="EM394">
        <v>20.63936428571429</v>
      </c>
      <c r="EN394">
        <v>1.961133214285715</v>
      </c>
      <c r="EO394">
        <v>1.875537142857143</v>
      </c>
      <c r="EP394">
        <v>17.133975</v>
      </c>
      <c r="EQ394">
        <v>16.43096785714286</v>
      </c>
      <c r="ER394">
        <v>1999.994642857143</v>
      </c>
      <c r="ES394">
        <v>0.9799932499999999</v>
      </c>
      <c r="ET394">
        <v>0.02000715</v>
      </c>
      <c r="EU394">
        <v>0</v>
      </c>
      <c r="EV394">
        <v>416.2768214285715</v>
      </c>
      <c r="EW394">
        <v>5.00078</v>
      </c>
      <c r="EX394">
        <v>8195.432142857144</v>
      </c>
      <c r="EY394">
        <v>16379.55714285714</v>
      </c>
      <c r="EZ394">
        <v>39.96178571428571</v>
      </c>
      <c r="FA394">
        <v>40.72525</v>
      </c>
      <c r="FB394">
        <v>39.96189285714285</v>
      </c>
      <c r="FC394">
        <v>40.49757142857142</v>
      </c>
      <c r="FD394">
        <v>40.71189285714286</v>
      </c>
      <c r="FE394">
        <v>1955.084642857143</v>
      </c>
      <c r="FF394">
        <v>39.91</v>
      </c>
      <c r="FG394">
        <v>0</v>
      </c>
      <c r="FH394">
        <v>1759171878.2</v>
      </c>
      <c r="FI394">
        <v>0</v>
      </c>
      <c r="FJ394">
        <v>416.255</v>
      </c>
      <c r="FK394">
        <v>0.7535384645829684</v>
      </c>
      <c r="FL394">
        <v>-3.86000001917459</v>
      </c>
      <c r="FM394">
        <v>8195.408799999999</v>
      </c>
      <c r="FN394">
        <v>15</v>
      </c>
      <c r="FO394">
        <v>0</v>
      </c>
      <c r="FP394" t="s">
        <v>439</v>
      </c>
      <c r="FQ394">
        <v>1746989605.5</v>
      </c>
      <c r="FR394">
        <v>1746989593.5</v>
      </c>
      <c r="FS394">
        <v>0</v>
      </c>
      <c r="FT394">
        <v>-0.274</v>
      </c>
      <c r="FU394">
        <v>-0.002</v>
      </c>
      <c r="FV394">
        <v>2.549</v>
      </c>
      <c r="FW394">
        <v>0.129</v>
      </c>
      <c r="FX394">
        <v>420</v>
      </c>
      <c r="FY394">
        <v>17</v>
      </c>
      <c r="FZ394">
        <v>0.02</v>
      </c>
      <c r="GA394">
        <v>0.04</v>
      </c>
      <c r="GB394">
        <v>-33.34440975609756</v>
      </c>
      <c r="GC394">
        <v>-0.06445296167254186</v>
      </c>
      <c r="GD394">
        <v>0.1093253988405616</v>
      </c>
      <c r="GE394">
        <v>1</v>
      </c>
      <c r="GF394">
        <v>416.2972352941177</v>
      </c>
      <c r="GG394">
        <v>-0.1700840361129896</v>
      </c>
      <c r="GH394">
        <v>0.2553972751735774</v>
      </c>
      <c r="GI394">
        <v>1</v>
      </c>
      <c r="GJ394">
        <v>0.947841219512195</v>
      </c>
      <c r="GK394">
        <v>-0.1289612613240451</v>
      </c>
      <c r="GL394">
        <v>0.01272839946544004</v>
      </c>
      <c r="GM394">
        <v>0</v>
      </c>
      <c r="GN394">
        <v>2</v>
      </c>
      <c r="GO394">
        <v>3</v>
      </c>
      <c r="GP394" t="s">
        <v>446</v>
      </c>
      <c r="GQ394">
        <v>3.10214</v>
      </c>
      <c r="GR394">
        <v>2.72483</v>
      </c>
      <c r="GS394">
        <v>0.199974</v>
      </c>
      <c r="GT394">
        <v>0.202866</v>
      </c>
      <c r="GU394">
        <v>0.100207</v>
      </c>
      <c r="GV394">
        <v>0.09849529999999999</v>
      </c>
      <c r="GW394">
        <v>20875</v>
      </c>
      <c r="GX394">
        <v>18898.3</v>
      </c>
      <c r="GY394">
        <v>26658.1</v>
      </c>
      <c r="GZ394">
        <v>23931.9</v>
      </c>
      <c r="HA394">
        <v>38395.1</v>
      </c>
      <c r="HB394">
        <v>31908.5</v>
      </c>
      <c r="HC394">
        <v>46547.9</v>
      </c>
      <c r="HD394">
        <v>37865.2</v>
      </c>
      <c r="HE394">
        <v>1.86232</v>
      </c>
      <c r="HF394">
        <v>1.85395</v>
      </c>
      <c r="HG394">
        <v>0.128619</v>
      </c>
      <c r="HH394">
        <v>0</v>
      </c>
      <c r="HI394">
        <v>27.8887</v>
      </c>
      <c r="HJ394">
        <v>999.9</v>
      </c>
      <c r="HK394">
        <v>48.6</v>
      </c>
      <c r="HL394">
        <v>32</v>
      </c>
      <c r="HM394">
        <v>25.537</v>
      </c>
      <c r="HN394">
        <v>61.0288</v>
      </c>
      <c r="HO394">
        <v>22.1274</v>
      </c>
      <c r="HP394">
        <v>1</v>
      </c>
      <c r="HQ394">
        <v>0.182436</v>
      </c>
      <c r="HR394">
        <v>0.187977</v>
      </c>
      <c r="HS394">
        <v>20.2798</v>
      </c>
      <c r="HT394">
        <v>5.211</v>
      </c>
      <c r="HU394">
        <v>11.98</v>
      </c>
      <c r="HV394">
        <v>4.96275</v>
      </c>
      <c r="HW394">
        <v>3.2744</v>
      </c>
      <c r="HX394">
        <v>9999</v>
      </c>
      <c r="HY394">
        <v>9999</v>
      </c>
      <c r="HZ394">
        <v>9999</v>
      </c>
      <c r="IA394">
        <v>43.3</v>
      </c>
      <c r="IB394">
        <v>1.864</v>
      </c>
      <c r="IC394">
        <v>1.86018</v>
      </c>
      <c r="ID394">
        <v>1.85845</v>
      </c>
      <c r="IE394">
        <v>1.8598</v>
      </c>
      <c r="IF394">
        <v>1.85989</v>
      </c>
      <c r="IG394">
        <v>1.85838</v>
      </c>
      <c r="IH394">
        <v>1.85746</v>
      </c>
      <c r="II394">
        <v>1.85242</v>
      </c>
      <c r="IJ394">
        <v>0</v>
      </c>
      <c r="IK394">
        <v>0</v>
      </c>
      <c r="IL394">
        <v>0</v>
      </c>
      <c r="IM394">
        <v>0</v>
      </c>
      <c r="IN394" t="s">
        <v>441</v>
      </c>
      <c r="IO394" t="s">
        <v>442</v>
      </c>
      <c r="IP394" t="s">
        <v>443</v>
      </c>
      <c r="IQ394" t="s">
        <v>443</v>
      </c>
      <c r="IR394" t="s">
        <v>443</v>
      </c>
      <c r="IS394" t="s">
        <v>443</v>
      </c>
      <c r="IT394">
        <v>0</v>
      </c>
      <c r="IU394">
        <v>100</v>
      </c>
      <c r="IV394">
        <v>100</v>
      </c>
      <c r="IW394">
        <v>-0.26</v>
      </c>
      <c r="IX394">
        <v>0.276</v>
      </c>
      <c r="IY394">
        <v>-0.9039269621244732</v>
      </c>
      <c r="IZ394">
        <v>-0.001239420960351069</v>
      </c>
      <c r="JA394">
        <v>2.054680153414315E-06</v>
      </c>
      <c r="JB394">
        <v>-6.090169633737798E-10</v>
      </c>
      <c r="JC394">
        <v>0.01286883109493677</v>
      </c>
      <c r="JD394">
        <v>0.003674261220633967</v>
      </c>
      <c r="JE394">
        <v>0.0003746991724086452</v>
      </c>
      <c r="JF394">
        <v>1.563836292469968E-06</v>
      </c>
      <c r="JG394">
        <v>1</v>
      </c>
      <c r="JH394">
        <v>2003</v>
      </c>
      <c r="JI394">
        <v>1</v>
      </c>
      <c r="JJ394">
        <v>24</v>
      </c>
      <c r="JK394">
        <v>203038</v>
      </c>
      <c r="JL394">
        <v>203038.2</v>
      </c>
      <c r="JM394">
        <v>3.10303</v>
      </c>
      <c r="JN394">
        <v>2.6062</v>
      </c>
      <c r="JO394">
        <v>1.49658</v>
      </c>
      <c r="JP394">
        <v>2.34375</v>
      </c>
      <c r="JQ394">
        <v>1.54907</v>
      </c>
      <c r="JR394">
        <v>2.46338</v>
      </c>
      <c r="JS394">
        <v>36.8842</v>
      </c>
      <c r="JT394">
        <v>24.1838</v>
      </c>
      <c r="JU394">
        <v>18</v>
      </c>
      <c r="JV394">
        <v>483.904</v>
      </c>
      <c r="JW394">
        <v>493.336</v>
      </c>
      <c r="JX394">
        <v>27.1921</v>
      </c>
      <c r="JY394">
        <v>29.6042</v>
      </c>
      <c r="JZ394">
        <v>29.9998</v>
      </c>
      <c r="KA394">
        <v>29.8597</v>
      </c>
      <c r="KB394">
        <v>29.8629</v>
      </c>
      <c r="KC394">
        <v>62.2695</v>
      </c>
      <c r="KD394">
        <v>21.6577</v>
      </c>
      <c r="KE394">
        <v>92.18380000000001</v>
      </c>
      <c r="KF394">
        <v>27.1997</v>
      </c>
      <c r="KG394">
        <v>1469.64</v>
      </c>
      <c r="KH394">
        <v>20.7169</v>
      </c>
      <c r="KI394">
        <v>101.776</v>
      </c>
      <c r="KJ394">
        <v>91.3145</v>
      </c>
    </row>
    <row r="395" spans="1:296">
      <c r="A395">
        <v>377</v>
      </c>
      <c r="B395">
        <v>1759171891.1</v>
      </c>
      <c r="C395">
        <v>10518</v>
      </c>
      <c r="D395" t="s">
        <v>1200</v>
      </c>
      <c r="E395" t="s">
        <v>1201</v>
      </c>
      <c r="F395">
        <v>5</v>
      </c>
      <c r="G395" t="s">
        <v>1025</v>
      </c>
      <c r="H395">
        <v>1759171883.6</v>
      </c>
      <c r="I395">
        <f>(J395)/1000</f>
        <v>0</v>
      </c>
      <c r="J395">
        <f>IF(DO395, AM395, AG395)</f>
        <v>0</v>
      </c>
      <c r="K395">
        <f>IF(DO395, AH395, AF395)</f>
        <v>0</v>
      </c>
      <c r="L395">
        <f>DQ395 - IF(AT395&gt;1, K395*DK395*100.0/(AV395), 0)</f>
        <v>0</v>
      </c>
      <c r="M395">
        <f>((S395-I395/2)*L395-K395)/(S395+I395/2)</f>
        <v>0</v>
      </c>
      <c r="N395">
        <f>M395*(DX395+DY395)/1000.0</f>
        <v>0</v>
      </c>
      <c r="O395">
        <f>(DQ395 - IF(AT395&gt;1, K395*DK395*100.0/(AV395), 0))*(DX395+DY395)/1000.0</f>
        <v>0</v>
      </c>
      <c r="P395">
        <f>2.0/((1/R395-1/Q395)+SIGN(R395)*SQRT((1/R395-1/Q395)*(1/R395-1/Q395) + 4*DL395/((DL395+1)*(DL395+1))*(2*1/R395*1/Q395-1/Q395*1/Q395)))</f>
        <v>0</v>
      </c>
      <c r="Q395">
        <f>IF(LEFT(DM395,1)&lt;&gt;"0",IF(LEFT(DM395,1)="1",3.0,DN395),$D$5+$E$5*(EE395*DX395/($K$5*1000))+$F$5*(EE395*DX395/($K$5*1000))*MAX(MIN(DK395,$J$5),$I$5)*MAX(MIN(DK395,$J$5),$I$5)+$G$5*MAX(MIN(DK395,$J$5),$I$5)*(EE395*DX395/($K$5*1000))+$H$5*(EE395*DX395/($K$5*1000))*(EE395*DX395/($K$5*1000)))</f>
        <v>0</v>
      </c>
      <c r="R395">
        <f>I395*(1000-(1000*0.61365*exp(17.502*V395/(240.97+V395))/(DX395+DY395)+DS395)/2)/(1000*0.61365*exp(17.502*V395/(240.97+V395))/(DX395+DY395)-DS395)</f>
        <v>0</v>
      </c>
      <c r="S395">
        <f>1/((DL395+1)/(P395/1.6)+1/(Q395/1.37)) + DL395/((DL395+1)/(P395/1.6) + DL395/(Q395/1.37))</f>
        <v>0</v>
      </c>
      <c r="T395">
        <f>(DG395*DJ395)</f>
        <v>0</v>
      </c>
      <c r="U395">
        <f>(DZ395+(T395+2*0.95*5.67E-8*(((DZ395+$B$9)+273)^4-(DZ395+273)^4)-44100*I395)/(1.84*29.3*Q395+8*0.95*5.67E-8*(DZ395+273)^3))</f>
        <v>0</v>
      </c>
      <c r="V395">
        <f>($C$9*EA395+$D$9*EB395+$E$9*U395)</f>
        <v>0</v>
      </c>
      <c r="W395">
        <f>0.61365*exp(17.502*V395/(240.97+V395))</f>
        <v>0</v>
      </c>
      <c r="X395">
        <f>(Y395/Z395*100)</f>
        <v>0</v>
      </c>
      <c r="Y395">
        <f>DS395*(DX395+DY395)/1000</f>
        <v>0</v>
      </c>
      <c r="Z395">
        <f>0.61365*exp(17.502*DZ395/(240.97+DZ395))</f>
        <v>0</v>
      </c>
      <c r="AA395">
        <f>(W395-DS395*(DX395+DY395)/1000)</f>
        <v>0</v>
      </c>
      <c r="AB395">
        <f>(-I395*44100)</f>
        <v>0</v>
      </c>
      <c r="AC395">
        <f>2*29.3*Q395*0.92*(DZ395-V395)</f>
        <v>0</v>
      </c>
      <c r="AD395">
        <f>2*0.95*5.67E-8*(((DZ395+$B$9)+273)^4-(V395+273)^4)</f>
        <v>0</v>
      </c>
      <c r="AE395">
        <f>T395+AD395+AB395+AC395</f>
        <v>0</v>
      </c>
      <c r="AF395">
        <f>DW395*AT395*(DR395-DQ395*(1000-AT395*DT395)/(1000-AT395*DS395))/(100*DK395)</f>
        <v>0</v>
      </c>
      <c r="AG395">
        <f>1000*DW395*AT395*(DS395-DT395)/(100*DK395*(1000-AT395*DS395))</f>
        <v>0</v>
      </c>
      <c r="AH395">
        <f>(AI395 - AJ395 - DX395*1E3/(8.314*(DZ395+273.15)) * AL395/DW395 * AK395) * DW395/(100*DK395) * (1000 - DT395)/1000</f>
        <v>0</v>
      </c>
      <c r="AI395">
        <v>1489.143082481936</v>
      </c>
      <c r="AJ395">
        <v>1465.106727272726</v>
      </c>
      <c r="AK395">
        <v>3.434733146872421</v>
      </c>
      <c r="AL395">
        <v>65.05288152161035</v>
      </c>
      <c r="AM395">
        <f>(AO395 - AN395 + DX395*1E3/(8.314*(DZ395+273.15)) * AQ395/DW395 * AP395) * DW395/(100*DK395) * 1000/(1000 - AO395)</f>
        <v>0</v>
      </c>
      <c r="AN395">
        <v>20.63618079457952</v>
      </c>
      <c r="AO395">
        <v>21.55117515151515</v>
      </c>
      <c r="AP395">
        <v>-9.311752649532154E-05</v>
      </c>
      <c r="AQ395">
        <v>105.0648976741151</v>
      </c>
      <c r="AR395">
        <v>0</v>
      </c>
      <c r="AS395">
        <v>0</v>
      </c>
      <c r="AT395">
        <f>IF(AR395*$H$15&gt;=AV395,1.0,(AV395/(AV395-AR395*$H$15)))</f>
        <v>0</v>
      </c>
      <c r="AU395">
        <f>(AT395-1)*100</f>
        <v>0</v>
      </c>
      <c r="AV395">
        <f>MAX(0,($B$15+$C$15*EE395)/(1+$D$15*EE395)*DX395/(DZ395+273)*$E$15)</f>
        <v>0</v>
      </c>
      <c r="AW395" t="s">
        <v>437</v>
      </c>
      <c r="AX395" t="s">
        <v>437</v>
      </c>
      <c r="AY395">
        <v>0</v>
      </c>
      <c r="AZ395">
        <v>0</v>
      </c>
      <c r="BA395">
        <f>1-AY395/AZ395</f>
        <v>0</v>
      </c>
      <c r="BB395">
        <v>0</v>
      </c>
      <c r="BC395" t="s">
        <v>437</v>
      </c>
      <c r="BD395" t="s">
        <v>437</v>
      </c>
      <c r="BE395">
        <v>0</v>
      </c>
      <c r="BF395">
        <v>0</v>
      </c>
      <c r="BG395">
        <f>1-BE395/BF395</f>
        <v>0</v>
      </c>
      <c r="BH395">
        <v>0.5</v>
      </c>
      <c r="BI395">
        <f>DH395</f>
        <v>0</v>
      </c>
      <c r="BJ395">
        <f>K395</f>
        <v>0</v>
      </c>
      <c r="BK395">
        <f>BG395*BH395*BI395</f>
        <v>0</v>
      </c>
      <c r="BL395">
        <f>(BJ395-BB395)/BI395</f>
        <v>0</v>
      </c>
      <c r="BM395">
        <f>(AZ395-BF395)/BF395</f>
        <v>0</v>
      </c>
      <c r="BN395">
        <f>AY395/(BA395+AY395/BF395)</f>
        <v>0</v>
      </c>
      <c r="BO395" t="s">
        <v>437</v>
      </c>
      <c r="BP395">
        <v>0</v>
      </c>
      <c r="BQ395">
        <f>IF(BP395&lt;&gt;0, BP395, BN395)</f>
        <v>0</v>
      </c>
      <c r="BR395">
        <f>1-BQ395/BF395</f>
        <v>0</v>
      </c>
      <c r="BS395">
        <f>(BF395-BE395)/(BF395-BQ395)</f>
        <v>0</v>
      </c>
      <c r="BT395">
        <f>(AZ395-BF395)/(AZ395-BQ395)</f>
        <v>0</v>
      </c>
      <c r="BU395">
        <f>(BF395-BE395)/(BF395-AY395)</f>
        <v>0</v>
      </c>
      <c r="BV395">
        <f>(AZ395-BF395)/(AZ395-AY395)</f>
        <v>0</v>
      </c>
      <c r="BW395">
        <f>(BS395*BQ395/BE395)</f>
        <v>0</v>
      </c>
      <c r="BX395">
        <f>(1-BW395)</f>
        <v>0</v>
      </c>
      <c r="DG395">
        <f>$B$13*EF395+$C$13*EG395+$F$13*ER395*(1-EU395)</f>
        <v>0</v>
      </c>
      <c r="DH395">
        <f>DG395*DI395</f>
        <v>0</v>
      </c>
      <c r="DI395">
        <f>($B$13*$D$11+$C$13*$D$11+$F$13*((FE395+EW395)/MAX(FE395+EW395+FF395, 0.1)*$I$11+FF395/MAX(FE395+EW395+FF395, 0.1)*$J$11))/($B$13+$C$13+$F$13)</f>
        <v>0</v>
      </c>
      <c r="DJ395">
        <f>($B$13*$K$11+$C$13*$K$11+$F$13*((FE395+EW395)/MAX(FE395+EW395+FF395, 0.1)*$P$11+FF395/MAX(FE395+EW395+FF395, 0.1)*$Q$11))/($B$13+$C$13+$F$13)</f>
        <v>0</v>
      </c>
      <c r="DK395">
        <v>2.7</v>
      </c>
      <c r="DL395">
        <v>0.5</v>
      </c>
      <c r="DM395" t="s">
        <v>438</v>
      </c>
      <c r="DN395">
        <v>2</v>
      </c>
      <c r="DO395" t="b">
        <v>1</v>
      </c>
      <c r="DP395">
        <v>1759171883.6</v>
      </c>
      <c r="DQ395">
        <v>1410.031481481481</v>
      </c>
      <c r="DR395">
        <v>1443.406666666667</v>
      </c>
      <c r="DS395">
        <v>21.56830370370371</v>
      </c>
      <c r="DT395">
        <v>20.6376037037037</v>
      </c>
      <c r="DU395">
        <v>1410.306296296296</v>
      </c>
      <c r="DV395">
        <v>21.29223333333333</v>
      </c>
      <c r="DW395">
        <v>500.0260370370371</v>
      </c>
      <c r="DX395">
        <v>90.87152592592592</v>
      </c>
      <c r="DY395">
        <v>0.06661783703703704</v>
      </c>
      <c r="DZ395">
        <v>28.59577407407407</v>
      </c>
      <c r="EA395">
        <v>29.98575185185186</v>
      </c>
      <c r="EB395">
        <v>999.9000000000001</v>
      </c>
      <c r="EC395">
        <v>0</v>
      </c>
      <c r="ED395">
        <v>0</v>
      </c>
      <c r="EE395">
        <v>9989.774444444443</v>
      </c>
      <c r="EF395">
        <v>0</v>
      </c>
      <c r="EG395">
        <v>11.48902962962963</v>
      </c>
      <c r="EH395">
        <v>-33.37501481481482</v>
      </c>
      <c r="EI395">
        <v>1441.115555555555</v>
      </c>
      <c r="EJ395">
        <v>1473.822592592593</v>
      </c>
      <c r="EK395">
        <v>0.9306995925925926</v>
      </c>
      <c r="EL395">
        <v>1443.406666666667</v>
      </c>
      <c r="EM395">
        <v>20.6376037037037</v>
      </c>
      <c r="EN395">
        <v>1.959943703703704</v>
      </c>
      <c r="EO395">
        <v>1.875370740740741</v>
      </c>
      <c r="EP395">
        <v>17.1243962962963</v>
      </c>
      <c r="EQ395">
        <v>16.42956666666667</v>
      </c>
      <c r="ER395">
        <v>1999.991481481481</v>
      </c>
      <c r="ES395">
        <v>0.9799932222222224</v>
      </c>
      <c r="ET395">
        <v>0.02000717777777778</v>
      </c>
      <c r="EU395">
        <v>0</v>
      </c>
      <c r="EV395">
        <v>416.2648888888889</v>
      </c>
      <c r="EW395">
        <v>5.00078</v>
      </c>
      <c r="EX395">
        <v>8195.042962962962</v>
      </c>
      <c r="EY395">
        <v>16379.51851851852</v>
      </c>
      <c r="EZ395">
        <v>39.96037037037036</v>
      </c>
      <c r="FA395">
        <v>40.71966666666667</v>
      </c>
      <c r="FB395">
        <v>39.95114814814814</v>
      </c>
      <c r="FC395">
        <v>40.48585185185185</v>
      </c>
      <c r="FD395">
        <v>40.69188888888888</v>
      </c>
      <c r="FE395">
        <v>1955.081481481482</v>
      </c>
      <c r="FF395">
        <v>39.91</v>
      </c>
      <c r="FG395">
        <v>0</v>
      </c>
      <c r="FH395">
        <v>1759171883.6</v>
      </c>
      <c r="FI395">
        <v>0</v>
      </c>
      <c r="FJ395">
        <v>416.2591153846154</v>
      </c>
      <c r="FK395">
        <v>0.3745982849854504</v>
      </c>
      <c r="FL395">
        <v>-5.86085469756222</v>
      </c>
      <c r="FM395">
        <v>8194.973461538462</v>
      </c>
      <c r="FN395">
        <v>15</v>
      </c>
      <c r="FO395">
        <v>0</v>
      </c>
      <c r="FP395" t="s">
        <v>439</v>
      </c>
      <c r="FQ395">
        <v>1746989605.5</v>
      </c>
      <c r="FR395">
        <v>1746989593.5</v>
      </c>
      <c r="FS395">
        <v>0</v>
      </c>
      <c r="FT395">
        <v>-0.274</v>
      </c>
      <c r="FU395">
        <v>-0.002</v>
      </c>
      <c r="FV395">
        <v>2.549</v>
      </c>
      <c r="FW395">
        <v>0.129</v>
      </c>
      <c r="FX395">
        <v>420</v>
      </c>
      <c r="FY395">
        <v>17</v>
      </c>
      <c r="FZ395">
        <v>0.02</v>
      </c>
      <c r="GA395">
        <v>0.04</v>
      </c>
      <c r="GB395">
        <v>-33.35325853658536</v>
      </c>
      <c r="GC395">
        <v>-0.6265965156794305</v>
      </c>
      <c r="GD395">
        <v>0.1138813566951874</v>
      </c>
      <c r="GE395">
        <v>0</v>
      </c>
      <c r="GF395">
        <v>416.255705882353</v>
      </c>
      <c r="GG395">
        <v>0.06725744618454194</v>
      </c>
      <c r="GH395">
        <v>0.2362693539426021</v>
      </c>
      <c r="GI395">
        <v>1</v>
      </c>
      <c r="GJ395">
        <v>0.9371862926829269</v>
      </c>
      <c r="GK395">
        <v>-0.1276616236933789</v>
      </c>
      <c r="GL395">
        <v>0.0126420470695793</v>
      </c>
      <c r="GM395">
        <v>0</v>
      </c>
      <c r="GN395">
        <v>1</v>
      </c>
      <c r="GO395">
        <v>3</v>
      </c>
      <c r="GP395" t="s">
        <v>459</v>
      </c>
      <c r="GQ395">
        <v>3.10234</v>
      </c>
      <c r="GR395">
        <v>2.72456</v>
      </c>
      <c r="GS395">
        <v>0.201381</v>
      </c>
      <c r="GT395">
        <v>0.204263</v>
      </c>
      <c r="GU395">
        <v>0.100165</v>
      </c>
      <c r="GV395">
        <v>0.0985225</v>
      </c>
      <c r="GW395">
        <v>20838.3</v>
      </c>
      <c r="GX395">
        <v>18865.3</v>
      </c>
      <c r="GY395">
        <v>26658.1</v>
      </c>
      <c r="GZ395">
        <v>23932</v>
      </c>
      <c r="HA395">
        <v>38397.4</v>
      </c>
      <c r="HB395">
        <v>31907.8</v>
      </c>
      <c r="HC395">
        <v>46548.2</v>
      </c>
      <c r="HD395">
        <v>37865.4</v>
      </c>
      <c r="HE395">
        <v>1.86255</v>
      </c>
      <c r="HF395">
        <v>1.85385</v>
      </c>
      <c r="HG395">
        <v>0.130385</v>
      </c>
      <c r="HH395">
        <v>0</v>
      </c>
      <c r="HI395">
        <v>27.8857</v>
      </c>
      <c r="HJ395">
        <v>999.9</v>
      </c>
      <c r="HK395">
        <v>48.6</v>
      </c>
      <c r="HL395">
        <v>31.9</v>
      </c>
      <c r="HM395">
        <v>25.398</v>
      </c>
      <c r="HN395">
        <v>60.7088</v>
      </c>
      <c r="HO395">
        <v>22.1114</v>
      </c>
      <c r="HP395">
        <v>1</v>
      </c>
      <c r="HQ395">
        <v>0.18218</v>
      </c>
      <c r="HR395">
        <v>0.186626</v>
      </c>
      <c r="HS395">
        <v>20.2798</v>
      </c>
      <c r="HT395">
        <v>5.21145</v>
      </c>
      <c r="HU395">
        <v>11.98</v>
      </c>
      <c r="HV395">
        <v>4.9629</v>
      </c>
      <c r="HW395">
        <v>3.27463</v>
      </c>
      <c r="HX395">
        <v>9999</v>
      </c>
      <c r="HY395">
        <v>9999</v>
      </c>
      <c r="HZ395">
        <v>9999</v>
      </c>
      <c r="IA395">
        <v>43.3</v>
      </c>
      <c r="IB395">
        <v>1.86401</v>
      </c>
      <c r="IC395">
        <v>1.86017</v>
      </c>
      <c r="ID395">
        <v>1.85847</v>
      </c>
      <c r="IE395">
        <v>1.85979</v>
      </c>
      <c r="IF395">
        <v>1.85989</v>
      </c>
      <c r="IG395">
        <v>1.85839</v>
      </c>
      <c r="IH395">
        <v>1.85746</v>
      </c>
      <c r="II395">
        <v>1.85242</v>
      </c>
      <c r="IJ395">
        <v>0</v>
      </c>
      <c r="IK395">
        <v>0</v>
      </c>
      <c r="IL395">
        <v>0</v>
      </c>
      <c r="IM395">
        <v>0</v>
      </c>
      <c r="IN395" t="s">
        <v>441</v>
      </c>
      <c r="IO395" t="s">
        <v>442</v>
      </c>
      <c r="IP395" t="s">
        <v>443</v>
      </c>
      <c r="IQ395" t="s">
        <v>443</v>
      </c>
      <c r="IR395" t="s">
        <v>443</v>
      </c>
      <c r="IS395" t="s">
        <v>443</v>
      </c>
      <c r="IT395">
        <v>0</v>
      </c>
      <c r="IU395">
        <v>100</v>
      </c>
      <c r="IV395">
        <v>100</v>
      </c>
      <c r="IW395">
        <v>-0.25</v>
      </c>
      <c r="IX395">
        <v>0.2757</v>
      </c>
      <c r="IY395">
        <v>-0.9039269621244732</v>
      </c>
      <c r="IZ395">
        <v>-0.001239420960351069</v>
      </c>
      <c r="JA395">
        <v>2.054680153414315E-06</v>
      </c>
      <c r="JB395">
        <v>-6.090169633737798E-10</v>
      </c>
      <c r="JC395">
        <v>0.01286883109493677</v>
      </c>
      <c r="JD395">
        <v>0.003674261220633967</v>
      </c>
      <c r="JE395">
        <v>0.0003746991724086452</v>
      </c>
      <c r="JF395">
        <v>1.563836292469968E-06</v>
      </c>
      <c r="JG395">
        <v>1</v>
      </c>
      <c r="JH395">
        <v>2003</v>
      </c>
      <c r="JI395">
        <v>1</v>
      </c>
      <c r="JJ395">
        <v>24</v>
      </c>
      <c r="JK395">
        <v>203038.1</v>
      </c>
      <c r="JL395">
        <v>203038.3</v>
      </c>
      <c r="JM395">
        <v>3.12744</v>
      </c>
      <c r="JN395">
        <v>2.60498</v>
      </c>
      <c r="JO395">
        <v>1.49658</v>
      </c>
      <c r="JP395">
        <v>2.34375</v>
      </c>
      <c r="JQ395">
        <v>1.54907</v>
      </c>
      <c r="JR395">
        <v>2.44263</v>
      </c>
      <c r="JS395">
        <v>36.8842</v>
      </c>
      <c r="JT395">
        <v>24.1751</v>
      </c>
      <c r="JU395">
        <v>18</v>
      </c>
      <c r="JV395">
        <v>484.017</v>
      </c>
      <c r="JW395">
        <v>493.248</v>
      </c>
      <c r="JX395">
        <v>27.2054</v>
      </c>
      <c r="JY395">
        <v>29.601</v>
      </c>
      <c r="JZ395">
        <v>29.9998</v>
      </c>
      <c r="KA395">
        <v>29.8571</v>
      </c>
      <c r="KB395">
        <v>29.8603</v>
      </c>
      <c r="KC395">
        <v>62.8667</v>
      </c>
      <c r="KD395">
        <v>21.3807</v>
      </c>
      <c r="KE395">
        <v>92.18380000000001</v>
      </c>
      <c r="KF395">
        <v>27.2096</v>
      </c>
      <c r="KG395">
        <v>1489.74</v>
      </c>
      <c r="KH395">
        <v>20.7374</v>
      </c>
      <c r="KI395">
        <v>101.776</v>
      </c>
      <c r="KJ395">
        <v>91.315</v>
      </c>
    </row>
    <row r="396" spans="1:296">
      <c r="A396">
        <v>378</v>
      </c>
      <c r="B396">
        <v>1759171896.1</v>
      </c>
      <c r="C396">
        <v>10523</v>
      </c>
      <c r="D396" t="s">
        <v>1202</v>
      </c>
      <c r="E396" t="s">
        <v>1203</v>
      </c>
      <c r="F396">
        <v>5</v>
      </c>
      <c r="G396" t="s">
        <v>1025</v>
      </c>
      <c r="H396">
        <v>1759171888.314285</v>
      </c>
      <c r="I396">
        <f>(J396)/1000</f>
        <v>0</v>
      </c>
      <c r="J396">
        <f>IF(DO396, AM396, AG396)</f>
        <v>0</v>
      </c>
      <c r="K396">
        <f>IF(DO396, AH396, AF396)</f>
        <v>0</v>
      </c>
      <c r="L396">
        <f>DQ396 - IF(AT396&gt;1, K396*DK396*100.0/(AV396), 0)</f>
        <v>0</v>
      </c>
      <c r="M396">
        <f>((S396-I396/2)*L396-K396)/(S396+I396/2)</f>
        <v>0</v>
      </c>
      <c r="N396">
        <f>M396*(DX396+DY396)/1000.0</f>
        <v>0</v>
      </c>
      <c r="O396">
        <f>(DQ396 - IF(AT396&gt;1, K396*DK396*100.0/(AV396), 0))*(DX396+DY396)/1000.0</f>
        <v>0</v>
      </c>
      <c r="P396">
        <f>2.0/((1/R396-1/Q396)+SIGN(R396)*SQRT((1/R396-1/Q396)*(1/R396-1/Q396) + 4*DL396/((DL396+1)*(DL396+1))*(2*1/R396*1/Q396-1/Q396*1/Q396)))</f>
        <v>0</v>
      </c>
      <c r="Q396">
        <f>IF(LEFT(DM396,1)&lt;&gt;"0",IF(LEFT(DM396,1)="1",3.0,DN396),$D$5+$E$5*(EE396*DX396/($K$5*1000))+$F$5*(EE396*DX396/($K$5*1000))*MAX(MIN(DK396,$J$5),$I$5)*MAX(MIN(DK396,$J$5),$I$5)+$G$5*MAX(MIN(DK396,$J$5),$I$5)*(EE396*DX396/($K$5*1000))+$H$5*(EE396*DX396/($K$5*1000))*(EE396*DX396/($K$5*1000)))</f>
        <v>0</v>
      </c>
      <c r="R396">
        <f>I396*(1000-(1000*0.61365*exp(17.502*V396/(240.97+V396))/(DX396+DY396)+DS396)/2)/(1000*0.61365*exp(17.502*V396/(240.97+V396))/(DX396+DY396)-DS396)</f>
        <v>0</v>
      </c>
      <c r="S396">
        <f>1/((DL396+1)/(P396/1.6)+1/(Q396/1.37)) + DL396/((DL396+1)/(P396/1.6) + DL396/(Q396/1.37))</f>
        <v>0</v>
      </c>
      <c r="T396">
        <f>(DG396*DJ396)</f>
        <v>0</v>
      </c>
      <c r="U396">
        <f>(DZ396+(T396+2*0.95*5.67E-8*(((DZ396+$B$9)+273)^4-(DZ396+273)^4)-44100*I396)/(1.84*29.3*Q396+8*0.95*5.67E-8*(DZ396+273)^3))</f>
        <v>0</v>
      </c>
      <c r="V396">
        <f>($C$9*EA396+$D$9*EB396+$E$9*U396)</f>
        <v>0</v>
      </c>
      <c r="W396">
        <f>0.61365*exp(17.502*V396/(240.97+V396))</f>
        <v>0</v>
      </c>
      <c r="X396">
        <f>(Y396/Z396*100)</f>
        <v>0</v>
      </c>
      <c r="Y396">
        <f>DS396*(DX396+DY396)/1000</f>
        <v>0</v>
      </c>
      <c r="Z396">
        <f>0.61365*exp(17.502*DZ396/(240.97+DZ396))</f>
        <v>0</v>
      </c>
      <c r="AA396">
        <f>(W396-DS396*(DX396+DY396)/1000)</f>
        <v>0</v>
      </c>
      <c r="AB396">
        <f>(-I396*44100)</f>
        <v>0</v>
      </c>
      <c r="AC396">
        <f>2*29.3*Q396*0.92*(DZ396-V396)</f>
        <v>0</v>
      </c>
      <c r="AD396">
        <f>2*0.95*5.67E-8*(((DZ396+$B$9)+273)^4-(V396+273)^4)</f>
        <v>0</v>
      </c>
      <c r="AE396">
        <f>T396+AD396+AB396+AC396</f>
        <v>0</v>
      </c>
      <c r="AF396">
        <f>DW396*AT396*(DR396-DQ396*(1000-AT396*DT396)/(1000-AT396*DS396))/(100*DK396)</f>
        <v>0</v>
      </c>
      <c r="AG396">
        <f>1000*DW396*AT396*(DS396-DT396)/(100*DK396*(1000-AT396*DS396))</f>
        <v>0</v>
      </c>
      <c r="AH396">
        <f>(AI396 - AJ396 - DX396*1E3/(8.314*(DZ396+273.15)) * AL396/DW396 * AK396) * DW396/(100*DK396) * (1000 - DT396)/1000</f>
        <v>0</v>
      </c>
      <c r="AI396">
        <v>1506.027810768099</v>
      </c>
      <c r="AJ396">
        <v>1481.932606060606</v>
      </c>
      <c r="AK396">
        <v>3.354291653717823</v>
      </c>
      <c r="AL396">
        <v>65.05288152161035</v>
      </c>
      <c r="AM396">
        <f>(AO396 - AN396 + DX396*1E3/(8.314*(DZ396+273.15)) * AQ396/DW396 * AP396) * DW396/(100*DK396) * 1000/(1000 - AO396)</f>
        <v>0</v>
      </c>
      <c r="AN396">
        <v>20.66964908258667</v>
      </c>
      <c r="AO396">
        <v>21.54663696969697</v>
      </c>
      <c r="AP396">
        <v>8.245885965539744E-07</v>
      </c>
      <c r="AQ396">
        <v>105.0648976741151</v>
      </c>
      <c r="AR396">
        <v>0</v>
      </c>
      <c r="AS396">
        <v>0</v>
      </c>
      <c r="AT396">
        <f>IF(AR396*$H$15&gt;=AV396,1.0,(AV396/(AV396-AR396*$H$15)))</f>
        <v>0</v>
      </c>
      <c r="AU396">
        <f>(AT396-1)*100</f>
        <v>0</v>
      </c>
      <c r="AV396">
        <f>MAX(0,($B$15+$C$15*EE396)/(1+$D$15*EE396)*DX396/(DZ396+273)*$E$15)</f>
        <v>0</v>
      </c>
      <c r="AW396" t="s">
        <v>437</v>
      </c>
      <c r="AX396" t="s">
        <v>437</v>
      </c>
      <c r="AY396">
        <v>0</v>
      </c>
      <c r="AZ396">
        <v>0</v>
      </c>
      <c r="BA396">
        <f>1-AY396/AZ396</f>
        <v>0</v>
      </c>
      <c r="BB396">
        <v>0</v>
      </c>
      <c r="BC396" t="s">
        <v>437</v>
      </c>
      <c r="BD396" t="s">
        <v>437</v>
      </c>
      <c r="BE396">
        <v>0</v>
      </c>
      <c r="BF396">
        <v>0</v>
      </c>
      <c r="BG396">
        <f>1-BE396/BF396</f>
        <v>0</v>
      </c>
      <c r="BH396">
        <v>0.5</v>
      </c>
      <c r="BI396">
        <f>DH396</f>
        <v>0</v>
      </c>
      <c r="BJ396">
        <f>K396</f>
        <v>0</v>
      </c>
      <c r="BK396">
        <f>BG396*BH396*BI396</f>
        <v>0</v>
      </c>
      <c r="BL396">
        <f>(BJ396-BB396)/BI396</f>
        <v>0</v>
      </c>
      <c r="BM396">
        <f>(AZ396-BF396)/BF396</f>
        <v>0</v>
      </c>
      <c r="BN396">
        <f>AY396/(BA396+AY396/BF396)</f>
        <v>0</v>
      </c>
      <c r="BO396" t="s">
        <v>437</v>
      </c>
      <c r="BP396">
        <v>0</v>
      </c>
      <c r="BQ396">
        <f>IF(BP396&lt;&gt;0, BP396, BN396)</f>
        <v>0</v>
      </c>
      <c r="BR396">
        <f>1-BQ396/BF396</f>
        <v>0</v>
      </c>
      <c r="BS396">
        <f>(BF396-BE396)/(BF396-BQ396)</f>
        <v>0</v>
      </c>
      <c r="BT396">
        <f>(AZ396-BF396)/(AZ396-BQ396)</f>
        <v>0</v>
      </c>
      <c r="BU396">
        <f>(BF396-BE396)/(BF396-AY396)</f>
        <v>0</v>
      </c>
      <c r="BV396">
        <f>(AZ396-BF396)/(AZ396-AY396)</f>
        <v>0</v>
      </c>
      <c r="BW396">
        <f>(BS396*BQ396/BE396)</f>
        <v>0</v>
      </c>
      <c r="BX396">
        <f>(1-BW396)</f>
        <v>0</v>
      </c>
      <c r="DG396">
        <f>$B$13*EF396+$C$13*EG396+$F$13*ER396*(1-EU396)</f>
        <v>0</v>
      </c>
      <c r="DH396">
        <f>DG396*DI396</f>
        <v>0</v>
      </c>
      <c r="DI396">
        <f>($B$13*$D$11+$C$13*$D$11+$F$13*((FE396+EW396)/MAX(FE396+EW396+FF396, 0.1)*$I$11+FF396/MAX(FE396+EW396+FF396, 0.1)*$J$11))/($B$13+$C$13+$F$13)</f>
        <v>0</v>
      </c>
      <c r="DJ396">
        <f>($B$13*$K$11+$C$13*$K$11+$F$13*((FE396+EW396)/MAX(FE396+EW396+FF396, 0.1)*$P$11+FF396/MAX(FE396+EW396+FF396, 0.1)*$Q$11))/($B$13+$C$13+$F$13)</f>
        <v>0</v>
      </c>
      <c r="DK396">
        <v>2.7</v>
      </c>
      <c r="DL396">
        <v>0.5</v>
      </c>
      <c r="DM396" t="s">
        <v>438</v>
      </c>
      <c r="DN396">
        <v>2</v>
      </c>
      <c r="DO396" t="b">
        <v>1</v>
      </c>
      <c r="DP396">
        <v>1759171888.314285</v>
      </c>
      <c r="DQ396">
        <v>1425.782857142857</v>
      </c>
      <c r="DR396">
        <v>1459.14</v>
      </c>
      <c r="DS396">
        <v>21.55753571428571</v>
      </c>
      <c r="DT396">
        <v>20.64519642857143</v>
      </c>
      <c r="DU396">
        <v>1426.042142857143</v>
      </c>
      <c r="DV396">
        <v>21.28169642857143</v>
      </c>
      <c r="DW396">
        <v>499.9673928571428</v>
      </c>
      <c r="DX396">
        <v>90.8708642857143</v>
      </c>
      <c r="DY396">
        <v>0.06670534285714284</v>
      </c>
      <c r="DZ396">
        <v>28.59826785714286</v>
      </c>
      <c r="EA396">
        <v>29.99616428571428</v>
      </c>
      <c r="EB396">
        <v>999.9000000000002</v>
      </c>
      <c r="EC396">
        <v>0</v>
      </c>
      <c r="ED396">
        <v>0</v>
      </c>
      <c r="EE396">
        <v>9982.970714285713</v>
      </c>
      <c r="EF396">
        <v>0</v>
      </c>
      <c r="EG396">
        <v>11.53244642857143</v>
      </c>
      <c r="EH396">
        <v>-33.35710714285715</v>
      </c>
      <c r="EI396">
        <v>1457.1975</v>
      </c>
      <c r="EJ396">
        <v>1489.898928571428</v>
      </c>
      <c r="EK396">
        <v>0.9123405714285715</v>
      </c>
      <c r="EL396">
        <v>1459.14</v>
      </c>
      <c r="EM396">
        <v>20.64519642857143</v>
      </c>
      <c r="EN396">
        <v>1.958951071428572</v>
      </c>
      <c r="EO396">
        <v>1.876047142857143</v>
      </c>
      <c r="EP396">
        <v>17.11639285714286</v>
      </c>
      <c r="EQ396">
        <v>16.43523571428571</v>
      </c>
      <c r="ER396">
        <v>1999.993214285714</v>
      </c>
      <c r="ES396">
        <v>0.97999325</v>
      </c>
      <c r="ET396">
        <v>0.02000715</v>
      </c>
      <c r="EU396">
        <v>0</v>
      </c>
      <c r="EV396">
        <v>416.2416428571429</v>
      </c>
      <c r="EW396">
        <v>5.00078</v>
      </c>
      <c r="EX396">
        <v>8194.571071428571</v>
      </c>
      <c r="EY396">
        <v>16379.52857142857</v>
      </c>
      <c r="EZ396">
        <v>39.97521428571429</v>
      </c>
      <c r="FA396">
        <v>40.72075</v>
      </c>
      <c r="FB396">
        <v>39.92614285714285</v>
      </c>
      <c r="FC396">
        <v>40.49307142857142</v>
      </c>
      <c r="FD396">
        <v>40.70949999999999</v>
      </c>
      <c r="FE396">
        <v>1955.083214285714</v>
      </c>
      <c r="FF396">
        <v>39.91</v>
      </c>
      <c r="FG396">
        <v>0</v>
      </c>
      <c r="FH396">
        <v>1759171888.4</v>
      </c>
      <c r="FI396">
        <v>0</v>
      </c>
      <c r="FJ396">
        <v>416.2529615384615</v>
      </c>
      <c r="FK396">
        <v>-1.07702566270035</v>
      </c>
      <c r="FL396">
        <v>-5.890598277522274</v>
      </c>
      <c r="FM396">
        <v>8194.603076923077</v>
      </c>
      <c r="FN396">
        <v>15</v>
      </c>
      <c r="FO396">
        <v>0</v>
      </c>
      <c r="FP396" t="s">
        <v>439</v>
      </c>
      <c r="FQ396">
        <v>1746989605.5</v>
      </c>
      <c r="FR396">
        <v>1746989593.5</v>
      </c>
      <c r="FS396">
        <v>0</v>
      </c>
      <c r="FT396">
        <v>-0.274</v>
      </c>
      <c r="FU396">
        <v>-0.002</v>
      </c>
      <c r="FV396">
        <v>2.549</v>
      </c>
      <c r="FW396">
        <v>0.129</v>
      </c>
      <c r="FX396">
        <v>420</v>
      </c>
      <c r="FY396">
        <v>17</v>
      </c>
      <c r="FZ396">
        <v>0.02</v>
      </c>
      <c r="GA396">
        <v>0.04</v>
      </c>
      <c r="GB396">
        <v>-33.3649</v>
      </c>
      <c r="GC396">
        <v>0.1263031358884767</v>
      </c>
      <c r="GD396">
        <v>0.1100121146322243</v>
      </c>
      <c r="GE396">
        <v>1</v>
      </c>
      <c r="GF396">
        <v>416.2404117647059</v>
      </c>
      <c r="GG396">
        <v>-0.052009172497045</v>
      </c>
      <c r="GH396">
        <v>0.2217775936339412</v>
      </c>
      <c r="GI396">
        <v>1</v>
      </c>
      <c r="GJ396">
        <v>0.9242650975609756</v>
      </c>
      <c r="GK396">
        <v>-0.1927777003484313</v>
      </c>
      <c r="GL396">
        <v>0.02033203803541122</v>
      </c>
      <c r="GM396">
        <v>0</v>
      </c>
      <c r="GN396">
        <v>2</v>
      </c>
      <c r="GO396">
        <v>3</v>
      </c>
      <c r="GP396" t="s">
        <v>446</v>
      </c>
      <c r="GQ396">
        <v>3.10208</v>
      </c>
      <c r="GR396">
        <v>2.72492</v>
      </c>
      <c r="GS396">
        <v>0.202756</v>
      </c>
      <c r="GT396">
        <v>0.205604</v>
      </c>
      <c r="GU396">
        <v>0.100156</v>
      </c>
      <c r="GV396">
        <v>0.0986194</v>
      </c>
      <c r="GW396">
        <v>20802.5</v>
      </c>
      <c r="GX396">
        <v>18833.6</v>
      </c>
      <c r="GY396">
        <v>26658.3</v>
      </c>
      <c r="GZ396">
        <v>23932.2</v>
      </c>
      <c r="HA396">
        <v>38398.3</v>
      </c>
      <c r="HB396">
        <v>31904.6</v>
      </c>
      <c r="HC396">
        <v>46548.6</v>
      </c>
      <c r="HD396">
        <v>37865.5</v>
      </c>
      <c r="HE396">
        <v>1.8619</v>
      </c>
      <c r="HF396">
        <v>1.85415</v>
      </c>
      <c r="HG396">
        <v>0.130579</v>
      </c>
      <c r="HH396">
        <v>0</v>
      </c>
      <c r="HI396">
        <v>27.8833</v>
      </c>
      <c r="HJ396">
        <v>999.9</v>
      </c>
      <c r="HK396">
        <v>48.6</v>
      </c>
      <c r="HL396">
        <v>32</v>
      </c>
      <c r="HM396">
        <v>25.5387</v>
      </c>
      <c r="HN396">
        <v>60.7188</v>
      </c>
      <c r="HO396">
        <v>22.0152</v>
      </c>
      <c r="HP396">
        <v>1</v>
      </c>
      <c r="HQ396">
        <v>0.181842</v>
      </c>
      <c r="HR396">
        <v>0.441525</v>
      </c>
      <c r="HS396">
        <v>20.2792</v>
      </c>
      <c r="HT396">
        <v>5.2116</v>
      </c>
      <c r="HU396">
        <v>11.98</v>
      </c>
      <c r="HV396">
        <v>4.9628</v>
      </c>
      <c r="HW396">
        <v>3.27453</v>
      </c>
      <c r="HX396">
        <v>9999</v>
      </c>
      <c r="HY396">
        <v>9999</v>
      </c>
      <c r="HZ396">
        <v>9999</v>
      </c>
      <c r="IA396">
        <v>43.3</v>
      </c>
      <c r="IB396">
        <v>1.86401</v>
      </c>
      <c r="IC396">
        <v>1.86019</v>
      </c>
      <c r="ID396">
        <v>1.85847</v>
      </c>
      <c r="IE396">
        <v>1.85981</v>
      </c>
      <c r="IF396">
        <v>1.85989</v>
      </c>
      <c r="IG396">
        <v>1.85842</v>
      </c>
      <c r="IH396">
        <v>1.85746</v>
      </c>
      <c r="II396">
        <v>1.85243</v>
      </c>
      <c r="IJ396">
        <v>0</v>
      </c>
      <c r="IK396">
        <v>0</v>
      </c>
      <c r="IL396">
        <v>0</v>
      </c>
      <c r="IM396">
        <v>0</v>
      </c>
      <c r="IN396" t="s">
        <v>441</v>
      </c>
      <c r="IO396" t="s">
        <v>442</v>
      </c>
      <c r="IP396" t="s">
        <v>443</v>
      </c>
      <c r="IQ396" t="s">
        <v>443</v>
      </c>
      <c r="IR396" t="s">
        <v>443</v>
      </c>
      <c r="IS396" t="s">
        <v>443</v>
      </c>
      <c r="IT396">
        <v>0</v>
      </c>
      <c r="IU396">
        <v>100</v>
      </c>
      <c r="IV396">
        <v>100</v>
      </c>
      <c r="IW396">
        <v>-0.24</v>
      </c>
      <c r="IX396">
        <v>0.2756</v>
      </c>
      <c r="IY396">
        <v>-0.9039269621244732</v>
      </c>
      <c r="IZ396">
        <v>-0.001239420960351069</v>
      </c>
      <c r="JA396">
        <v>2.054680153414315E-06</v>
      </c>
      <c r="JB396">
        <v>-6.090169633737798E-10</v>
      </c>
      <c r="JC396">
        <v>0.01286883109493677</v>
      </c>
      <c r="JD396">
        <v>0.003674261220633967</v>
      </c>
      <c r="JE396">
        <v>0.0003746991724086452</v>
      </c>
      <c r="JF396">
        <v>1.563836292469968E-06</v>
      </c>
      <c r="JG396">
        <v>1</v>
      </c>
      <c r="JH396">
        <v>2003</v>
      </c>
      <c r="JI396">
        <v>1</v>
      </c>
      <c r="JJ396">
        <v>24</v>
      </c>
      <c r="JK396">
        <v>203038.2</v>
      </c>
      <c r="JL396">
        <v>203038.4</v>
      </c>
      <c r="JM396">
        <v>3.1604</v>
      </c>
      <c r="JN396">
        <v>2.62085</v>
      </c>
      <c r="JO396">
        <v>1.49658</v>
      </c>
      <c r="JP396">
        <v>2.34375</v>
      </c>
      <c r="JQ396">
        <v>1.54907</v>
      </c>
      <c r="JR396">
        <v>2.32544</v>
      </c>
      <c r="JS396">
        <v>36.8842</v>
      </c>
      <c r="JT396">
        <v>24.1751</v>
      </c>
      <c r="JU396">
        <v>18</v>
      </c>
      <c r="JV396">
        <v>483.613</v>
      </c>
      <c r="JW396">
        <v>493.426</v>
      </c>
      <c r="JX396">
        <v>27.1977</v>
      </c>
      <c r="JY396">
        <v>29.5978</v>
      </c>
      <c r="JZ396">
        <v>29.9999</v>
      </c>
      <c r="KA396">
        <v>29.854</v>
      </c>
      <c r="KB396">
        <v>29.8578</v>
      </c>
      <c r="KC396">
        <v>63.4142</v>
      </c>
      <c r="KD396">
        <v>21.3807</v>
      </c>
      <c r="KE396">
        <v>92.18380000000001</v>
      </c>
      <c r="KF396">
        <v>27.1407</v>
      </c>
      <c r="KG396">
        <v>1503.11</v>
      </c>
      <c r="KH396">
        <v>20.7539</v>
      </c>
      <c r="KI396">
        <v>101.777</v>
      </c>
      <c r="KJ396">
        <v>91.3155</v>
      </c>
    </row>
    <row r="397" spans="1:296">
      <c r="A397">
        <v>379</v>
      </c>
      <c r="B397">
        <v>1759171901.1</v>
      </c>
      <c r="C397">
        <v>10528</v>
      </c>
      <c r="D397" t="s">
        <v>1204</v>
      </c>
      <c r="E397" t="s">
        <v>1205</v>
      </c>
      <c r="F397">
        <v>5</v>
      </c>
      <c r="G397" t="s">
        <v>1025</v>
      </c>
      <c r="H397">
        <v>1759171893.6</v>
      </c>
      <c r="I397">
        <f>(J397)/1000</f>
        <v>0</v>
      </c>
      <c r="J397">
        <f>IF(DO397, AM397, AG397)</f>
        <v>0</v>
      </c>
      <c r="K397">
        <f>IF(DO397, AH397, AF397)</f>
        <v>0</v>
      </c>
      <c r="L397">
        <f>DQ397 - IF(AT397&gt;1, K397*DK397*100.0/(AV397), 0)</f>
        <v>0</v>
      </c>
      <c r="M397">
        <f>((S397-I397/2)*L397-K397)/(S397+I397/2)</f>
        <v>0</v>
      </c>
      <c r="N397">
        <f>M397*(DX397+DY397)/1000.0</f>
        <v>0</v>
      </c>
      <c r="O397">
        <f>(DQ397 - IF(AT397&gt;1, K397*DK397*100.0/(AV397), 0))*(DX397+DY397)/1000.0</f>
        <v>0</v>
      </c>
      <c r="P397">
        <f>2.0/((1/R397-1/Q397)+SIGN(R397)*SQRT((1/R397-1/Q397)*(1/R397-1/Q397) + 4*DL397/((DL397+1)*(DL397+1))*(2*1/R397*1/Q397-1/Q397*1/Q397)))</f>
        <v>0</v>
      </c>
      <c r="Q397">
        <f>IF(LEFT(DM397,1)&lt;&gt;"0",IF(LEFT(DM397,1)="1",3.0,DN397),$D$5+$E$5*(EE397*DX397/($K$5*1000))+$F$5*(EE397*DX397/($K$5*1000))*MAX(MIN(DK397,$J$5),$I$5)*MAX(MIN(DK397,$J$5),$I$5)+$G$5*MAX(MIN(DK397,$J$5),$I$5)*(EE397*DX397/($K$5*1000))+$H$5*(EE397*DX397/($K$5*1000))*(EE397*DX397/($K$5*1000)))</f>
        <v>0</v>
      </c>
      <c r="R397">
        <f>I397*(1000-(1000*0.61365*exp(17.502*V397/(240.97+V397))/(DX397+DY397)+DS397)/2)/(1000*0.61365*exp(17.502*V397/(240.97+V397))/(DX397+DY397)-DS397)</f>
        <v>0</v>
      </c>
      <c r="S397">
        <f>1/((DL397+1)/(P397/1.6)+1/(Q397/1.37)) + DL397/((DL397+1)/(P397/1.6) + DL397/(Q397/1.37))</f>
        <v>0</v>
      </c>
      <c r="T397">
        <f>(DG397*DJ397)</f>
        <v>0</v>
      </c>
      <c r="U397">
        <f>(DZ397+(T397+2*0.95*5.67E-8*(((DZ397+$B$9)+273)^4-(DZ397+273)^4)-44100*I397)/(1.84*29.3*Q397+8*0.95*5.67E-8*(DZ397+273)^3))</f>
        <v>0</v>
      </c>
      <c r="V397">
        <f>($C$9*EA397+$D$9*EB397+$E$9*U397)</f>
        <v>0</v>
      </c>
      <c r="W397">
        <f>0.61365*exp(17.502*V397/(240.97+V397))</f>
        <v>0</v>
      </c>
      <c r="X397">
        <f>(Y397/Z397*100)</f>
        <v>0</v>
      </c>
      <c r="Y397">
        <f>DS397*(DX397+DY397)/1000</f>
        <v>0</v>
      </c>
      <c r="Z397">
        <f>0.61365*exp(17.502*DZ397/(240.97+DZ397))</f>
        <v>0</v>
      </c>
      <c r="AA397">
        <f>(W397-DS397*(DX397+DY397)/1000)</f>
        <v>0</v>
      </c>
      <c r="AB397">
        <f>(-I397*44100)</f>
        <v>0</v>
      </c>
      <c r="AC397">
        <f>2*29.3*Q397*0.92*(DZ397-V397)</f>
        <v>0</v>
      </c>
      <c r="AD397">
        <f>2*0.95*5.67E-8*(((DZ397+$B$9)+273)^4-(V397+273)^4)</f>
        <v>0</v>
      </c>
      <c r="AE397">
        <f>T397+AD397+AB397+AC397</f>
        <v>0</v>
      </c>
      <c r="AF397">
        <f>DW397*AT397*(DR397-DQ397*(1000-AT397*DT397)/(1000-AT397*DS397))/(100*DK397)</f>
        <v>0</v>
      </c>
      <c r="AG397">
        <f>1000*DW397*AT397*(DS397-DT397)/(100*DK397*(1000-AT397*DS397))</f>
        <v>0</v>
      </c>
      <c r="AH397">
        <f>(AI397 - AJ397 - DX397*1E3/(8.314*(DZ397+273.15)) * AL397/DW397 * AK397) * DW397/(100*DK397) * (1000 - DT397)/1000</f>
        <v>0</v>
      </c>
      <c r="AI397">
        <v>1523.330953681632</v>
      </c>
      <c r="AJ397">
        <v>1499.213878787878</v>
      </c>
      <c r="AK397">
        <v>3.472824945615534</v>
      </c>
      <c r="AL397">
        <v>65.05288152161035</v>
      </c>
      <c r="AM397">
        <f>(AO397 - AN397 + DX397*1E3/(8.314*(DZ397+273.15)) * AQ397/DW397 * AP397) * DW397/(100*DK397) * 1000/(1000 - AO397)</f>
        <v>0</v>
      </c>
      <c r="AN397">
        <v>20.67548980926517</v>
      </c>
      <c r="AO397">
        <v>21.54577818181818</v>
      </c>
      <c r="AP397">
        <v>-1.808057375049964E-05</v>
      </c>
      <c r="AQ397">
        <v>105.0648976741151</v>
      </c>
      <c r="AR397">
        <v>0</v>
      </c>
      <c r="AS397">
        <v>0</v>
      </c>
      <c r="AT397">
        <f>IF(AR397*$H$15&gt;=AV397,1.0,(AV397/(AV397-AR397*$H$15)))</f>
        <v>0</v>
      </c>
      <c r="AU397">
        <f>(AT397-1)*100</f>
        <v>0</v>
      </c>
      <c r="AV397">
        <f>MAX(0,($B$15+$C$15*EE397)/(1+$D$15*EE397)*DX397/(DZ397+273)*$E$15)</f>
        <v>0</v>
      </c>
      <c r="AW397" t="s">
        <v>437</v>
      </c>
      <c r="AX397" t="s">
        <v>437</v>
      </c>
      <c r="AY397">
        <v>0</v>
      </c>
      <c r="AZ397">
        <v>0</v>
      </c>
      <c r="BA397">
        <f>1-AY397/AZ397</f>
        <v>0</v>
      </c>
      <c r="BB397">
        <v>0</v>
      </c>
      <c r="BC397" t="s">
        <v>437</v>
      </c>
      <c r="BD397" t="s">
        <v>437</v>
      </c>
      <c r="BE397">
        <v>0</v>
      </c>
      <c r="BF397">
        <v>0</v>
      </c>
      <c r="BG397">
        <f>1-BE397/BF397</f>
        <v>0</v>
      </c>
      <c r="BH397">
        <v>0.5</v>
      </c>
      <c r="BI397">
        <f>DH397</f>
        <v>0</v>
      </c>
      <c r="BJ397">
        <f>K397</f>
        <v>0</v>
      </c>
      <c r="BK397">
        <f>BG397*BH397*BI397</f>
        <v>0</v>
      </c>
      <c r="BL397">
        <f>(BJ397-BB397)/BI397</f>
        <v>0</v>
      </c>
      <c r="BM397">
        <f>(AZ397-BF397)/BF397</f>
        <v>0</v>
      </c>
      <c r="BN397">
        <f>AY397/(BA397+AY397/BF397)</f>
        <v>0</v>
      </c>
      <c r="BO397" t="s">
        <v>437</v>
      </c>
      <c r="BP397">
        <v>0</v>
      </c>
      <c r="BQ397">
        <f>IF(BP397&lt;&gt;0, BP397, BN397)</f>
        <v>0</v>
      </c>
      <c r="BR397">
        <f>1-BQ397/BF397</f>
        <v>0</v>
      </c>
      <c r="BS397">
        <f>(BF397-BE397)/(BF397-BQ397)</f>
        <v>0</v>
      </c>
      <c r="BT397">
        <f>(AZ397-BF397)/(AZ397-BQ397)</f>
        <v>0</v>
      </c>
      <c r="BU397">
        <f>(BF397-BE397)/(BF397-AY397)</f>
        <v>0</v>
      </c>
      <c r="BV397">
        <f>(AZ397-BF397)/(AZ397-AY397)</f>
        <v>0</v>
      </c>
      <c r="BW397">
        <f>(BS397*BQ397/BE397)</f>
        <v>0</v>
      </c>
      <c r="BX397">
        <f>(1-BW397)</f>
        <v>0</v>
      </c>
      <c r="DG397">
        <f>$B$13*EF397+$C$13*EG397+$F$13*ER397*(1-EU397)</f>
        <v>0</v>
      </c>
      <c r="DH397">
        <f>DG397*DI397</f>
        <v>0</v>
      </c>
      <c r="DI397">
        <f>($B$13*$D$11+$C$13*$D$11+$F$13*((FE397+EW397)/MAX(FE397+EW397+FF397, 0.1)*$I$11+FF397/MAX(FE397+EW397+FF397, 0.1)*$J$11))/($B$13+$C$13+$F$13)</f>
        <v>0</v>
      </c>
      <c r="DJ397">
        <f>($B$13*$K$11+$C$13*$K$11+$F$13*((FE397+EW397)/MAX(FE397+EW397+FF397, 0.1)*$P$11+FF397/MAX(FE397+EW397+FF397, 0.1)*$Q$11))/($B$13+$C$13+$F$13)</f>
        <v>0</v>
      </c>
      <c r="DK397">
        <v>2.7</v>
      </c>
      <c r="DL397">
        <v>0.5</v>
      </c>
      <c r="DM397" t="s">
        <v>438</v>
      </c>
      <c r="DN397">
        <v>2</v>
      </c>
      <c r="DO397" t="b">
        <v>1</v>
      </c>
      <c r="DP397">
        <v>1759171893.6</v>
      </c>
      <c r="DQ397">
        <v>1443.452592592593</v>
      </c>
      <c r="DR397">
        <v>1476.848148148148</v>
      </c>
      <c r="DS397">
        <v>21.55016296296296</v>
      </c>
      <c r="DT397">
        <v>20.65828888888889</v>
      </c>
      <c r="DU397">
        <v>1443.696296296296</v>
      </c>
      <c r="DV397">
        <v>21.27448518518518</v>
      </c>
      <c r="DW397">
        <v>499.9831481481481</v>
      </c>
      <c r="DX397">
        <v>90.86914814814816</v>
      </c>
      <c r="DY397">
        <v>0.06676944814814814</v>
      </c>
      <c r="DZ397">
        <v>28.59885185185185</v>
      </c>
      <c r="EA397">
        <v>30.00437037037037</v>
      </c>
      <c r="EB397">
        <v>999.9000000000001</v>
      </c>
      <c r="EC397">
        <v>0</v>
      </c>
      <c r="ED397">
        <v>0</v>
      </c>
      <c r="EE397">
        <v>9991.321481481482</v>
      </c>
      <c r="EF397">
        <v>0</v>
      </c>
      <c r="EG397">
        <v>11.52023333333333</v>
      </c>
      <c r="EH397">
        <v>-33.39596666666666</v>
      </c>
      <c r="EI397">
        <v>1475.245925925926</v>
      </c>
      <c r="EJ397">
        <v>1508.000370370371</v>
      </c>
      <c r="EK397">
        <v>0.8918733703703703</v>
      </c>
      <c r="EL397">
        <v>1476.848148148148</v>
      </c>
      <c r="EM397">
        <v>20.65828888888889</v>
      </c>
      <c r="EN397">
        <v>1.958244444444445</v>
      </c>
      <c r="EO397">
        <v>1.877201481481481</v>
      </c>
      <c r="EP397">
        <v>17.11069259259259</v>
      </c>
      <c r="EQ397">
        <v>16.4449</v>
      </c>
      <c r="ER397">
        <v>2000.007407407407</v>
      </c>
      <c r="ES397">
        <v>0.9799933333333334</v>
      </c>
      <c r="ET397">
        <v>0.02000706666666667</v>
      </c>
      <c r="EU397">
        <v>0</v>
      </c>
      <c r="EV397">
        <v>416.2349259259258</v>
      </c>
      <c r="EW397">
        <v>5.00078</v>
      </c>
      <c r="EX397">
        <v>8194.258148148148</v>
      </c>
      <c r="EY397">
        <v>16379.65185185185</v>
      </c>
      <c r="EZ397">
        <v>39.96970370370371</v>
      </c>
      <c r="FA397">
        <v>40.72203703703703</v>
      </c>
      <c r="FB397">
        <v>39.90714814814814</v>
      </c>
      <c r="FC397">
        <v>40.49055555555555</v>
      </c>
      <c r="FD397">
        <v>40.71022222222222</v>
      </c>
      <c r="FE397">
        <v>1955.097407407407</v>
      </c>
      <c r="FF397">
        <v>39.91</v>
      </c>
      <c r="FG397">
        <v>0</v>
      </c>
      <c r="FH397">
        <v>1759171893.2</v>
      </c>
      <c r="FI397">
        <v>0</v>
      </c>
      <c r="FJ397">
        <v>416.2383846153846</v>
      </c>
      <c r="FK397">
        <v>0.1424957164546601</v>
      </c>
      <c r="FL397">
        <v>-2.611282048025554</v>
      </c>
      <c r="FM397">
        <v>8194.290769230771</v>
      </c>
      <c r="FN397">
        <v>15</v>
      </c>
      <c r="FO397">
        <v>0</v>
      </c>
      <c r="FP397" t="s">
        <v>439</v>
      </c>
      <c r="FQ397">
        <v>1746989605.5</v>
      </c>
      <c r="FR397">
        <v>1746989593.5</v>
      </c>
      <c r="FS397">
        <v>0</v>
      </c>
      <c r="FT397">
        <v>-0.274</v>
      </c>
      <c r="FU397">
        <v>-0.002</v>
      </c>
      <c r="FV397">
        <v>2.549</v>
      </c>
      <c r="FW397">
        <v>0.129</v>
      </c>
      <c r="FX397">
        <v>420</v>
      </c>
      <c r="FY397">
        <v>17</v>
      </c>
      <c r="FZ397">
        <v>0.02</v>
      </c>
      <c r="GA397">
        <v>0.04</v>
      </c>
      <c r="GB397">
        <v>-33.3887975</v>
      </c>
      <c r="GC397">
        <v>-0.2032829268291551</v>
      </c>
      <c r="GD397">
        <v>0.121644867313627</v>
      </c>
      <c r="GE397">
        <v>1</v>
      </c>
      <c r="GF397">
        <v>416.258794117647</v>
      </c>
      <c r="GG397">
        <v>-0.1968372871742809</v>
      </c>
      <c r="GH397">
        <v>0.2097736566497848</v>
      </c>
      <c r="GI397">
        <v>1</v>
      </c>
      <c r="GJ397">
        <v>0.904169825</v>
      </c>
      <c r="GK397">
        <v>-0.2520487992495365</v>
      </c>
      <c r="GL397">
        <v>0.02513498671164111</v>
      </c>
      <c r="GM397">
        <v>0</v>
      </c>
      <c r="GN397">
        <v>2</v>
      </c>
      <c r="GO397">
        <v>3</v>
      </c>
      <c r="GP397" t="s">
        <v>446</v>
      </c>
      <c r="GQ397">
        <v>3.10222</v>
      </c>
      <c r="GR397">
        <v>2.72513</v>
      </c>
      <c r="GS397">
        <v>0.204163</v>
      </c>
      <c r="GT397">
        <v>0.20701</v>
      </c>
      <c r="GU397">
        <v>0.100148</v>
      </c>
      <c r="GV397">
        <v>0.09863280000000001</v>
      </c>
      <c r="GW397">
        <v>20766.1</v>
      </c>
      <c r="GX397">
        <v>18800.3</v>
      </c>
      <c r="GY397">
        <v>26658.6</v>
      </c>
      <c r="GZ397">
        <v>23932.2</v>
      </c>
      <c r="HA397">
        <v>38398.9</v>
      </c>
      <c r="HB397">
        <v>31904.4</v>
      </c>
      <c r="HC397">
        <v>46548.7</v>
      </c>
      <c r="HD397">
        <v>37865.7</v>
      </c>
      <c r="HE397">
        <v>1.8623</v>
      </c>
      <c r="HF397">
        <v>1.85413</v>
      </c>
      <c r="HG397">
        <v>0.130497</v>
      </c>
      <c r="HH397">
        <v>0</v>
      </c>
      <c r="HI397">
        <v>27.8833</v>
      </c>
      <c r="HJ397">
        <v>999.9</v>
      </c>
      <c r="HK397">
        <v>48.6</v>
      </c>
      <c r="HL397">
        <v>32</v>
      </c>
      <c r="HM397">
        <v>25.5382</v>
      </c>
      <c r="HN397">
        <v>60.7888</v>
      </c>
      <c r="HO397">
        <v>21.875</v>
      </c>
      <c r="HP397">
        <v>1</v>
      </c>
      <c r="HQ397">
        <v>0.182348</v>
      </c>
      <c r="HR397">
        <v>0.409428</v>
      </c>
      <c r="HS397">
        <v>20.2793</v>
      </c>
      <c r="HT397">
        <v>5.21145</v>
      </c>
      <c r="HU397">
        <v>11.98</v>
      </c>
      <c r="HV397">
        <v>4.96295</v>
      </c>
      <c r="HW397">
        <v>3.27458</v>
      </c>
      <c r="HX397">
        <v>9999</v>
      </c>
      <c r="HY397">
        <v>9999</v>
      </c>
      <c r="HZ397">
        <v>9999</v>
      </c>
      <c r="IA397">
        <v>43.3</v>
      </c>
      <c r="IB397">
        <v>1.86401</v>
      </c>
      <c r="IC397">
        <v>1.86019</v>
      </c>
      <c r="ID397">
        <v>1.85849</v>
      </c>
      <c r="IE397">
        <v>1.8598</v>
      </c>
      <c r="IF397">
        <v>1.85989</v>
      </c>
      <c r="IG397">
        <v>1.85841</v>
      </c>
      <c r="IH397">
        <v>1.85748</v>
      </c>
      <c r="II397">
        <v>1.85242</v>
      </c>
      <c r="IJ397">
        <v>0</v>
      </c>
      <c r="IK397">
        <v>0</v>
      </c>
      <c r="IL397">
        <v>0</v>
      </c>
      <c r="IM397">
        <v>0</v>
      </c>
      <c r="IN397" t="s">
        <v>441</v>
      </c>
      <c r="IO397" t="s">
        <v>442</v>
      </c>
      <c r="IP397" t="s">
        <v>443</v>
      </c>
      <c r="IQ397" t="s">
        <v>443</v>
      </c>
      <c r="IR397" t="s">
        <v>443</v>
      </c>
      <c r="IS397" t="s">
        <v>443</v>
      </c>
      <c r="IT397">
        <v>0</v>
      </c>
      <c r="IU397">
        <v>100</v>
      </c>
      <c r="IV397">
        <v>100</v>
      </c>
      <c r="IW397">
        <v>-0.23</v>
      </c>
      <c r="IX397">
        <v>0.2756</v>
      </c>
      <c r="IY397">
        <v>-0.9039269621244732</v>
      </c>
      <c r="IZ397">
        <v>-0.001239420960351069</v>
      </c>
      <c r="JA397">
        <v>2.054680153414315E-06</v>
      </c>
      <c r="JB397">
        <v>-6.090169633737798E-10</v>
      </c>
      <c r="JC397">
        <v>0.01286883109493677</v>
      </c>
      <c r="JD397">
        <v>0.003674261220633967</v>
      </c>
      <c r="JE397">
        <v>0.0003746991724086452</v>
      </c>
      <c r="JF397">
        <v>1.563836292469968E-06</v>
      </c>
      <c r="JG397">
        <v>1</v>
      </c>
      <c r="JH397">
        <v>2003</v>
      </c>
      <c r="JI397">
        <v>1</v>
      </c>
      <c r="JJ397">
        <v>24</v>
      </c>
      <c r="JK397">
        <v>203038.3</v>
      </c>
      <c r="JL397">
        <v>203038.5</v>
      </c>
      <c r="JM397">
        <v>3.18481</v>
      </c>
      <c r="JN397">
        <v>2.61719</v>
      </c>
      <c r="JO397">
        <v>1.49658</v>
      </c>
      <c r="JP397">
        <v>2.34375</v>
      </c>
      <c r="JQ397">
        <v>1.54907</v>
      </c>
      <c r="JR397">
        <v>2.3938</v>
      </c>
      <c r="JS397">
        <v>36.8842</v>
      </c>
      <c r="JT397">
        <v>24.1751</v>
      </c>
      <c r="JU397">
        <v>18</v>
      </c>
      <c r="JV397">
        <v>483.828</v>
      </c>
      <c r="JW397">
        <v>493.383</v>
      </c>
      <c r="JX397">
        <v>27.1415</v>
      </c>
      <c r="JY397">
        <v>29.5946</v>
      </c>
      <c r="JZ397">
        <v>30.0002</v>
      </c>
      <c r="KA397">
        <v>29.8515</v>
      </c>
      <c r="KB397">
        <v>29.8546</v>
      </c>
      <c r="KC397">
        <v>64.01009999999999</v>
      </c>
      <c r="KD397">
        <v>21.1022</v>
      </c>
      <c r="KE397">
        <v>92.18380000000001</v>
      </c>
      <c r="KF397">
        <v>27.1314</v>
      </c>
      <c r="KG397">
        <v>1523.14</v>
      </c>
      <c r="KH397">
        <v>20.7738</v>
      </c>
      <c r="KI397">
        <v>101.778</v>
      </c>
      <c r="KJ397">
        <v>91.31570000000001</v>
      </c>
    </row>
    <row r="398" spans="1:296">
      <c r="A398">
        <v>380</v>
      </c>
      <c r="B398">
        <v>1759171906.1</v>
      </c>
      <c r="C398">
        <v>10533</v>
      </c>
      <c r="D398" t="s">
        <v>1206</v>
      </c>
      <c r="E398" t="s">
        <v>1207</v>
      </c>
      <c r="F398">
        <v>5</v>
      </c>
      <c r="G398" t="s">
        <v>1025</v>
      </c>
      <c r="H398">
        <v>1759171898.314285</v>
      </c>
      <c r="I398">
        <f>(J398)/1000</f>
        <v>0</v>
      </c>
      <c r="J398">
        <f>IF(DO398, AM398, AG398)</f>
        <v>0</v>
      </c>
      <c r="K398">
        <f>IF(DO398, AH398, AF398)</f>
        <v>0</v>
      </c>
      <c r="L398">
        <f>DQ398 - IF(AT398&gt;1, K398*DK398*100.0/(AV398), 0)</f>
        <v>0</v>
      </c>
      <c r="M398">
        <f>((S398-I398/2)*L398-K398)/(S398+I398/2)</f>
        <v>0</v>
      </c>
      <c r="N398">
        <f>M398*(DX398+DY398)/1000.0</f>
        <v>0</v>
      </c>
      <c r="O398">
        <f>(DQ398 - IF(AT398&gt;1, K398*DK398*100.0/(AV398), 0))*(DX398+DY398)/1000.0</f>
        <v>0</v>
      </c>
      <c r="P398">
        <f>2.0/((1/R398-1/Q398)+SIGN(R398)*SQRT((1/R398-1/Q398)*(1/R398-1/Q398) + 4*DL398/((DL398+1)*(DL398+1))*(2*1/R398*1/Q398-1/Q398*1/Q398)))</f>
        <v>0</v>
      </c>
      <c r="Q398">
        <f>IF(LEFT(DM398,1)&lt;&gt;"0",IF(LEFT(DM398,1)="1",3.0,DN398),$D$5+$E$5*(EE398*DX398/($K$5*1000))+$F$5*(EE398*DX398/($K$5*1000))*MAX(MIN(DK398,$J$5),$I$5)*MAX(MIN(DK398,$J$5),$I$5)+$G$5*MAX(MIN(DK398,$J$5),$I$5)*(EE398*DX398/($K$5*1000))+$H$5*(EE398*DX398/($K$5*1000))*(EE398*DX398/($K$5*1000)))</f>
        <v>0</v>
      </c>
      <c r="R398">
        <f>I398*(1000-(1000*0.61365*exp(17.502*V398/(240.97+V398))/(DX398+DY398)+DS398)/2)/(1000*0.61365*exp(17.502*V398/(240.97+V398))/(DX398+DY398)-DS398)</f>
        <v>0</v>
      </c>
      <c r="S398">
        <f>1/((DL398+1)/(P398/1.6)+1/(Q398/1.37)) + DL398/((DL398+1)/(P398/1.6) + DL398/(Q398/1.37))</f>
        <v>0</v>
      </c>
      <c r="T398">
        <f>(DG398*DJ398)</f>
        <v>0</v>
      </c>
      <c r="U398">
        <f>(DZ398+(T398+2*0.95*5.67E-8*(((DZ398+$B$9)+273)^4-(DZ398+273)^4)-44100*I398)/(1.84*29.3*Q398+8*0.95*5.67E-8*(DZ398+273)^3))</f>
        <v>0</v>
      </c>
      <c r="V398">
        <f>($C$9*EA398+$D$9*EB398+$E$9*U398)</f>
        <v>0</v>
      </c>
      <c r="W398">
        <f>0.61365*exp(17.502*V398/(240.97+V398))</f>
        <v>0</v>
      </c>
      <c r="X398">
        <f>(Y398/Z398*100)</f>
        <v>0</v>
      </c>
      <c r="Y398">
        <f>DS398*(DX398+DY398)/1000</f>
        <v>0</v>
      </c>
      <c r="Z398">
        <f>0.61365*exp(17.502*DZ398/(240.97+DZ398))</f>
        <v>0</v>
      </c>
      <c r="AA398">
        <f>(W398-DS398*(DX398+DY398)/1000)</f>
        <v>0</v>
      </c>
      <c r="AB398">
        <f>(-I398*44100)</f>
        <v>0</v>
      </c>
      <c r="AC398">
        <f>2*29.3*Q398*0.92*(DZ398-V398)</f>
        <v>0</v>
      </c>
      <c r="AD398">
        <f>2*0.95*5.67E-8*(((DZ398+$B$9)+273)^4-(V398+273)^4)</f>
        <v>0</v>
      </c>
      <c r="AE398">
        <f>T398+AD398+AB398+AC398</f>
        <v>0</v>
      </c>
      <c r="AF398">
        <f>DW398*AT398*(DR398-DQ398*(1000-AT398*DT398)/(1000-AT398*DS398))/(100*DK398)</f>
        <v>0</v>
      </c>
      <c r="AG398">
        <f>1000*DW398*AT398*(DS398-DT398)/(100*DK398*(1000-AT398*DS398))</f>
        <v>0</v>
      </c>
      <c r="AH398">
        <f>(AI398 - AJ398 - DX398*1E3/(8.314*(DZ398+273.15)) * AL398/DW398 * AK398) * DW398/(100*DK398) * (1000 - DT398)/1000</f>
        <v>0</v>
      </c>
      <c r="AI398">
        <v>1540.261554709613</v>
      </c>
      <c r="AJ398">
        <v>1516.205393939394</v>
      </c>
      <c r="AK398">
        <v>3.394508802075089</v>
      </c>
      <c r="AL398">
        <v>65.05288152161035</v>
      </c>
      <c r="AM398">
        <f>(AO398 - AN398 + DX398*1E3/(8.314*(DZ398+273.15)) * AQ398/DW398 * AP398) * DW398/(100*DK398) * 1000/(1000 - AO398)</f>
        <v>0</v>
      </c>
      <c r="AN398">
        <v>20.72472273552233</v>
      </c>
      <c r="AO398">
        <v>21.54477696969697</v>
      </c>
      <c r="AP398">
        <v>4.699661101941447E-05</v>
      </c>
      <c r="AQ398">
        <v>105.0648976741151</v>
      </c>
      <c r="AR398">
        <v>0</v>
      </c>
      <c r="AS398">
        <v>0</v>
      </c>
      <c r="AT398">
        <f>IF(AR398*$H$15&gt;=AV398,1.0,(AV398/(AV398-AR398*$H$15)))</f>
        <v>0</v>
      </c>
      <c r="AU398">
        <f>(AT398-1)*100</f>
        <v>0</v>
      </c>
      <c r="AV398">
        <f>MAX(0,($B$15+$C$15*EE398)/(1+$D$15*EE398)*DX398/(DZ398+273)*$E$15)</f>
        <v>0</v>
      </c>
      <c r="AW398" t="s">
        <v>437</v>
      </c>
      <c r="AX398" t="s">
        <v>437</v>
      </c>
      <c r="AY398">
        <v>0</v>
      </c>
      <c r="AZ398">
        <v>0</v>
      </c>
      <c r="BA398">
        <f>1-AY398/AZ398</f>
        <v>0</v>
      </c>
      <c r="BB398">
        <v>0</v>
      </c>
      <c r="BC398" t="s">
        <v>437</v>
      </c>
      <c r="BD398" t="s">
        <v>437</v>
      </c>
      <c r="BE398">
        <v>0</v>
      </c>
      <c r="BF398">
        <v>0</v>
      </c>
      <c r="BG398">
        <f>1-BE398/BF398</f>
        <v>0</v>
      </c>
      <c r="BH398">
        <v>0.5</v>
      </c>
      <c r="BI398">
        <f>DH398</f>
        <v>0</v>
      </c>
      <c r="BJ398">
        <f>K398</f>
        <v>0</v>
      </c>
      <c r="BK398">
        <f>BG398*BH398*BI398</f>
        <v>0</v>
      </c>
      <c r="BL398">
        <f>(BJ398-BB398)/BI398</f>
        <v>0</v>
      </c>
      <c r="BM398">
        <f>(AZ398-BF398)/BF398</f>
        <v>0</v>
      </c>
      <c r="BN398">
        <f>AY398/(BA398+AY398/BF398)</f>
        <v>0</v>
      </c>
      <c r="BO398" t="s">
        <v>437</v>
      </c>
      <c r="BP398">
        <v>0</v>
      </c>
      <c r="BQ398">
        <f>IF(BP398&lt;&gt;0, BP398, BN398)</f>
        <v>0</v>
      </c>
      <c r="BR398">
        <f>1-BQ398/BF398</f>
        <v>0</v>
      </c>
      <c r="BS398">
        <f>(BF398-BE398)/(BF398-BQ398)</f>
        <v>0</v>
      </c>
      <c r="BT398">
        <f>(AZ398-BF398)/(AZ398-BQ398)</f>
        <v>0</v>
      </c>
      <c r="BU398">
        <f>(BF398-BE398)/(BF398-AY398)</f>
        <v>0</v>
      </c>
      <c r="BV398">
        <f>(AZ398-BF398)/(AZ398-AY398)</f>
        <v>0</v>
      </c>
      <c r="BW398">
        <f>(BS398*BQ398/BE398)</f>
        <v>0</v>
      </c>
      <c r="BX398">
        <f>(1-BW398)</f>
        <v>0</v>
      </c>
      <c r="DG398">
        <f>$B$13*EF398+$C$13*EG398+$F$13*ER398*(1-EU398)</f>
        <v>0</v>
      </c>
      <c r="DH398">
        <f>DG398*DI398</f>
        <v>0</v>
      </c>
      <c r="DI398">
        <f>($B$13*$D$11+$C$13*$D$11+$F$13*((FE398+EW398)/MAX(FE398+EW398+FF398, 0.1)*$I$11+FF398/MAX(FE398+EW398+FF398, 0.1)*$J$11))/($B$13+$C$13+$F$13)</f>
        <v>0</v>
      </c>
      <c r="DJ398">
        <f>($B$13*$K$11+$C$13*$K$11+$F$13*((FE398+EW398)/MAX(FE398+EW398+FF398, 0.1)*$P$11+FF398/MAX(FE398+EW398+FF398, 0.1)*$Q$11))/($B$13+$C$13+$F$13)</f>
        <v>0</v>
      </c>
      <c r="DK398">
        <v>2.7</v>
      </c>
      <c r="DL398">
        <v>0.5</v>
      </c>
      <c r="DM398" t="s">
        <v>438</v>
      </c>
      <c r="DN398">
        <v>2</v>
      </c>
      <c r="DO398" t="b">
        <v>1</v>
      </c>
      <c r="DP398">
        <v>1759171898.314285</v>
      </c>
      <c r="DQ398">
        <v>1459.195</v>
      </c>
      <c r="DR398">
        <v>1492.550357142857</v>
      </c>
      <c r="DS398">
        <v>21.54553928571429</v>
      </c>
      <c r="DT398">
        <v>20.68201428571428</v>
      </c>
      <c r="DU398">
        <v>1459.423928571429</v>
      </c>
      <c r="DV398">
        <v>21.26995714285714</v>
      </c>
      <c r="DW398">
        <v>500.0475357142857</v>
      </c>
      <c r="DX398">
        <v>90.86904642857142</v>
      </c>
      <c r="DY398">
        <v>0.06670313928571428</v>
      </c>
      <c r="DZ398">
        <v>28.59758214285714</v>
      </c>
      <c r="EA398">
        <v>30.00926428571429</v>
      </c>
      <c r="EB398">
        <v>999.9000000000002</v>
      </c>
      <c r="EC398">
        <v>0</v>
      </c>
      <c r="ED398">
        <v>0</v>
      </c>
      <c r="EE398">
        <v>9994.840357142855</v>
      </c>
      <c r="EF398">
        <v>0</v>
      </c>
      <c r="EG398">
        <v>11.52376071428571</v>
      </c>
      <c r="EH398">
        <v>-33.35577142857143</v>
      </c>
      <c r="EI398">
        <v>1491.327142857143</v>
      </c>
      <c r="EJ398">
        <v>1524.071071428572</v>
      </c>
      <c r="EK398">
        <v>0.8635211071428573</v>
      </c>
      <c r="EL398">
        <v>1492.550357142857</v>
      </c>
      <c r="EM398">
        <v>20.68201428571428</v>
      </c>
      <c r="EN398">
        <v>1.957822142857143</v>
      </c>
      <c r="EO398">
        <v>1.879355357142857</v>
      </c>
      <c r="EP398">
        <v>17.10728571428571</v>
      </c>
      <c r="EQ398">
        <v>16.462925</v>
      </c>
      <c r="ER398">
        <v>1999.978214285714</v>
      </c>
      <c r="ES398">
        <v>0.9799929285714286</v>
      </c>
      <c r="ET398">
        <v>0.02000746785714285</v>
      </c>
      <c r="EU398">
        <v>0</v>
      </c>
      <c r="EV398">
        <v>416.2285000000001</v>
      </c>
      <c r="EW398">
        <v>5.00078</v>
      </c>
      <c r="EX398">
        <v>8193.969642857142</v>
      </c>
      <c r="EY398">
        <v>16379.41428571429</v>
      </c>
      <c r="EZ398">
        <v>39.95296428571428</v>
      </c>
      <c r="FA398">
        <v>40.71853571428571</v>
      </c>
      <c r="FB398">
        <v>39.89935714285713</v>
      </c>
      <c r="FC398">
        <v>40.48646428571429</v>
      </c>
      <c r="FD398">
        <v>40.69596428571428</v>
      </c>
      <c r="FE398">
        <v>1955.068214285714</v>
      </c>
      <c r="FF398">
        <v>39.91</v>
      </c>
      <c r="FG398">
        <v>0</v>
      </c>
      <c r="FH398">
        <v>1759171898.6</v>
      </c>
      <c r="FI398">
        <v>0</v>
      </c>
      <c r="FJ398">
        <v>416.19308</v>
      </c>
      <c r="FK398">
        <v>-0.1835384599519184</v>
      </c>
      <c r="FL398">
        <v>-2.553846149079785</v>
      </c>
      <c r="FM398">
        <v>8194.003200000001</v>
      </c>
      <c r="FN398">
        <v>15</v>
      </c>
      <c r="FO398">
        <v>0</v>
      </c>
      <c r="FP398" t="s">
        <v>439</v>
      </c>
      <c r="FQ398">
        <v>1746989605.5</v>
      </c>
      <c r="FR398">
        <v>1746989593.5</v>
      </c>
      <c r="FS398">
        <v>0</v>
      </c>
      <c r="FT398">
        <v>-0.274</v>
      </c>
      <c r="FU398">
        <v>-0.002</v>
      </c>
      <c r="FV398">
        <v>2.549</v>
      </c>
      <c r="FW398">
        <v>0.129</v>
      </c>
      <c r="FX398">
        <v>420</v>
      </c>
      <c r="FY398">
        <v>17</v>
      </c>
      <c r="FZ398">
        <v>0.02</v>
      </c>
      <c r="GA398">
        <v>0.04</v>
      </c>
      <c r="GB398">
        <v>-33.37616341463414</v>
      </c>
      <c r="GC398">
        <v>0.1450306620208513</v>
      </c>
      <c r="GD398">
        <v>0.1220969521924343</v>
      </c>
      <c r="GE398">
        <v>1</v>
      </c>
      <c r="GF398">
        <v>416.2204411764706</v>
      </c>
      <c r="GG398">
        <v>-0.1869671560182451</v>
      </c>
      <c r="GH398">
        <v>0.2083897918884789</v>
      </c>
      <c r="GI398">
        <v>1</v>
      </c>
      <c r="GJ398">
        <v>0.8793229268292683</v>
      </c>
      <c r="GK398">
        <v>-0.332600885017421</v>
      </c>
      <c r="GL398">
        <v>0.03452031085225204</v>
      </c>
      <c r="GM398">
        <v>0</v>
      </c>
      <c r="GN398">
        <v>2</v>
      </c>
      <c r="GO398">
        <v>3</v>
      </c>
      <c r="GP398" t="s">
        <v>446</v>
      </c>
      <c r="GQ398">
        <v>3.10246</v>
      </c>
      <c r="GR398">
        <v>2.72452</v>
      </c>
      <c r="GS398">
        <v>0.205537</v>
      </c>
      <c r="GT398">
        <v>0.208362</v>
      </c>
      <c r="GU398">
        <v>0.10016</v>
      </c>
      <c r="GV398">
        <v>0.098896</v>
      </c>
      <c r="GW398">
        <v>20730.2</v>
      </c>
      <c r="GX398">
        <v>18768.3</v>
      </c>
      <c r="GY398">
        <v>26658.5</v>
      </c>
      <c r="GZ398">
        <v>23932.2</v>
      </c>
      <c r="HA398">
        <v>38398.7</v>
      </c>
      <c r="HB398">
        <v>31895.1</v>
      </c>
      <c r="HC398">
        <v>46548.9</v>
      </c>
      <c r="HD398">
        <v>37865.6</v>
      </c>
      <c r="HE398">
        <v>1.86243</v>
      </c>
      <c r="HF398">
        <v>1.85397</v>
      </c>
      <c r="HG398">
        <v>0.130266</v>
      </c>
      <c r="HH398">
        <v>0</v>
      </c>
      <c r="HI398">
        <v>27.8804</v>
      </c>
      <c r="HJ398">
        <v>999.9</v>
      </c>
      <c r="HK398">
        <v>48.6</v>
      </c>
      <c r="HL398">
        <v>32</v>
      </c>
      <c r="HM398">
        <v>25.5387</v>
      </c>
      <c r="HN398">
        <v>61.1288</v>
      </c>
      <c r="HO398">
        <v>21.8309</v>
      </c>
      <c r="HP398">
        <v>1</v>
      </c>
      <c r="HQ398">
        <v>0.181809</v>
      </c>
      <c r="HR398">
        <v>0.36643</v>
      </c>
      <c r="HS398">
        <v>20.2795</v>
      </c>
      <c r="HT398">
        <v>5.2104</v>
      </c>
      <c r="HU398">
        <v>11.98</v>
      </c>
      <c r="HV398">
        <v>4.9628</v>
      </c>
      <c r="HW398">
        <v>3.27443</v>
      </c>
      <c r="HX398">
        <v>9999</v>
      </c>
      <c r="HY398">
        <v>9999</v>
      </c>
      <c r="HZ398">
        <v>9999</v>
      </c>
      <c r="IA398">
        <v>43.3</v>
      </c>
      <c r="IB398">
        <v>1.86401</v>
      </c>
      <c r="IC398">
        <v>1.86019</v>
      </c>
      <c r="ID398">
        <v>1.85851</v>
      </c>
      <c r="IE398">
        <v>1.8598</v>
      </c>
      <c r="IF398">
        <v>1.85989</v>
      </c>
      <c r="IG398">
        <v>1.85843</v>
      </c>
      <c r="IH398">
        <v>1.85747</v>
      </c>
      <c r="II398">
        <v>1.85242</v>
      </c>
      <c r="IJ398">
        <v>0</v>
      </c>
      <c r="IK398">
        <v>0</v>
      </c>
      <c r="IL398">
        <v>0</v>
      </c>
      <c r="IM398">
        <v>0</v>
      </c>
      <c r="IN398" t="s">
        <v>441</v>
      </c>
      <c r="IO398" t="s">
        <v>442</v>
      </c>
      <c r="IP398" t="s">
        <v>443</v>
      </c>
      <c r="IQ398" t="s">
        <v>443</v>
      </c>
      <c r="IR398" t="s">
        <v>443</v>
      </c>
      <c r="IS398" t="s">
        <v>443</v>
      </c>
      <c r="IT398">
        <v>0</v>
      </c>
      <c r="IU398">
        <v>100</v>
      </c>
      <c r="IV398">
        <v>100</v>
      </c>
      <c r="IW398">
        <v>-0.2</v>
      </c>
      <c r="IX398">
        <v>0.2756</v>
      </c>
      <c r="IY398">
        <v>-0.9039269621244732</v>
      </c>
      <c r="IZ398">
        <v>-0.001239420960351069</v>
      </c>
      <c r="JA398">
        <v>2.054680153414315E-06</v>
      </c>
      <c r="JB398">
        <v>-6.090169633737798E-10</v>
      </c>
      <c r="JC398">
        <v>0.01286883109493677</v>
      </c>
      <c r="JD398">
        <v>0.003674261220633967</v>
      </c>
      <c r="JE398">
        <v>0.0003746991724086452</v>
      </c>
      <c r="JF398">
        <v>1.563836292469968E-06</v>
      </c>
      <c r="JG398">
        <v>1</v>
      </c>
      <c r="JH398">
        <v>2003</v>
      </c>
      <c r="JI398">
        <v>1</v>
      </c>
      <c r="JJ398">
        <v>24</v>
      </c>
      <c r="JK398">
        <v>203038.3</v>
      </c>
      <c r="JL398">
        <v>203038.5</v>
      </c>
      <c r="JM398">
        <v>3.21777</v>
      </c>
      <c r="JN398">
        <v>2.60986</v>
      </c>
      <c r="JO398">
        <v>1.49658</v>
      </c>
      <c r="JP398">
        <v>2.34375</v>
      </c>
      <c r="JQ398">
        <v>1.54907</v>
      </c>
      <c r="JR398">
        <v>2.45117</v>
      </c>
      <c r="JS398">
        <v>36.8842</v>
      </c>
      <c r="JT398">
        <v>24.1751</v>
      </c>
      <c r="JU398">
        <v>18</v>
      </c>
      <c r="JV398">
        <v>483.882</v>
      </c>
      <c r="JW398">
        <v>493.263</v>
      </c>
      <c r="JX398">
        <v>27.1227</v>
      </c>
      <c r="JY398">
        <v>29.5914</v>
      </c>
      <c r="JZ398">
        <v>30</v>
      </c>
      <c r="KA398">
        <v>29.8487</v>
      </c>
      <c r="KB398">
        <v>29.852</v>
      </c>
      <c r="KC398">
        <v>64.5506</v>
      </c>
      <c r="KD398">
        <v>21.1022</v>
      </c>
      <c r="KE398">
        <v>92.18380000000001</v>
      </c>
      <c r="KF398">
        <v>27.123</v>
      </c>
      <c r="KG398">
        <v>1536.5</v>
      </c>
      <c r="KH398">
        <v>20.7812</v>
      </c>
      <c r="KI398">
        <v>101.778</v>
      </c>
      <c r="KJ398">
        <v>91.3156</v>
      </c>
    </row>
    <row r="399" spans="1:296">
      <c r="A399">
        <v>381</v>
      </c>
      <c r="B399">
        <v>1759171911.1</v>
      </c>
      <c r="C399">
        <v>10538</v>
      </c>
      <c r="D399" t="s">
        <v>1208</v>
      </c>
      <c r="E399" t="s">
        <v>1209</v>
      </c>
      <c r="F399">
        <v>5</v>
      </c>
      <c r="G399" t="s">
        <v>1025</v>
      </c>
      <c r="H399">
        <v>1759171903.6</v>
      </c>
      <c r="I399">
        <f>(J399)/1000</f>
        <v>0</v>
      </c>
      <c r="J399">
        <f>IF(DO399, AM399, AG399)</f>
        <v>0</v>
      </c>
      <c r="K399">
        <f>IF(DO399, AH399, AF399)</f>
        <v>0</v>
      </c>
      <c r="L399">
        <f>DQ399 - IF(AT399&gt;1, K399*DK399*100.0/(AV399), 0)</f>
        <v>0</v>
      </c>
      <c r="M399">
        <f>((S399-I399/2)*L399-K399)/(S399+I399/2)</f>
        <v>0</v>
      </c>
      <c r="N399">
        <f>M399*(DX399+DY399)/1000.0</f>
        <v>0</v>
      </c>
      <c r="O399">
        <f>(DQ399 - IF(AT399&gt;1, K399*DK399*100.0/(AV399), 0))*(DX399+DY399)/1000.0</f>
        <v>0</v>
      </c>
      <c r="P399">
        <f>2.0/((1/R399-1/Q399)+SIGN(R399)*SQRT((1/R399-1/Q399)*(1/R399-1/Q399) + 4*DL399/((DL399+1)*(DL399+1))*(2*1/R399*1/Q399-1/Q399*1/Q399)))</f>
        <v>0</v>
      </c>
      <c r="Q399">
        <f>IF(LEFT(DM399,1)&lt;&gt;"0",IF(LEFT(DM399,1)="1",3.0,DN399),$D$5+$E$5*(EE399*DX399/($K$5*1000))+$F$5*(EE399*DX399/($K$5*1000))*MAX(MIN(DK399,$J$5),$I$5)*MAX(MIN(DK399,$J$5),$I$5)+$G$5*MAX(MIN(DK399,$J$5),$I$5)*(EE399*DX399/($K$5*1000))+$H$5*(EE399*DX399/($K$5*1000))*(EE399*DX399/($K$5*1000)))</f>
        <v>0</v>
      </c>
      <c r="R399">
        <f>I399*(1000-(1000*0.61365*exp(17.502*V399/(240.97+V399))/(DX399+DY399)+DS399)/2)/(1000*0.61365*exp(17.502*V399/(240.97+V399))/(DX399+DY399)-DS399)</f>
        <v>0</v>
      </c>
      <c r="S399">
        <f>1/((DL399+1)/(P399/1.6)+1/(Q399/1.37)) + DL399/((DL399+1)/(P399/1.6) + DL399/(Q399/1.37))</f>
        <v>0</v>
      </c>
      <c r="T399">
        <f>(DG399*DJ399)</f>
        <v>0</v>
      </c>
      <c r="U399">
        <f>(DZ399+(T399+2*0.95*5.67E-8*(((DZ399+$B$9)+273)^4-(DZ399+273)^4)-44100*I399)/(1.84*29.3*Q399+8*0.95*5.67E-8*(DZ399+273)^3))</f>
        <v>0</v>
      </c>
      <c r="V399">
        <f>($C$9*EA399+$D$9*EB399+$E$9*U399)</f>
        <v>0</v>
      </c>
      <c r="W399">
        <f>0.61365*exp(17.502*V399/(240.97+V399))</f>
        <v>0</v>
      </c>
      <c r="X399">
        <f>(Y399/Z399*100)</f>
        <v>0</v>
      </c>
      <c r="Y399">
        <f>DS399*(DX399+DY399)/1000</f>
        <v>0</v>
      </c>
      <c r="Z399">
        <f>0.61365*exp(17.502*DZ399/(240.97+DZ399))</f>
        <v>0</v>
      </c>
      <c r="AA399">
        <f>(W399-DS399*(DX399+DY399)/1000)</f>
        <v>0</v>
      </c>
      <c r="AB399">
        <f>(-I399*44100)</f>
        <v>0</v>
      </c>
      <c r="AC399">
        <f>2*29.3*Q399*0.92*(DZ399-V399)</f>
        <v>0</v>
      </c>
      <c r="AD399">
        <f>2*0.95*5.67E-8*(((DZ399+$B$9)+273)^4-(V399+273)^4)</f>
        <v>0</v>
      </c>
      <c r="AE399">
        <f>T399+AD399+AB399+AC399</f>
        <v>0</v>
      </c>
      <c r="AF399">
        <f>DW399*AT399*(DR399-DQ399*(1000-AT399*DT399)/(1000-AT399*DS399))/(100*DK399)</f>
        <v>0</v>
      </c>
      <c r="AG399">
        <f>1000*DW399*AT399*(DS399-DT399)/(100*DK399*(1000-AT399*DS399))</f>
        <v>0</v>
      </c>
      <c r="AH399">
        <f>(AI399 - AJ399 - DX399*1E3/(8.314*(DZ399+273.15)) * AL399/DW399 * AK399) * DW399/(100*DK399) * (1000 - DT399)/1000</f>
        <v>0</v>
      </c>
      <c r="AI399">
        <v>1557.569329356286</v>
      </c>
      <c r="AJ399">
        <v>1533.500121212121</v>
      </c>
      <c r="AK399">
        <v>3.459725225306538</v>
      </c>
      <c r="AL399">
        <v>65.05288152161035</v>
      </c>
      <c r="AM399">
        <f>(AO399 - AN399 + DX399*1E3/(8.314*(DZ399+273.15)) * AQ399/DW399 * AP399) * DW399/(100*DK399) * 1000/(1000 - AO399)</f>
        <v>0</v>
      </c>
      <c r="AN399">
        <v>20.76358962277567</v>
      </c>
      <c r="AO399">
        <v>21.56997575757575</v>
      </c>
      <c r="AP399">
        <v>0.003702879221264809</v>
      </c>
      <c r="AQ399">
        <v>105.0648976741151</v>
      </c>
      <c r="AR399">
        <v>0</v>
      </c>
      <c r="AS399">
        <v>0</v>
      </c>
      <c r="AT399">
        <f>IF(AR399*$H$15&gt;=AV399,1.0,(AV399/(AV399-AR399*$H$15)))</f>
        <v>0</v>
      </c>
      <c r="AU399">
        <f>(AT399-1)*100</f>
        <v>0</v>
      </c>
      <c r="AV399">
        <f>MAX(0,($B$15+$C$15*EE399)/(1+$D$15*EE399)*DX399/(DZ399+273)*$E$15)</f>
        <v>0</v>
      </c>
      <c r="AW399" t="s">
        <v>437</v>
      </c>
      <c r="AX399" t="s">
        <v>437</v>
      </c>
      <c r="AY399">
        <v>0</v>
      </c>
      <c r="AZ399">
        <v>0</v>
      </c>
      <c r="BA399">
        <f>1-AY399/AZ399</f>
        <v>0</v>
      </c>
      <c r="BB399">
        <v>0</v>
      </c>
      <c r="BC399" t="s">
        <v>437</v>
      </c>
      <c r="BD399" t="s">
        <v>437</v>
      </c>
      <c r="BE399">
        <v>0</v>
      </c>
      <c r="BF399">
        <v>0</v>
      </c>
      <c r="BG399">
        <f>1-BE399/BF399</f>
        <v>0</v>
      </c>
      <c r="BH399">
        <v>0.5</v>
      </c>
      <c r="BI399">
        <f>DH399</f>
        <v>0</v>
      </c>
      <c r="BJ399">
        <f>K399</f>
        <v>0</v>
      </c>
      <c r="BK399">
        <f>BG399*BH399*BI399</f>
        <v>0</v>
      </c>
      <c r="BL399">
        <f>(BJ399-BB399)/BI399</f>
        <v>0</v>
      </c>
      <c r="BM399">
        <f>(AZ399-BF399)/BF399</f>
        <v>0</v>
      </c>
      <c r="BN399">
        <f>AY399/(BA399+AY399/BF399)</f>
        <v>0</v>
      </c>
      <c r="BO399" t="s">
        <v>437</v>
      </c>
      <c r="BP399">
        <v>0</v>
      </c>
      <c r="BQ399">
        <f>IF(BP399&lt;&gt;0, BP399, BN399)</f>
        <v>0</v>
      </c>
      <c r="BR399">
        <f>1-BQ399/BF399</f>
        <v>0</v>
      </c>
      <c r="BS399">
        <f>(BF399-BE399)/(BF399-BQ399)</f>
        <v>0</v>
      </c>
      <c r="BT399">
        <f>(AZ399-BF399)/(AZ399-BQ399)</f>
        <v>0</v>
      </c>
      <c r="BU399">
        <f>(BF399-BE399)/(BF399-AY399)</f>
        <v>0</v>
      </c>
      <c r="BV399">
        <f>(AZ399-BF399)/(AZ399-AY399)</f>
        <v>0</v>
      </c>
      <c r="BW399">
        <f>(BS399*BQ399/BE399)</f>
        <v>0</v>
      </c>
      <c r="BX399">
        <f>(1-BW399)</f>
        <v>0</v>
      </c>
      <c r="DG399">
        <f>$B$13*EF399+$C$13*EG399+$F$13*ER399*(1-EU399)</f>
        <v>0</v>
      </c>
      <c r="DH399">
        <f>DG399*DI399</f>
        <v>0</v>
      </c>
      <c r="DI399">
        <f>($B$13*$D$11+$C$13*$D$11+$F$13*((FE399+EW399)/MAX(FE399+EW399+FF399, 0.1)*$I$11+FF399/MAX(FE399+EW399+FF399, 0.1)*$J$11))/($B$13+$C$13+$F$13)</f>
        <v>0</v>
      </c>
      <c r="DJ399">
        <f>($B$13*$K$11+$C$13*$K$11+$F$13*((FE399+EW399)/MAX(FE399+EW399+FF399, 0.1)*$P$11+FF399/MAX(FE399+EW399+FF399, 0.1)*$Q$11))/($B$13+$C$13+$F$13)</f>
        <v>0</v>
      </c>
      <c r="DK399">
        <v>2.7</v>
      </c>
      <c r="DL399">
        <v>0.5</v>
      </c>
      <c r="DM399" t="s">
        <v>438</v>
      </c>
      <c r="DN399">
        <v>2</v>
      </c>
      <c r="DO399" t="b">
        <v>1</v>
      </c>
      <c r="DP399">
        <v>1759171903.6</v>
      </c>
      <c r="DQ399">
        <v>1476.886666666667</v>
      </c>
      <c r="DR399">
        <v>1510.277777777778</v>
      </c>
      <c r="DS399">
        <v>21.54983703703704</v>
      </c>
      <c r="DT399">
        <v>20.71638888888889</v>
      </c>
      <c r="DU399">
        <v>1477.100740740741</v>
      </c>
      <c r="DV399">
        <v>21.27416296296296</v>
      </c>
      <c r="DW399">
        <v>500.0423703703705</v>
      </c>
      <c r="DX399">
        <v>90.86956666666666</v>
      </c>
      <c r="DY399">
        <v>0.06665015555555555</v>
      </c>
      <c r="DZ399">
        <v>28.59286296296296</v>
      </c>
      <c r="EA399">
        <v>30.00774814814815</v>
      </c>
      <c r="EB399">
        <v>999.9000000000001</v>
      </c>
      <c r="EC399">
        <v>0</v>
      </c>
      <c r="ED399">
        <v>0</v>
      </c>
      <c r="EE399">
        <v>10000.37148148148</v>
      </c>
      <c r="EF399">
        <v>0</v>
      </c>
      <c r="EG399">
        <v>11.55365185185185</v>
      </c>
      <c r="EH399">
        <v>-33.39227037037038</v>
      </c>
      <c r="EI399">
        <v>1509.414814814815</v>
      </c>
      <c r="EJ399">
        <v>1542.227777777778</v>
      </c>
      <c r="EK399">
        <v>0.8334448148148148</v>
      </c>
      <c r="EL399">
        <v>1510.277777777778</v>
      </c>
      <c r="EM399">
        <v>20.71638888888889</v>
      </c>
      <c r="EN399">
        <v>1.958224074074074</v>
      </c>
      <c r="EO399">
        <v>1.882488888888889</v>
      </c>
      <c r="EP399">
        <v>17.11052962962962</v>
      </c>
      <c r="EQ399">
        <v>16.4891</v>
      </c>
      <c r="ER399">
        <v>1999.975555555556</v>
      </c>
      <c r="ES399">
        <v>0.9799927777777779</v>
      </c>
      <c r="ET399">
        <v>0.02000761851851851</v>
      </c>
      <c r="EU399">
        <v>0</v>
      </c>
      <c r="EV399">
        <v>416.2824444444445</v>
      </c>
      <c r="EW399">
        <v>5.00078</v>
      </c>
      <c r="EX399">
        <v>8193.885555555556</v>
      </c>
      <c r="EY399">
        <v>16379.38888888889</v>
      </c>
      <c r="EZ399">
        <v>39.92581481481482</v>
      </c>
      <c r="FA399">
        <v>40.7034074074074</v>
      </c>
      <c r="FB399">
        <v>39.90944444444444</v>
      </c>
      <c r="FC399">
        <v>40.46274074074073</v>
      </c>
      <c r="FD399">
        <v>40.70329629629629</v>
      </c>
      <c r="FE399">
        <v>1955.064814814815</v>
      </c>
      <c r="FF399">
        <v>39.91074074074074</v>
      </c>
      <c r="FG399">
        <v>0</v>
      </c>
      <c r="FH399">
        <v>1759171903.4</v>
      </c>
      <c r="FI399">
        <v>0</v>
      </c>
      <c r="FJ399">
        <v>416.2628</v>
      </c>
      <c r="FK399">
        <v>0.1921538509721012</v>
      </c>
      <c r="FL399">
        <v>-3.214615396771731</v>
      </c>
      <c r="FM399">
        <v>8193.8488</v>
      </c>
      <c r="FN399">
        <v>15</v>
      </c>
      <c r="FO399">
        <v>0</v>
      </c>
      <c r="FP399" t="s">
        <v>439</v>
      </c>
      <c r="FQ399">
        <v>1746989605.5</v>
      </c>
      <c r="FR399">
        <v>1746989593.5</v>
      </c>
      <c r="FS399">
        <v>0</v>
      </c>
      <c r="FT399">
        <v>-0.274</v>
      </c>
      <c r="FU399">
        <v>-0.002</v>
      </c>
      <c r="FV399">
        <v>2.549</v>
      </c>
      <c r="FW399">
        <v>0.129</v>
      </c>
      <c r="FX399">
        <v>420</v>
      </c>
      <c r="FY399">
        <v>17</v>
      </c>
      <c r="FZ399">
        <v>0.02</v>
      </c>
      <c r="GA399">
        <v>0.04</v>
      </c>
      <c r="GB399">
        <v>-33.359615</v>
      </c>
      <c r="GC399">
        <v>-0.08309493433396685</v>
      </c>
      <c r="GD399">
        <v>0.1198569346137295</v>
      </c>
      <c r="GE399">
        <v>1</v>
      </c>
      <c r="GF399">
        <v>416.2331764705882</v>
      </c>
      <c r="GG399">
        <v>0.5588388050537125</v>
      </c>
      <c r="GH399">
        <v>0.2279026456997758</v>
      </c>
      <c r="GI399">
        <v>1</v>
      </c>
      <c r="GJ399">
        <v>0.84999895</v>
      </c>
      <c r="GK399">
        <v>-0.3687948742964365</v>
      </c>
      <c r="GL399">
        <v>0.03766415207657674</v>
      </c>
      <c r="GM399">
        <v>0</v>
      </c>
      <c r="GN399">
        <v>2</v>
      </c>
      <c r="GO399">
        <v>3</v>
      </c>
      <c r="GP399" t="s">
        <v>446</v>
      </c>
      <c r="GQ399">
        <v>3.10225</v>
      </c>
      <c r="GR399">
        <v>2.72454</v>
      </c>
      <c r="GS399">
        <v>0.206918</v>
      </c>
      <c r="GT399">
        <v>0.209718</v>
      </c>
      <c r="GU399">
        <v>0.100237</v>
      </c>
      <c r="GV399">
        <v>0.0989284</v>
      </c>
      <c r="GW399">
        <v>20694.3</v>
      </c>
      <c r="GX399">
        <v>18736.2</v>
      </c>
      <c r="GY399">
        <v>26658.8</v>
      </c>
      <c r="GZ399">
        <v>23932.2</v>
      </c>
      <c r="HA399">
        <v>38395.8</v>
      </c>
      <c r="HB399">
        <v>31894</v>
      </c>
      <c r="HC399">
        <v>46549.2</v>
      </c>
      <c r="HD399">
        <v>37865.5</v>
      </c>
      <c r="HE399">
        <v>1.86252</v>
      </c>
      <c r="HF399">
        <v>1.85462</v>
      </c>
      <c r="HG399">
        <v>0.131316</v>
      </c>
      <c r="HH399">
        <v>0</v>
      </c>
      <c r="HI399">
        <v>27.8756</v>
      </c>
      <c r="HJ399">
        <v>999.9</v>
      </c>
      <c r="HK399">
        <v>48.6</v>
      </c>
      <c r="HL399">
        <v>32</v>
      </c>
      <c r="HM399">
        <v>25.5368</v>
      </c>
      <c r="HN399">
        <v>60.2388</v>
      </c>
      <c r="HO399">
        <v>22.0032</v>
      </c>
      <c r="HP399">
        <v>1</v>
      </c>
      <c r="HQ399">
        <v>0.181786</v>
      </c>
      <c r="HR399">
        <v>0.340095</v>
      </c>
      <c r="HS399">
        <v>20.2795</v>
      </c>
      <c r="HT399">
        <v>5.21145</v>
      </c>
      <c r="HU399">
        <v>11.98</v>
      </c>
      <c r="HV399">
        <v>4.96325</v>
      </c>
      <c r="HW399">
        <v>3.27448</v>
      </c>
      <c r="HX399">
        <v>9999</v>
      </c>
      <c r="HY399">
        <v>9999</v>
      </c>
      <c r="HZ399">
        <v>9999</v>
      </c>
      <c r="IA399">
        <v>43.3</v>
      </c>
      <c r="IB399">
        <v>1.864</v>
      </c>
      <c r="IC399">
        <v>1.86019</v>
      </c>
      <c r="ID399">
        <v>1.85851</v>
      </c>
      <c r="IE399">
        <v>1.85982</v>
      </c>
      <c r="IF399">
        <v>1.8599</v>
      </c>
      <c r="IG399">
        <v>1.85844</v>
      </c>
      <c r="IH399">
        <v>1.85748</v>
      </c>
      <c r="II399">
        <v>1.85242</v>
      </c>
      <c r="IJ399">
        <v>0</v>
      </c>
      <c r="IK399">
        <v>0</v>
      </c>
      <c r="IL399">
        <v>0</v>
      </c>
      <c r="IM399">
        <v>0</v>
      </c>
      <c r="IN399" t="s">
        <v>441</v>
      </c>
      <c r="IO399" t="s">
        <v>442</v>
      </c>
      <c r="IP399" t="s">
        <v>443</v>
      </c>
      <c r="IQ399" t="s">
        <v>443</v>
      </c>
      <c r="IR399" t="s">
        <v>443</v>
      </c>
      <c r="IS399" t="s">
        <v>443</v>
      </c>
      <c r="IT399">
        <v>0</v>
      </c>
      <c r="IU399">
        <v>100</v>
      </c>
      <c r="IV399">
        <v>100</v>
      </c>
      <c r="IW399">
        <v>-0.19</v>
      </c>
      <c r="IX399">
        <v>0.2761</v>
      </c>
      <c r="IY399">
        <v>-0.9039269621244732</v>
      </c>
      <c r="IZ399">
        <v>-0.001239420960351069</v>
      </c>
      <c r="JA399">
        <v>2.054680153414315E-06</v>
      </c>
      <c r="JB399">
        <v>-6.090169633737798E-10</v>
      </c>
      <c r="JC399">
        <v>0.01286883109493677</v>
      </c>
      <c r="JD399">
        <v>0.003674261220633967</v>
      </c>
      <c r="JE399">
        <v>0.0003746991724086452</v>
      </c>
      <c r="JF399">
        <v>1.563836292469968E-06</v>
      </c>
      <c r="JG399">
        <v>1</v>
      </c>
      <c r="JH399">
        <v>2003</v>
      </c>
      <c r="JI399">
        <v>1</v>
      </c>
      <c r="JJ399">
        <v>24</v>
      </c>
      <c r="JK399">
        <v>203038.4</v>
      </c>
      <c r="JL399">
        <v>203038.6</v>
      </c>
      <c r="JM399">
        <v>3.24097</v>
      </c>
      <c r="JN399">
        <v>2.6001</v>
      </c>
      <c r="JO399">
        <v>1.49658</v>
      </c>
      <c r="JP399">
        <v>2.34497</v>
      </c>
      <c r="JQ399">
        <v>1.54907</v>
      </c>
      <c r="JR399">
        <v>2.47314</v>
      </c>
      <c r="JS399">
        <v>36.8842</v>
      </c>
      <c r="JT399">
        <v>24.1838</v>
      </c>
      <c r="JU399">
        <v>18</v>
      </c>
      <c r="JV399">
        <v>483.917</v>
      </c>
      <c r="JW399">
        <v>493.668</v>
      </c>
      <c r="JX399">
        <v>27.1135</v>
      </c>
      <c r="JY399">
        <v>29.5881</v>
      </c>
      <c r="JZ399">
        <v>30</v>
      </c>
      <c r="KA399">
        <v>29.8456</v>
      </c>
      <c r="KB399">
        <v>29.8488</v>
      </c>
      <c r="KC399">
        <v>65.1499</v>
      </c>
      <c r="KD399">
        <v>21.1022</v>
      </c>
      <c r="KE399">
        <v>92.18380000000001</v>
      </c>
      <c r="KF399">
        <v>27.1156</v>
      </c>
      <c r="KG399">
        <v>1556.53</v>
      </c>
      <c r="KH399">
        <v>20.7771</v>
      </c>
      <c r="KI399">
        <v>101.778</v>
      </c>
      <c r="KJ399">
        <v>91.3155</v>
      </c>
    </row>
    <row r="400" spans="1:296">
      <c r="A400">
        <v>382</v>
      </c>
      <c r="B400">
        <v>1759171916.1</v>
      </c>
      <c r="C400">
        <v>10543</v>
      </c>
      <c r="D400" t="s">
        <v>1210</v>
      </c>
      <c r="E400" t="s">
        <v>1211</v>
      </c>
      <c r="F400">
        <v>5</v>
      </c>
      <c r="G400" t="s">
        <v>1025</v>
      </c>
      <c r="H400">
        <v>1759171908.314285</v>
      </c>
      <c r="I400">
        <f>(J400)/1000</f>
        <v>0</v>
      </c>
      <c r="J400">
        <f>IF(DO400, AM400, AG400)</f>
        <v>0</v>
      </c>
      <c r="K400">
        <f>IF(DO400, AH400, AF400)</f>
        <v>0</v>
      </c>
      <c r="L400">
        <f>DQ400 - IF(AT400&gt;1, K400*DK400*100.0/(AV400), 0)</f>
        <v>0</v>
      </c>
      <c r="M400">
        <f>((S400-I400/2)*L400-K400)/(S400+I400/2)</f>
        <v>0</v>
      </c>
      <c r="N400">
        <f>M400*(DX400+DY400)/1000.0</f>
        <v>0</v>
      </c>
      <c r="O400">
        <f>(DQ400 - IF(AT400&gt;1, K400*DK400*100.0/(AV400), 0))*(DX400+DY400)/1000.0</f>
        <v>0</v>
      </c>
      <c r="P400">
        <f>2.0/((1/R400-1/Q400)+SIGN(R400)*SQRT((1/R400-1/Q400)*(1/R400-1/Q400) + 4*DL400/((DL400+1)*(DL400+1))*(2*1/R400*1/Q400-1/Q400*1/Q400)))</f>
        <v>0</v>
      </c>
      <c r="Q400">
        <f>IF(LEFT(DM400,1)&lt;&gt;"0",IF(LEFT(DM400,1)="1",3.0,DN400),$D$5+$E$5*(EE400*DX400/($K$5*1000))+$F$5*(EE400*DX400/($K$5*1000))*MAX(MIN(DK400,$J$5),$I$5)*MAX(MIN(DK400,$J$5),$I$5)+$G$5*MAX(MIN(DK400,$J$5),$I$5)*(EE400*DX400/($K$5*1000))+$H$5*(EE400*DX400/($K$5*1000))*(EE400*DX400/($K$5*1000)))</f>
        <v>0</v>
      </c>
      <c r="R400">
        <f>I400*(1000-(1000*0.61365*exp(17.502*V400/(240.97+V400))/(DX400+DY400)+DS400)/2)/(1000*0.61365*exp(17.502*V400/(240.97+V400))/(DX400+DY400)-DS400)</f>
        <v>0</v>
      </c>
      <c r="S400">
        <f>1/((DL400+1)/(P400/1.6)+1/(Q400/1.37)) + DL400/((DL400+1)/(P400/1.6) + DL400/(Q400/1.37))</f>
        <v>0</v>
      </c>
      <c r="T400">
        <f>(DG400*DJ400)</f>
        <v>0</v>
      </c>
      <c r="U400">
        <f>(DZ400+(T400+2*0.95*5.67E-8*(((DZ400+$B$9)+273)^4-(DZ400+273)^4)-44100*I400)/(1.84*29.3*Q400+8*0.95*5.67E-8*(DZ400+273)^3))</f>
        <v>0</v>
      </c>
      <c r="V400">
        <f>($C$9*EA400+$D$9*EB400+$E$9*U400)</f>
        <v>0</v>
      </c>
      <c r="W400">
        <f>0.61365*exp(17.502*V400/(240.97+V400))</f>
        <v>0</v>
      </c>
      <c r="X400">
        <f>(Y400/Z400*100)</f>
        <v>0</v>
      </c>
      <c r="Y400">
        <f>DS400*(DX400+DY400)/1000</f>
        <v>0</v>
      </c>
      <c r="Z400">
        <f>0.61365*exp(17.502*DZ400/(240.97+DZ400))</f>
        <v>0</v>
      </c>
      <c r="AA400">
        <f>(W400-DS400*(DX400+DY400)/1000)</f>
        <v>0</v>
      </c>
      <c r="AB400">
        <f>(-I400*44100)</f>
        <v>0</v>
      </c>
      <c r="AC400">
        <f>2*29.3*Q400*0.92*(DZ400-V400)</f>
        <v>0</v>
      </c>
      <c r="AD400">
        <f>2*0.95*5.67E-8*(((DZ400+$B$9)+273)^4-(V400+273)^4)</f>
        <v>0</v>
      </c>
      <c r="AE400">
        <f>T400+AD400+AB400+AC400</f>
        <v>0</v>
      </c>
      <c r="AF400">
        <f>DW400*AT400*(DR400-DQ400*(1000-AT400*DT400)/(1000-AT400*DS400))/(100*DK400)</f>
        <v>0</v>
      </c>
      <c r="AG400">
        <f>1000*DW400*AT400*(DS400-DT400)/(100*DK400*(1000-AT400*DS400))</f>
        <v>0</v>
      </c>
      <c r="AH400">
        <f>(AI400 - AJ400 - DX400*1E3/(8.314*(DZ400+273.15)) * AL400/DW400 * AK400) * DW400/(100*DK400) * (1000 - DT400)/1000</f>
        <v>0</v>
      </c>
      <c r="AI400">
        <v>1574.589252278094</v>
      </c>
      <c r="AJ400">
        <v>1550.774181818181</v>
      </c>
      <c r="AK400">
        <v>3.457483172769642</v>
      </c>
      <c r="AL400">
        <v>65.05288152161035</v>
      </c>
      <c r="AM400">
        <f>(AO400 - AN400 + DX400*1E3/(8.314*(DZ400+273.15)) * AQ400/DW400 * AP400) * DW400/(100*DK400) * 1000/(1000 - AO400)</f>
        <v>0</v>
      </c>
      <c r="AN400">
        <v>20.76621630683228</v>
      </c>
      <c r="AO400">
        <v>21.57865090909091</v>
      </c>
      <c r="AP400">
        <v>0.0003498475800572874</v>
      </c>
      <c r="AQ400">
        <v>105.0648976741151</v>
      </c>
      <c r="AR400">
        <v>0</v>
      </c>
      <c r="AS400">
        <v>0</v>
      </c>
      <c r="AT400">
        <f>IF(AR400*$H$15&gt;=AV400,1.0,(AV400/(AV400-AR400*$H$15)))</f>
        <v>0</v>
      </c>
      <c r="AU400">
        <f>(AT400-1)*100</f>
        <v>0</v>
      </c>
      <c r="AV400">
        <f>MAX(0,($B$15+$C$15*EE400)/(1+$D$15*EE400)*DX400/(DZ400+273)*$E$15)</f>
        <v>0</v>
      </c>
      <c r="AW400" t="s">
        <v>437</v>
      </c>
      <c r="AX400" t="s">
        <v>437</v>
      </c>
      <c r="AY400">
        <v>0</v>
      </c>
      <c r="AZ400">
        <v>0</v>
      </c>
      <c r="BA400">
        <f>1-AY400/AZ400</f>
        <v>0</v>
      </c>
      <c r="BB400">
        <v>0</v>
      </c>
      <c r="BC400" t="s">
        <v>437</v>
      </c>
      <c r="BD400" t="s">
        <v>437</v>
      </c>
      <c r="BE400">
        <v>0</v>
      </c>
      <c r="BF400">
        <v>0</v>
      </c>
      <c r="BG400">
        <f>1-BE400/BF400</f>
        <v>0</v>
      </c>
      <c r="BH400">
        <v>0.5</v>
      </c>
      <c r="BI400">
        <f>DH400</f>
        <v>0</v>
      </c>
      <c r="BJ400">
        <f>K400</f>
        <v>0</v>
      </c>
      <c r="BK400">
        <f>BG400*BH400*BI400</f>
        <v>0</v>
      </c>
      <c r="BL400">
        <f>(BJ400-BB400)/BI400</f>
        <v>0</v>
      </c>
      <c r="BM400">
        <f>(AZ400-BF400)/BF400</f>
        <v>0</v>
      </c>
      <c r="BN400">
        <f>AY400/(BA400+AY400/BF400)</f>
        <v>0</v>
      </c>
      <c r="BO400" t="s">
        <v>437</v>
      </c>
      <c r="BP400">
        <v>0</v>
      </c>
      <c r="BQ400">
        <f>IF(BP400&lt;&gt;0, BP400, BN400)</f>
        <v>0</v>
      </c>
      <c r="BR400">
        <f>1-BQ400/BF400</f>
        <v>0</v>
      </c>
      <c r="BS400">
        <f>(BF400-BE400)/(BF400-BQ400)</f>
        <v>0</v>
      </c>
      <c r="BT400">
        <f>(AZ400-BF400)/(AZ400-BQ400)</f>
        <v>0</v>
      </c>
      <c r="BU400">
        <f>(BF400-BE400)/(BF400-AY400)</f>
        <v>0</v>
      </c>
      <c r="BV400">
        <f>(AZ400-BF400)/(AZ400-AY400)</f>
        <v>0</v>
      </c>
      <c r="BW400">
        <f>(BS400*BQ400/BE400)</f>
        <v>0</v>
      </c>
      <c r="BX400">
        <f>(1-BW400)</f>
        <v>0</v>
      </c>
      <c r="DG400">
        <f>$B$13*EF400+$C$13*EG400+$F$13*ER400*(1-EU400)</f>
        <v>0</v>
      </c>
      <c r="DH400">
        <f>DG400*DI400</f>
        <v>0</v>
      </c>
      <c r="DI400">
        <f>($B$13*$D$11+$C$13*$D$11+$F$13*((FE400+EW400)/MAX(FE400+EW400+FF400, 0.1)*$I$11+FF400/MAX(FE400+EW400+FF400, 0.1)*$J$11))/($B$13+$C$13+$F$13)</f>
        <v>0</v>
      </c>
      <c r="DJ400">
        <f>($B$13*$K$11+$C$13*$K$11+$F$13*((FE400+EW400)/MAX(FE400+EW400+FF400, 0.1)*$P$11+FF400/MAX(FE400+EW400+FF400, 0.1)*$Q$11))/($B$13+$C$13+$F$13)</f>
        <v>0</v>
      </c>
      <c r="DK400">
        <v>2.7</v>
      </c>
      <c r="DL400">
        <v>0.5</v>
      </c>
      <c r="DM400" t="s">
        <v>438</v>
      </c>
      <c r="DN400">
        <v>2</v>
      </c>
      <c r="DO400" t="b">
        <v>1</v>
      </c>
      <c r="DP400">
        <v>1759171908.314285</v>
      </c>
      <c r="DQ400">
        <v>1492.7425</v>
      </c>
      <c r="DR400">
        <v>1526.034642857143</v>
      </c>
      <c r="DS400">
        <v>21.55900714285714</v>
      </c>
      <c r="DT400">
        <v>20.74407142857143</v>
      </c>
      <c r="DU400">
        <v>1492.944285714286</v>
      </c>
      <c r="DV400">
        <v>21.28312857142857</v>
      </c>
      <c r="DW400">
        <v>500.0827142857142</v>
      </c>
      <c r="DX400">
        <v>90.86983571428571</v>
      </c>
      <c r="DY400">
        <v>0.06629967857142859</v>
      </c>
      <c r="DZ400">
        <v>28.58833571428571</v>
      </c>
      <c r="EA400">
        <v>30.01158571428571</v>
      </c>
      <c r="EB400">
        <v>999.9000000000002</v>
      </c>
      <c r="EC400">
        <v>0</v>
      </c>
      <c r="ED400">
        <v>0</v>
      </c>
      <c r="EE400">
        <v>10007.14321428571</v>
      </c>
      <c r="EF400">
        <v>0</v>
      </c>
      <c r="EG400">
        <v>11.58879642857143</v>
      </c>
      <c r="EH400">
        <v>-33.29258928571429</v>
      </c>
      <c r="EI400">
        <v>1525.633928571428</v>
      </c>
      <c r="EJ400">
        <v>1558.3625</v>
      </c>
      <c r="EK400">
        <v>0.814933607142857</v>
      </c>
      <c r="EL400">
        <v>1526.034642857143</v>
      </c>
      <c r="EM400">
        <v>20.74407142857143</v>
      </c>
      <c r="EN400">
        <v>1.959063214285714</v>
      </c>
      <c r="EO400">
        <v>1.88501</v>
      </c>
      <c r="EP400">
        <v>17.11729642857143</v>
      </c>
      <c r="EQ400">
        <v>16.51014285714286</v>
      </c>
      <c r="ER400">
        <v>1999.9525</v>
      </c>
      <c r="ES400">
        <v>0.9799936428571429</v>
      </c>
      <c r="ET400">
        <v>0.02000671785714286</v>
      </c>
      <c r="EU400">
        <v>0</v>
      </c>
      <c r="EV400">
        <v>416.2385357142857</v>
      </c>
      <c r="EW400">
        <v>5.00078</v>
      </c>
      <c r="EX400">
        <v>8193.678928571429</v>
      </c>
      <c r="EY400">
        <v>16379.20357142857</v>
      </c>
      <c r="EZ400">
        <v>39.92171428571429</v>
      </c>
      <c r="FA400">
        <v>40.68489285714285</v>
      </c>
      <c r="FB400">
        <v>39.91039285714285</v>
      </c>
      <c r="FC400">
        <v>40.44396428571428</v>
      </c>
      <c r="FD400">
        <v>40.69821428571428</v>
      </c>
      <c r="FE400">
        <v>1955.043571428571</v>
      </c>
      <c r="FF400">
        <v>39.90892857142858</v>
      </c>
      <c r="FG400">
        <v>0</v>
      </c>
      <c r="FH400">
        <v>1759171908.2</v>
      </c>
      <c r="FI400">
        <v>0</v>
      </c>
      <c r="FJ400">
        <v>416.21072</v>
      </c>
      <c r="FK400">
        <v>0.06653845707669356</v>
      </c>
      <c r="FL400">
        <v>-1.190769210818315</v>
      </c>
      <c r="FM400">
        <v>8193.673200000001</v>
      </c>
      <c r="FN400">
        <v>15</v>
      </c>
      <c r="FO400">
        <v>0</v>
      </c>
      <c r="FP400" t="s">
        <v>439</v>
      </c>
      <c r="FQ400">
        <v>1746989605.5</v>
      </c>
      <c r="FR400">
        <v>1746989593.5</v>
      </c>
      <c r="FS400">
        <v>0</v>
      </c>
      <c r="FT400">
        <v>-0.274</v>
      </c>
      <c r="FU400">
        <v>-0.002</v>
      </c>
      <c r="FV400">
        <v>2.549</v>
      </c>
      <c r="FW400">
        <v>0.129</v>
      </c>
      <c r="FX400">
        <v>420</v>
      </c>
      <c r="FY400">
        <v>17</v>
      </c>
      <c r="FZ400">
        <v>0.02</v>
      </c>
      <c r="GA400">
        <v>0.04</v>
      </c>
      <c r="GB400">
        <v>-33.33613</v>
      </c>
      <c r="GC400">
        <v>0.8163354596623591</v>
      </c>
      <c r="GD400">
        <v>0.1309136627705445</v>
      </c>
      <c r="GE400">
        <v>0</v>
      </c>
      <c r="GF400">
        <v>416.2316470588235</v>
      </c>
      <c r="GG400">
        <v>-0.04253628619374565</v>
      </c>
      <c r="GH400">
        <v>0.2199235003831204</v>
      </c>
      <c r="GI400">
        <v>1</v>
      </c>
      <c r="GJ400">
        <v>0.8300083</v>
      </c>
      <c r="GK400">
        <v>-0.2754916097560987</v>
      </c>
      <c r="GL400">
        <v>0.03172186444331417</v>
      </c>
      <c r="GM400">
        <v>0</v>
      </c>
      <c r="GN400">
        <v>1</v>
      </c>
      <c r="GO400">
        <v>3</v>
      </c>
      <c r="GP400" t="s">
        <v>459</v>
      </c>
      <c r="GQ400">
        <v>3.10214</v>
      </c>
      <c r="GR400">
        <v>2.72409</v>
      </c>
      <c r="GS400">
        <v>0.208286</v>
      </c>
      <c r="GT400">
        <v>0.211076</v>
      </c>
      <c r="GU400">
        <v>0.100262</v>
      </c>
      <c r="GV400">
        <v>0.09893780000000001</v>
      </c>
      <c r="GW400">
        <v>20658.7</v>
      </c>
      <c r="GX400">
        <v>18704.1</v>
      </c>
      <c r="GY400">
        <v>26658.8</v>
      </c>
      <c r="GZ400">
        <v>23932.4</v>
      </c>
      <c r="HA400">
        <v>38395.1</v>
      </c>
      <c r="HB400">
        <v>31894.2</v>
      </c>
      <c r="HC400">
        <v>46549.5</v>
      </c>
      <c r="HD400">
        <v>37865.9</v>
      </c>
      <c r="HE400">
        <v>1.86205</v>
      </c>
      <c r="HF400">
        <v>1.85462</v>
      </c>
      <c r="HG400">
        <v>0.131145</v>
      </c>
      <c r="HH400">
        <v>0</v>
      </c>
      <c r="HI400">
        <v>27.8697</v>
      </c>
      <c r="HJ400">
        <v>999.9</v>
      </c>
      <c r="HK400">
        <v>48.6</v>
      </c>
      <c r="HL400">
        <v>32</v>
      </c>
      <c r="HM400">
        <v>25.5423</v>
      </c>
      <c r="HN400">
        <v>61.0288</v>
      </c>
      <c r="HO400">
        <v>22.0833</v>
      </c>
      <c r="HP400">
        <v>1</v>
      </c>
      <c r="HQ400">
        <v>0.181641</v>
      </c>
      <c r="HR400">
        <v>0.352334</v>
      </c>
      <c r="HS400">
        <v>20.2795</v>
      </c>
      <c r="HT400">
        <v>5.2113</v>
      </c>
      <c r="HU400">
        <v>11.98</v>
      </c>
      <c r="HV400">
        <v>4.9629</v>
      </c>
      <c r="HW400">
        <v>3.27448</v>
      </c>
      <c r="HX400">
        <v>9999</v>
      </c>
      <c r="HY400">
        <v>9999</v>
      </c>
      <c r="HZ400">
        <v>9999</v>
      </c>
      <c r="IA400">
        <v>43.3</v>
      </c>
      <c r="IB400">
        <v>1.86401</v>
      </c>
      <c r="IC400">
        <v>1.8602</v>
      </c>
      <c r="ID400">
        <v>1.85849</v>
      </c>
      <c r="IE400">
        <v>1.85981</v>
      </c>
      <c r="IF400">
        <v>1.8599</v>
      </c>
      <c r="IG400">
        <v>1.85844</v>
      </c>
      <c r="IH400">
        <v>1.85745</v>
      </c>
      <c r="II400">
        <v>1.85243</v>
      </c>
      <c r="IJ400">
        <v>0</v>
      </c>
      <c r="IK400">
        <v>0</v>
      </c>
      <c r="IL400">
        <v>0</v>
      </c>
      <c r="IM400">
        <v>0</v>
      </c>
      <c r="IN400" t="s">
        <v>441</v>
      </c>
      <c r="IO400" t="s">
        <v>442</v>
      </c>
      <c r="IP400" t="s">
        <v>443</v>
      </c>
      <c r="IQ400" t="s">
        <v>443</v>
      </c>
      <c r="IR400" t="s">
        <v>443</v>
      </c>
      <c r="IS400" t="s">
        <v>443</v>
      </c>
      <c r="IT400">
        <v>0</v>
      </c>
      <c r="IU400">
        <v>100</v>
      </c>
      <c r="IV400">
        <v>100</v>
      </c>
      <c r="IW400">
        <v>-0.18</v>
      </c>
      <c r="IX400">
        <v>0.2763</v>
      </c>
      <c r="IY400">
        <v>-0.9039269621244732</v>
      </c>
      <c r="IZ400">
        <v>-0.001239420960351069</v>
      </c>
      <c r="JA400">
        <v>2.054680153414315E-06</v>
      </c>
      <c r="JB400">
        <v>-6.090169633737798E-10</v>
      </c>
      <c r="JC400">
        <v>0.01286883109493677</v>
      </c>
      <c r="JD400">
        <v>0.003674261220633967</v>
      </c>
      <c r="JE400">
        <v>0.0003746991724086452</v>
      </c>
      <c r="JF400">
        <v>1.563836292469968E-06</v>
      </c>
      <c r="JG400">
        <v>1</v>
      </c>
      <c r="JH400">
        <v>2003</v>
      </c>
      <c r="JI400">
        <v>1</v>
      </c>
      <c r="JJ400">
        <v>24</v>
      </c>
      <c r="JK400">
        <v>203038.5</v>
      </c>
      <c r="JL400">
        <v>203038.7</v>
      </c>
      <c r="JM400">
        <v>3.27271</v>
      </c>
      <c r="JN400">
        <v>2.60498</v>
      </c>
      <c r="JO400">
        <v>1.49658</v>
      </c>
      <c r="JP400">
        <v>2.34375</v>
      </c>
      <c r="JQ400">
        <v>1.54907</v>
      </c>
      <c r="JR400">
        <v>2.44141</v>
      </c>
      <c r="JS400">
        <v>36.8842</v>
      </c>
      <c r="JT400">
        <v>24.1838</v>
      </c>
      <c r="JU400">
        <v>18</v>
      </c>
      <c r="JV400">
        <v>483.619</v>
      </c>
      <c r="JW400">
        <v>493.641</v>
      </c>
      <c r="JX400">
        <v>27.1062</v>
      </c>
      <c r="JY400">
        <v>29.5844</v>
      </c>
      <c r="JZ400">
        <v>29.9999</v>
      </c>
      <c r="KA400">
        <v>29.843</v>
      </c>
      <c r="KB400">
        <v>29.8456</v>
      </c>
      <c r="KC400">
        <v>65.6716</v>
      </c>
      <c r="KD400">
        <v>21.1022</v>
      </c>
      <c r="KE400">
        <v>92.18380000000001</v>
      </c>
      <c r="KF400">
        <v>27.1014</v>
      </c>
      <c r="KG400">
        <v>1569.89</v>
      </c>
      <c r="KH400">
        <v>20.7752</v>
      </c>
      <c r="KI400">
        <v>101.779</v>
      </c>
      <c r="KJ400">
        <v>91.3164</v>
      </c>
    </row>
    <row r="401" spans="1:296">
      <c r="A401">
        <v>383</v>
      </c>
      <c r="B401">
        <v>1759171921.1</v>
      </c>
      <c r="C401">
        <v>10548</v>
      </c>
      <c r="D401" t="s">
        <v>1212</v>
      </c>
      <c r="E401" t="s">
        <v>1213</v>
      </c>
      <c r="F401">
        <v>5</v>
      </c>
      <c r="G401" t="s">
        <v>1025</v>
      </c>
      <c r="H401">
        <v>1759171913.6</v>
      </c>
      <c r="I401">
        <f>(J401)/1000</f>
        <v>0</v>
      </c>
      <c r="J401">
        <f>IF(DO401, AM401, AG401)</f>
        <v>0</v>
      </c>
      <c r="K401">
        <f>IF(DO401, AH401, AF401)</f>
        <v>0</v>
      </c>
      <c r="L401">
        <f>DQ401 - IF(AT401&gt;1, K401*DK401*100.0/(AV401), 0)</f>
        <v>0</v>
      </c>
      <c r="M401">
        <f>((S401-I401/2)*L401-K401)/(S401+I401/2)</f>
        <v>0</v>
      </c>
      <c r="N401">
        <f>M401*(DX401+DY401)/1000.0</f>
        <v>0</v>
      </c>
      <c r="O401">
        <f>(DQ401 - IF(AT401&gt;1, K401*DK401*100.0/(AV401), 0))*(DX401+DY401)/1000.0</f>
        <v>0</v>
      </c>
      <c r="P401">
        <f>2.0/((1/R401-1/Q401)+SIGN(R401)*SQRT((1/R401-1/Q401)*(1/R401-1/Q401) + 4*DL401/((DL401+1)*(DL401+1))*(2*1/R401*1/Q401-1/Q401*1/Q401)))</f>
        <v>0</v>
      </c>
      <c r="Q401">
        <f>IF(LEFT(DM401,1)&lt;&gt;"0",IF(LEFT(DM401,1)="1",3.0,DN401),$D$5+$E$5*(EE401*DX401/($K$5*1000))+$F$5*(EE401*DX401/($K$5*1000))*MAX(MIN(DK401,$J$5),$I$5)*MAX(MIN(DK401,$J$5),$I$5)+$G$5*MAX(MIN(DK401,$J$5),$I$5)*(EE401*DX401/($K$5*1000))+$H$5*(EE401*DX401/($K$5*1000))*(EE401*DX401/($K$5*1000)))</f>
        <v>0</v>
      </c>
      <c r="R401">
        <f>I401*(1000-(1000*0.61365*exp(17.502*V401/(240.97+V401))/(DX401+DY401)+DS401)/2)/(1000*0.61365*exp(17.502*V401/(240.97+V401))/(DX401+DY401)-DS401)</f>
        <v>0</v>
      </c>
      <c r="S401">
        <f>1/((DL401+1)/(P401/1.6)+1/(Q401/1.37)) + DL401/((DL401+1)/(P401/1.6) + DL401/(Q401/1.37))</f>
        <v>0</v>
      </c>
      <c r="T401">
        <f>(DG401*DJ401)</f>
        <v>0</v>
      </c>
      <c r="U401">
        <f>(DZ401+(T401+2*0.95*5.67E-8*(((DZ401+$B$9)+273)^4-(DZ401+273)^4)-44100*I401)/(1.84*29.3*Q401+8*0.95*5.67E-8*(DZ401+273)^3))</f>
        <v>0</v>
      </c>
      <c r="V401">
        <f>($C$9*EA401+$D$9*EB401+$E$9*U401)</f>
        <v>0</v>
      </c>
      <c r="W401">
        <f>0.61365*exp(17.502*V401/(240.97+V401))</f>
        <v>0</v>
      </c>
      <c r="X401">
        <f>(Y401/Z401*100)</f>
        <v>0</v>
      </c>
      <c r="Y401">
        <f>DS401*(DX401+DY401)/1000</f>
        <v>0</v>
      </c>
      <c r="Z401">
        <f>0.61365*exp(17.502*DZ401/(240.97+DZ401))</f>
        <v>0</v>
      </c>
      <c r="AA401">
        <f>(W401-DS401*(DX401+DY401)/1000)</f>
        <v>0</v>
      </c>
      <c r="AB401">
        <f>(-I401*44100)</f>
        <v>0</v>
      </c>
      <c r="AC401">
        <f>2*29.3*Q401*0.92*(DZ401-V401)</f>
        <v>0</v>
      </c>
      <c r="AD401">
        <f>2*0.95*5.67E-8*(((DZ401+$B$9)+273)^4-(V401+273)^4)</f>
        <v>0</v>
      </c>
      <c r="AE401">
        <f>T401+AD401+AB401+AC401</f>
        <v>0</v>
      </c>
      <c r="AF401">
        <f>DW401*AT401*(DR401-DQ401*(1000-AT401*DT401)/(1000-AT401*DS401))/(100*DK401)</f>
        <v>0</v>
      </c>
      <c r="AG401">
        <f>1000*DW401*AT401*(DS401-DT401)/(100*DK401*(1000-AT401*DS401))</f>
        <v>0</v>
      </c>
      <c r="AH401">
        <f>(AI401 - AJ401 - DX401*1E3/(8.314*(DZ401+273.15)) * AL401/DW401 * AK401) * DW401/(100*DK401) * (1000 - DT401)/1000</f>
        <v>0</v>
      </c>
      <c r="AI401">
        <v>1592.093725177867</v>
      </c>
      <c r="AJ401">
        <v>1568.075393939393</v>
      </c>
      <c r="AK401">
        <v>3.461099927487338</v>
      </c>
      <c r="AL401">
        <v>65.05288152161035</v>
      </c>
      <c r="AM401">
        <f>(AO401 - AN401 + DX401*1E3/(8.314*(DZ401+273.15)) * AQ401/DW401 * AP401) * DW401/(100*DK401) * 1000/(1000 - AO401)</f>
        <v>0</v>
      </c>
      <c r="AN401">
        <v>20.76503559263876</v>
      </c>
      <c r="AO401">
        <v>21.57903151515152</v>
      </c>
      <c r="AP401">
        <v>-8.37062227056915E-05</v>
      </c>
      <c r="AQ401">
        <v>105.0648976741151</v>
      </c>
      <c r="AR401">
        <v>0</v>
      </c>
      <c r="AS401">
        <v>0</v>
      </c>
      <c r="AT401">
        <f>IF(AR401*$H$15&gt;=AV401,1.0,(AV401/(AV401-AR401*$H$15)))</f>
        <v>0</v>
      </c>
      <c r="AU401">
        <f>(AT401-1)*100</f>
        <v>0</v>
      </c>
      <c r="AV401">
        <f>MAX(0,($B$15+$C$15*EE401)/(1+$D$15*EE401)*DX401/(DZ401+273)*$E$15)</f>
        <v>0</v>
      </c>
      <c r="AW401" t="s">
        <v>437</v>
      </c>
      <c r="AX401" t="s">
        <v>437</v>
      </c>
      <c r="AY401">
        <v>0</v>
      </c>
      <c r="AZ401">
        <v>0</v>
      </c>
      <c r="BA401">
        <f>1-AY401/AZ401</f>
        <v>0</v>
      </c>
      <c r="BB401">
        <v>0</v>
      </c>
      <c r="BC401" t="s">
        <v>437</v>
      </c>
      <c r="BD401" t="s">
        <v>437</v>
      </c>
      <c r="BE401">
        <v>0</v>
      </c>
      <c r="BF401">
        <v>0</v>
      </c>
      <c r="BG401">
        <f>1-BE401/BF401</f>
        <v>0</v>
      </c>
      <c r="BH401">
        <v>0.5</v>
      </c>
      <c r="BI401">
        <f>DH401</f>
        <v>0</v>
      </c>
      <c r="BJ401">
        <f>K401</f>
        <v>0</v>
      </c>
      <c r="BK401">
        <f>BG401*BH401*BI401</f>
        <v>0</v>
      </c>
      <c r="BL401">
        <f>(BJ401-BB401)/BI401</f>
        <v>0</v>
      </c>
      <c r="BM401">
        <f>(AZ401-BF401)/BF401</f>
        <v>0</v>
      </c>
      <c r="BN401">
        <f>AY401/(BA401+AY401/BF401)</f>
        <v>0</v>
      </c>
      <c r="BO401" t="s">
        <v>437</v>
      </c>
      <c r="BP401">
        <v>0</v>
      </c>
      <c r="BQ401">
        <f>IF(BP401&lt;&gt;0, BP401, BN401)</f>
        <v>0</v>
      </c>
      <c r="BR401">
        <f>1-BQ401/BF401</f>
        <v>0</v>
      </c>
      <c r="BS401">
        <f>(BF401-BE401)/(BF401-BQ401)</f>
        <v>0</v>
      </c>
      <c r="BT401">
        <f>(AZ401-BF401)/(AZ401-BQ401)</f>
        <v>0</v>
      </c>
      <c r="BU401">
        <f>(BF401-BE401)/(BF401-AY401)</f>
        <v>0</v>
      </c>
      <c r="BV401">
        <f>(AZ401-BF401)/(AZ401-AY401)</f>
        <v>0</v>
      </c>
      <c r="BW401">
        <f>(BS401*BQ401/BE401)</f>
        <v>0</v>
      </c>
      <c r="BX401">
        <f>(1-BW401)</f>
        <v>0</v>
      </c>
      <c r="DG401">
        <f>$B$13*EF401+$C$13*EG401+$F$13*ER401*(1-EU401)</f>
        <v>0</v>
      </c>
      <c r="DH401">
        <f>DG401*DI401</f>
        <v>0</v>
      </c>
      <c r="DI401">
        <f>($B$13*$D$11+$C$13*$D$11+$F$13*((FE401+EW401)/MAX(FE401+EW401+FF401, 0.1)*$I$11+FF401/MAX(FE401+EW401+FF401, 0.1)*$J$11))/($B$13+$C$13+$F$13)</f>
        <v>0</v>
      </c>
      <c r="DJ401">
        <f>($B$13*$K$11+$C$13*$K$11+$F$13*((FE401+EW401)/MAX(FE401+EW401+FF401, 0.1)*$P$11+FF401/MAX(FE401+EW401+FF401, 0.1)*$Q$11))/($B$13+$C$13+$F$13)</f>
        <v>0</v>
      </c>
      <c r="DK401">
        <v>2.7</v>
      </c>
      <c r="DL401">
        <v>0.5</v>
      </c>
      <c r="DM401" t="s">
        <v>438</v>
      </c>
      <c r="DN401">
        <v>2</v>
      </c>
      <c r="DO401" t="b">
        <v>1</v>
      </c>
      <c r="DP401">
        <v>1759171913.6</v>
      </c>
      <c r="DQ401">
        <v>1510.55962962963</v>
      </c>
      <c r="DR401">
        <v>1543.852962962963</v>
      </c>
      <c r="DS401">
        <v>21.57209629629629</v>
      </c>
      <c r="DT401">
        <v>20.7643962962963</v>
      </c>
      <c r="DU401">
        <v>1510.747037037037</v>
      </c>
      <c r="DV401">
        <v>21.29594074074074</v>
      </c>
      <c r="DW401">
        <v>500.008962962963</v>
      </c>
      <c r="DX401">
        <v>90.86936666666668</v>
      </c>
      <c r="DY401">
        <v>0.06617542962962962</v>
      </c>
      <c r="DZ401">
        <v>28.58432962962963</v>
      </c>
      <c r="EA401">
        <v>30.01178518518519</v>
      </c>
      <c r="EB401">
        <v>999.9000000000001</v>
      </c>
      <c r="EC401">
        <v>0</v>
      </c>
      <c r="ED401">
        <v>0</v>
      </c>
      <c r="EE401">
        <v>10011.58111111111</v>
      </c>
      <c r="EF401">
        <v>0</v>
      </c>
      <c r="EG401">
        <v>11.61325555555556</v>
      </c>
      <c r="EH401">
        <v>-33.29422962962963</v>
      </c>
      <c r="EI401">
        <v>1543.864444444444</v>
      </c>
      <c r="EJ401">
        <v>1576.591481481481</v>
      </c>
      <c r="EK401">
        <v>0.8077047407407406</v>
      </c>
      <c r="EL401">
        <v>1543.852962962963</v>
      </c>
      <c r="EM401">
        <v>20.7643962962963</v>
      </c>
      <c r="EN401">
        <v>1.960242962962963</v>
      </c>
      <c r="EO401">
        <v>1.886847037037037</v>
      </c>
      <c r="EP401">
        <v>17.12680740740741</v>
      </c>
      <c r="EQ401">
        <v>16.52545925925926</v>
      </c>
      <c r="ER401">
        <v>1999.955185185185</v>
      </c>
      <c r="ES401">
        <v>0.9799937407407406</v>
      </c>
      <c r="ET401">
        <v>0.02000661851851851</v>
      </c>
      <c r="EU401">
        <v>0</v>
      </c>
      <c r="EV401">
        <v>416.2140000000001</v>
      </c>
      <c r="EW401">
        <v>5.00078</v>
      </c>
      <c r="EX401">
        <v>8193.722592592592</v>
      </c>
      <c r="EY401">
        <v>16379.21851851852</v>
      </c>
      <c r="EZ401">
        <v>39.9257037037037</v>
      </c>
      <c r="FA401">
        <v>40.67551851851851</v>
      </c>
      <c r="FB401">
        <v>39.9094074074074</v>
      </c>
      <c r="FC401">
        <v>40.46281481481482</v>
      </c>
      <c r="FD401">
        <v>40.71259259259259</v>
      </c>
      <c r="FE401">
        <v>1955.046296296296</v>
      </c>
      <c r="FF401">
        <v>39.90888888888889</v>
      </c>
      <c r="FG401">
        <v>0</v>
      </c>
      <c r="FH401">
        <v>1759171913.6</v>
      </c>
      <c r="FI401">
        <v>0</v>
      </c>
      <c r="FJ401">
        <v>416.2180384615385</v>
      </c>
      <c r="FK401">
        <v>-0.4020854717487852</v>
      </c>
      <c r="FL401">
        <v>-0.6341880472615269</v>
      </c>
      <c r="FM401">
        <v>8193.678076923075</v>
      </c>
      <c r="FN401">
        <v>15</v>
      </c>
      <c r="FO401">
        <v>0</v>
      </c>
      <c r="FP401" t="s">
        <v>439</v>
      </c>
      <c r="FQ401">
        <v>1746989605.5</v>
      </c>
      <c r="FR401">
        <v>1746989593.5</v>
      </c>
      <c r="FS401">
        <v>0</v>
      </c>
      <c r="FT401">
        <v>-0.274</v>
      </c>
      <c r="FU401">
        <v>-0.002</v>
      </c>
      <c r="FV401">
        <v>2.549</v>
      </c>
      <c r="FW401">
        <v>0.129</v>
      </c>
      <c r="FX401">
        <v>420</v>
      </c>
      <c r="FY401">
        <v>17</v>
      </c>
      <c r="FZ401">
        <v>0.02</v>
      </c>
      <c r="GA401">
        <v>0.04</v>
      </c>
      <c r="GB401">
        <v>-33.30184146341463</v>
      </c>
      <c r="GC401">
        <v>0.2461212543553454</v>
      </c>
      <c r="GD401">
        <v>0.09093986749658993</v>
      </c>
      <c r="GE401">
        <v>1</v>
      </c>
      <c r="GF401">
        <v>416.1987941176471</v>
      </c>
      <c r="GG401">
        <v>-0.1637127582557832</v>
      </c>
      <c r="GH401">
        <v>0.2030379245090176</v>
      </c>
      <c r="GI401">
        <v>1</v>
      </c>
      <c r="GJ401">
        <v>0.8153395121951221</v>
      </c>
      <c r="GK401">
        <v>-0.08303648780487649</v>
      </c>
      <c r="GL401">
        <v>0.01986027120405539</v>
      </c>
      <c r="GM401">
        <v>1</v>
      </c>
      <c r="GN401">
        <v>3</v>
      </c>
      <c r="GO401">
        <v>3</v>
      </c>
      <c r="GP401" t="s">
        <v>440</v>
      </c>
      <c r="GQ401">
        <v>3.1025</v>
      </c>
      <c r="GR401">
        <v>2.72437</v>
      </c>
      <c r="GS401">
        <v>0.209654</v>
      </c>
      <c r="GT401">
        <v>0.21242</v>
      </c>
      <c r="GU401">
        <v>0.100264</v>
      </c>
      <c r="GV401">
        <v>0.0989314</v>
      </c>
      <c r="GW401">
        <v>20623.2</v>
      </c>
      <c r="GX401">
        <v>18672.2</v>
      </c>
      <c r="GY401">
        <v>26659.1</v>
      </c>
      <c r="GZ401">
        <v>23932.4</v>
      </c>
      <c r="HA401">
        <v>38395.8</v>
      </c>
      <c r="HB401">
        <v>31894.4</v>
      </c>
      <c r="HC401">
        <v>46550.3</v>
      </c>
      <c r="HD401">
        <v>37865.8</v>
      </c>
      <c r="HE401">
        <v>1.86287</v>
      </c>
      <c r="HF401">
        <v>1.85417</v>
      </c>
      <c r="HG401">
        <v>0.131957</v>
      </c>
      <c r="HH401">
        <v>0</v>
      </c>
      <c r="HI401">
        <v>27.862</v>
      </c>
      <c r="HJ401">
        <v>999.9</v>
      </c>
      <c r="HK401">
        <v>48.5</v>
      </c>
      <c r="HL401">
        <v>32</v>
      </c>
      <c r="HM401">
        <v>25.4874</v>
      </c>
      <c r="HN401">
        <v>61.3988</v>
      </c>
      <c r="HO401">
        <v>21.9391</v>
      </c>
      <c r="HP401">
        <v>1</v>
      </c>
      <c r="HQ401">
        <v>0.181222</v>
      </c>
      <c r="HR401">
        <v>0.356019</v>
      </c>
      <c r="HS401">
        <v>20.2796</v>
      </c>
      <c r="HT401">
        <v>5.2107</v>
      </c>
      <c r="HU401">
        <v>11.98</v>
      </c>
      <c r="HV401">
        <v>4.9632</v>
      </c>
      <c r="HW401">
        <v>3.27445</v>
      </c>
      <c r="HX401">
        <v>9999</v>
      </c>
      <c r="HY401">
        <v>9999</v>
      </c>
      <c r="HZ401">
        <v>9999</v>
      </c>
      <c r="IA401">
        <v>43.3</v>
      </c>
      <c r="IB401">
        <v>1.864</v>
      </c>
      <c r="IC401">
        <v>1.8602</v>
      </c>
      <c r="ID401">
        <v>1.85848</v>
      </c>
      <c r="IE401">
        <v>1.85979</v>
      </c>
      <c r="IF401">
        <v>1.8599</v>
      </c>
      <c r="IG401">
        <v>1.85842</v>
      </c>
      <c r="IH401">
        <v>1.85745</v>
      </c>
      <c r="II401">
        <v>1.85242</v>
      </c>
      <c r="IJ401">
        <v>0</v>
      </c>
      <c r="IK401">
        <v>0</v>
      </c>
      <c r="IL401">
        <v>0</v>
      </c>
      <c r="IM401">
        <v>0</v>
      </c>
      <c r="IN401" t="s">
        <v>441</v>
      </c>
      <c r="IO401" t="s">
        <v>442</v>
      </c>
      <c r="IP401" t="s">
        <v>443</v>
      </c>
      <c r="IQ401" t="s">
        <v>443</v>
      </c>
      <c r="IR401" t="s">
        <v>443</v>
      </c>
      <c r="IS401" t="s">
        <v>443</v>
      </c>
      <c r="IT401">
        <v>0</v>
      </c>
      <c r="IU401">
        <v>100</v>
      </c>
      <c r="IV401">
        <v>100</v>
      </c>
      <c r="IW401">
        <v>-0.17</v>
      </c>
      <c r="IX401">
        <v>0.2763</v>
      </c>
      <c r="IY401">
        <v>-0.9039269621244732</v>
      </c>
      <c r="IZ401">
        <v>-0.001239420960351069</v>
      </c>
      <c r="JA401">
        <v>2.054680153414315E-06</v>
      </c>
      <c r="JB401">
        <v>-6.090169633737798E-10</v>
      </c>
      <c r="JC401">
        <v>0.01286883109493677</v>
      </c>
      <c r="JD401">
        <v>0.003674261220633967</v>
      </c>
      <c r="JE401">
        <v>0.0003746991724086452</v>
      </c>
      <c r="JF401">
        <v>1.563836292469968E-06</v>
      </c>
      <c r="JG401">
        <v>1</v>
      </c>
      <c r="JH401">
        <v>2003</v>
      </c>
      <c r="JI401">
        <v>1</v>
      </c>
      <c r="JJ401">
        <v>24</v>
      </c>
      <c r="JK401">
        <v>203038.6</v>
      </c>
      <c r="JL401">
        <v>203038.8</v>
      </c>
      <c r="JM401">
        <v>3.29712</v>
      </c>
      <c r="JN401">
        <v>2.60742</v>
      </c>
      <c r="JO401">
        <v>1.49658</v>
      </c>
      <c r="JP401">
        <v>2.34375</v>
      </c>
      <c r="JQ401">
        <v>1.54907</v>
      </c>
      <c r="JR401">
        <v>2.40112</v>
      </c>
      <c r="JS401">
        <v>36.8842</v>
      </c>
      <c r="JT401">
        <v>24.1751</v>
      </c>
      <c r="JU401">
        <v>18</v>
      </c>
      <c r="JV401">
        <v>484.079</v>
      </c>
      <c r="JW401">
        <v>493.322</v>
      </c>
      <c r="JX401">
        <v>27.0953</v>
      </c>
      <c r="JY401">
        <v>29.5812</v>
      </c>
      <c r="JZ401">
        <v>29.9997</v>
      </c>
      <c r="KA401">
        <v>29.8398</v>
      </c>
      <c r="KB401">
        <v>29.8431</v>
      </c>
      <c r="KC401">
        <v>66.25620000000001</v>
      </c>
      <c r="KD401">
        <v>21.1022</v>
      </c>
      <c r="KE401">
        <v>92.18380000000001</v>
      </c>
      <c r="KF401">
        <v>27.0917</v>
      </c>
      <c r="KG401">
        <v>1589.93</v>
      </c>
      <c r="KH401">
        <v>20.7817</v>
      </c>
      <c r="KI401">
        <v>101.78</v>
      </c>
      <c r="KJ401">
        <v>91.31610000000001</v>
      </c>
    </row>
    <row r="402" spans="1:296">
      <c r="A402">
        <v>384</v>
      </c>
      <c r="B402">
        <v>1759171926.1</v>
      </c>
      <c r="C402">
        <v>10553</v>
      </c>
      <c r="D402" t="s">
        <v>1214</v>
      </c>
      <c r="E402" t="s">
        <v>1215</v>
      </c>
      <c r="F402">
        <v>5</v>
      </c>
      <c r="G402" t="s">
        <v>1025</v>
      </c>
      <c r="H402">
        <v>1759171918.314285</v>
      </c>
      <c r="I402">
        <f>(J402)/1000</f>
        <v>0</v>
      </c>
      <c r="J402">
        <f>IF(DO402, AM402, AG402)</f>
        <v>0</v>
      </c>
      <c r="K402">
        <f>IF(DO402, AH402, AF402)</f>
        <v>0</v>
      </c>
      <c r="L402">
        <f>DQ402 - IF(AT402&gt;1, K402*DK402*100.0/(AV402), 0)</f>
        <v>0</v>
      </c>
      <c r="M402">
        <f>((S402-I402/2)*L402-K402)/(S402+I402/2)</f>
        <v>0</v>
      </c>
      <c r="N402">
        <f>M402*(DX402+DY402)/1000.0</f>
        <v>0</v>
      </c>
      <c r="O402">
        <f>(DQ402 - IF(AT402&gt;1, K402*DK402*100.0/(AV402), 0))*(DX402+DY402)/1000.0</f>
        <v>0</v>
      </c>
      <c r="P402">
        <f>2.0/((1/R402-1/Q402)+SIGN(R402)*SQRT((1/R402-1/Q402)*(1/R402-1/Q402) + 4*DL402/((DL402+1)*(DL402+1))*(2*1/R402*1/Q402-1/Q402*1/Q402)))</f>
        <v>0</v>
      </c>
      <c r="Q402">
        <f>IF(LEFT(DM402,1)&lt;&gt;"0",IF(LEFT(DM402,1)="1",3.0,DN402),$D$5+$E$5*(EE402*DX402/($K$5*1000))+$F$5*(EE402*DX402/($K$5*1000))*MAX(MIN(DK402,$J$5),$I$5)*MAX(MIN(DK402,$J$5),$I$5)+$G$5*MAX(MIN(DK402,$J$5),$I$5)*(EE402*DX402/($K$5*1000))+$H$5*(EE402*DX402/($K$5*1000))*(EE402*DX402/($K$5*1000)))</f>
        <v>0</v>
      </c>
      <c r="R402">
        <f>I402*(1000-(1000*0.61365*exp(17.502*V402/(240.97+V402))/(DX402+DY402)+DS402)/2)/(1000*0.61365*exp(17.502*V402/(240.97+V402))/(DX402+DY402)-DS402)</f>
        <v>0</v>
      </c>
      <c r="S402">
        <f>1/((DL402+1)/(P402/1.6)+1/(Q402/1.37)) + DL402/((DL402+1)/(P402/1.6) + DL402/(Q402/1.37))</f>
        <v>0</v>
      </c>
      <c r="T402">
        <f>(DG402*DJ402)</f>
        <v>0</v>
      </c>
      <c r="U402">
        <f>(DZ402+(T402+2*0.95*5.67E-8*(((DZ402+$B$9)+273)^4-(DZ402+273)^4)-44100*I402)/(1.84*29.3*Q402+8*0.95*5.67E-8*(DZ402+273)^3))</f>
        <v>0</v>
      </c>
      <c r="V402">
        <f>($C$9*EA402+$D$9*EB402+$E$9*U402)</f>
        <v>0</v>
      </c>
      <c r="W402">
        <f>0.61365*exp(17.502*V402/(240.97+V402))</f>
        <v>0</v>
      </c>
      <c r="X402">
        <f>(Y402/Z402*100)</f>
        <v>0</v>
      </c>
      <c r="Y402">
        <f>DS402*(DX402+DY402)/1000</f>
        <v>0</v>
      </c>
      <c r="Z402">
        <f>0.61365*exp(17.502*DZ402/(240.97+DZ402))</f>
        <v>0</v>
      </c>
      <c r="AA402">
        <f>(W402-DS402*(DX402+DY402)/1000)</f>
        <v>0</v>
      </c>
      <c r="AB402">
        <f>(-I402*44100)</f>
        <v>0</v>
      </c>
      <c r="AC402">
        <f>2*29.3*Q402*0.92*(DZ402-V402)</f>
        <v>0</v>
      </c>
      <c r="AD402">
        <f>2*0.95*5.67E-8*(((DZ402+$B$9)+273)^4-(V402+273)^4)</f>
        <v>0</v>
      </c>
      <c r="AE402">
        <f>T402+AD402+AB402+AC402</f>
        <v>0</v>
      </c>
      <c r="AF402">
        <f>DW402*AT402*(DR402-DQ402*(1000-AT402*DT402)/(1000-AT402*DS402))/(100*DK402)</f>
        <v>0</v>
      </c>
      <c r="AG402">
        <f>1000*DW402*AT402*(DS402-DT402)/(100*DK402*(1000-AT402*DS402))</f>
        <v>0</v>
      </c>
      <c r="AH402">
        <f>(AI402 - AJ402 - DX402*1E3/(8.314*(DZ402+273.15)) * AL402/DW402 * AK402) * DW402/(100*DK402) * (1000 - DT402)/1000</f>
        <v>0</v>
      </c>
      <c r="AI402">
        <v>1609.066341623599</v>
      </c>
      <c r="AJ402">
        <v>1585.295878787878</v>
      </c>
      <c r="AK402">
        <v>3.441791498333653</v>
      </c>
      <c r="AL402">
        <v>65.05288152161035</v>
      </c>
      <c r="AM402">
        <f>(AO402 - AN402 + DX402*1E3/(8.314*(DZ402+273.15)) * AQ402/DW402 * AP402) * DW402/(100*DK402) * 1000/(1000 - AO402)</f>
        <v>0</v>
      </c>
      <c r="AN402">
        <v>20.7636658803238</v>
      </c>
      <c r="AO402">
        <v>21.57350666666666</v>
      </c>
      <c r="AP402">
        <v>-0.0001207627885227632</v>
      </c>
      <c r="AQ402">
        <v>105.0648976741151</v>
      </c>
      <c r="AR402">
        <v>0</v>
      </c>
      <c r="AS402">
        <v>0</v>
      </c>
      <c r="AT402">
        <f>IF(AR402*$H$15&gt;=AV402,1.0,(AV402/(AV402-AR402*$H$15)))</f>
        <v>0</v>
      </c>
      <c r="AU402">
        <f>(AT402-1)*100</f>
        <v>0</v>
      </c>
      <c r="AV402">
        <f>MAX(0,($B$15+$C$15*EE402)/(1+$D$15*EE402)*DX402/(DZ402+273)*$E$15)</f>
        <v>0</v>
      </c>
      <c r="AW402" t="s">
        <v>437</v>
      </c>
      <c r="AX402" t="s">
        <v>437</v>
      </c>
      <c r="AY402">
        <v>0</v>
      </c>
      <c r="AZ402">
        <v>0</v>
      </c>
      <c r="BA402">
        <f>1-AY402/AZ402</f>
        <v>0</v>
      </c>
      <c r="BB402">
        <v>0</v>
      </c>
      <c r="BC402" t="s">
        <v>437</v>
      </c>
      <c r="BD402" t="s">
        <v>437</v>
      </c>
      <c r="BE402">
        <v>0</v>
      </c>
      <c r="BF402">
        <v>0</v>
      </c>
      <c r="BG402">
        <f>1-BE402/BF402</f>
        <v>0</v>
      </c>
      <c r="BH402">
        <v>0.5</v>
      </c>
      <c r="BI402">
        <f>DH402</f>
        <v>0</v>
      </c>
      <c r="BJ402">
        <f>K402</f>
        <v>0</v>
      </c>
      <c r="BK402">
        <f>BG402*BH402*BI402</f>
        <v>0</v>
      </c>
      <c r="BL402">
        <f>(BJ402-BB402)/BI402</f>
        <v>0</v>
      </c>
      <c r="BM402">
        <f>(AZ402-BF402)/BF402</f>
        <v>0</v>
      </c>
      <c r="BN402">
        <f>AY402/(BA402+AY402/BF402)</f>
        <v>0</v>
      </c>
      <c r="BO402" t="s">
        <v>437</v>
      </c>
      <c r="BP402">
        <v>0</v>
      </c>
      <c r="BQ402">
        <f>IF(BP402&lt;&gt;0, BP402, BN402)</f>
        <v>0</v>
      </c>
      <c r="BR402">
        <f>1-BQ402/BF402</f>
        <v>0</v>
      </c>
      <c r="BS402">
        <f>(BF402-BE402)/(BF402-BQ402)</f>
        <v>0</v>
      </c>
      <c r="BT402">
        <f>(AZ402-BF402)/(AZ402-BQ402)</f>
        <v>0</v>
      </c>
      <c r="BU402">
        <f>(BF402-BE402)/(BF402-AY402)</f>
        <v>0</v>
      </c>
      <c r="BV402">
        <f>(AZ402-BF402)/(AZ402-AY402)</f>
        <v>0</v>
      </c>
      <c r="BW402">
        <f>(BS402*BQ402/BE402)</f>
        <v>0</v>
      </c>
      <c r="BX402">
        <f>(1-BW402)</f>
        <v>0</v>
      </c>
      <c r="DG402">
        <f>$B$13*EF402+$C$13*EG402+$F$13*ER402*(1-EU402)</f>
        <v>0</v>
      </c>
      <c r="DH402">
        <f>DG402*DI402</f>
        <v>0</v>
      </c>
      <c r="DI402">
        <f>($B$13*$D$11+$C$13*$D$11+$F$13*((FE402+EW402)/MAX(FE402+EW402+FF402, 0.1)*$I$11+FF402/MAX(FE402+EW402+FF402, 0.1)*$J$11))/($B$13+$C$13+$F$13)</f>
        <v>0</v>
      </c>
      <c r="DJ402">
        <f>($B$13*$K$11+$C$13*$K$11+$F$13*((FE402+EW402)/MAX(FE402+EW402+FF402, 0.1)*$P$11+FF402/MAX(FE402+EW402+FF402, 0.1)*$Q$11))/($B$13+$C$13+$F$13)</f>
        <v>0</v>
      </c>
      <c r="DK402">
        <v>2.7</v>
      </c>
      <c r="DL402">
        <v>0.5</v>
      </c>
      <c r="DM402" t="s">
        <v>438</v>
      </c>
      <c r="DN402">
        <v>2</v>
      </c>
      <c r="DO402" t="b">
        <v>1</v>
      </c>
      <c r="DP402">
        <v>1759171918.314285</v>
      </c>
      <c r="DQ402">
        <v>1526.493928571429</v>
      </c>
      <c r="DR402">
        <v>1559.697857142857</v>
      </c>
      <c r="DS402">
        <v>21.57691428571429</v>
      </c>
      <c r="DT402">
        <v>20.76489642857143</v>
      </c>
      <c r="DU402">
        <v>1526.668928571429</v>
      </c>
      <c r="DV402">
        <v>21.30066071428572</v>
      </c>
      <c r="DW402">
        <v>499.9974642857143</v>
      </c>
      <c r="DX402">
        <v>90.86941785714284</v>
      </c>
      <c r="DY402">
        <v>0.06622404642857142</v>
      </c>
      <c r="DZ402">
        <v>28.5804</v>
      </c>
      <c r="EA402">
        <v>30.01136071428571</v>
      </c>
      <c r="EB402">
        <v>999.9000000000002</v>
      </c>
      <c r="EC402">
        <v>0</v>
      </c>
      <c r="ED402">
        <v>0</v>
      </c>
      <c r="EE402">
        <v>10009.68785714286</v>
      </c>
      <c r="EF402">
        <v>0</v>
      </c>
      <c r="EG402">
        <v>11.60833928571429</v>
      </c>
      <c r="EH402">
        <v>-33.20357499999999</v>
      </c>
      <c r="EI402">
        <v>1560.158214285714</v>
      </c>
      <c r="EJ402">
        <v>1592.772857142857</v>
      </c>
      <c r="EK402">
        <v>0.8120233571428571</v>
      </c>
      <c r="EL402">
        <v>1559.697857142857</v>
      </c>
      <c r="EM402">
        <v>20.76489642857143</v>
      </c>
      <c r="EN402">
        <v>1.960682142857143</v>
      </c>
      <c r="EO402">
        <v>1.886894642857143</v>
      </c>
      <c r="EP402">
        <v>17.13034642857143</v>
      </c>
      <c r="EQ402">
        <v>16.52585</v>
      </c>
      <c r="ER402">
        <v>1999.965</v>
      </c>
      <c r="ES402">
        <v>0.9799938571428574</v>
      </c>
      <c r="ET402">
        <v>0.02000650357142857</v>
      </c>
      <c r="EU402">
        <v>0</v>
      </c>
      <c r="EV402">
        <v>416.1773214285714</v>
      </c>
      <c r="EW402">
        <v>5.00078</v>
      </c>
      <c r="EX402">
        <v>8193.716071428571</v>
      </c>
      <c r="EY402">
        <v>16379.29285714285</v>
      </c>
      <c r="EZ402">
        <v>39.93721428571428</v>
      </c>
      <c r="FA402">
        <v>40.67599999999999</v>
      </c>
      <c r="FB402">
        <v>39.89035714285713</v>
      </c>
      <c r="FC402">
        <v>40.46189285714285</v>
      </c>
      <c r="FD402">
        <v>40.70053571428571</v>
      </c>
      <c r="FE402">
        <v>1955.056785714286</v>
      </c>
      <c r="FF402">
        <v>39.90821428571429</v>
      </c>
      <c r="FG402">
        <v>0</v>
      </c>
      <c r="FH402">
        <v>1759171918.4</v>
      </c>
      <c r="FI402">
        <v>0</v>
      </c>
      <c r="FJ402">
        <v>416.1974615384615</v>
      </c>
      <c r="FK402">
        <v>0.4311111129488991</v>
      </c>
      <c r="FL402">
        <v>-0.7090598533600456</v>
      </c>
      <c r="FM402">
        <v>8193.603846153846</v>
      </c>
      <c r="FN402">
        <v>15</v>
      </c>
      <c r="FO402">
        <v>0</v>
      </c>
      <c r="FP402" t="s">
        <v>439</v>
      </c>
      <c r="FQ402">
        <v>1746989605.5</v>
      </c>
      <c r="FR402">
        <v>1746989593.5</v>
      </c>
      <c r="FS402">
        <v>0</v>
      </c>
      <c r="FT402">
        <v>-0.274</v>
      </c>
      <c r="FU402">
        <v>-0.002</v>
      </c>
      <c r="FV402">
        <v>2.549</v>
      </c>
      <c r="FW402">
        <v>0.129</v>
      </c>
      <c r="FX402">
        <v>420</v>
      </c>
      <c r="FY402">
        <v>17</v>
      </c>
      <c r="FZ402">
        <v>0.02</v>
      </c>
      <c r="GA402">
        <v>0.04</v>
      </c>
      <c r="GB402">
        <v>-33.24529</v>
      </c>
      <c r="GC402">
        <v>0.6975399624766306</v>
      </c>
      <c r="GD402">
        <v>0.1151639305511922</v>
      </c>
      <c r="GE402">
        <v>0</v>
      </c>
      <c r="GF402">
        <v>416.2160294117647</v>
      </c>
      <c r="GG402">
        <v>0.06507257592338017</v>
      </c>
      <c r="GH402">
        <v>0.2281096853417553</v>
      </c>
      <c r="GI402">
        <v>1</v>
      </c>
      <c r="GJ402">
        <v>0.8082666249999999</v>
      </c>
      <c r="GK402">
        <v>0.06178735834896695</v>
      </c>
      <c r="GL402">
        <v>0.00719907315800964</v>
      </c>
      <c r="GM402">
        <v>1</v>
      </c>
      <c r="GN402">
        <v>2</v>
      </c>
      <c r="GO402">
        <v>3</v>
      </c>
      <c r="GP402" t="s">
        <v>446</v>
      </c>
      <c r="GQ402">
        <v>3.10268</v>
      </c>
      <c r="GR402">
        <v>2.72449</v>
      </c>
      <c r="GS402">
        <v>0.211003</v>
      </c>
      <c r="GT402">
        <v>0.213752</v>
      </c>
      <c r="GU402">
        <v>0.100245</v>
      </c>
      <c r="GV402">
        <v>0.0989294</v>
      </c>
      <c r="GW402">
        <v>20588.1</v>
      </c>
      <c r="GX402">
        <v>18640.9</v>
      </c>
      <c r="GY402">
        <v>26659.2</v>
      </c>
      <c r="GZ402">
        <v>23932.6</v>
      </c>
      <c r="HA402">
        <v>38396.8</v>
      </c>
      <c r="HB402">
        <v>31894.9</v>
      </c>
      <c r="HC402">
        <v>46550.3</v>
      </c>
      <c r="HD402">
        <v>37866.1</v>
      </c>
      <c r="HE402">
        <v>1.8628</v>
      </c>
      <c r="HF402">
        <v>1.8541</v>
      </c>
      <c r="HG402">
        <v>0.132166</v>
      </c>
      <c r="HH402">
        <v>0</v>
      </c>
      <c r="HI402">
        <v>27.8543</v>
      </c>
      <c r="HJ402">
        <v>999.9</v>
      </c>
      <c r="HK402">
        <v>48.5</v>
      </c>
      <c r="HL402">
        <v>32</v>
      </c>
      <c r="HM402">
        <v>25.485</v>
      </c>
      <c r="HN402">
        <v>60.9588</v>
      </c>
      <c r="HO402">
        <v>21.7588</v>
      </c>
      <c r="HP402">
        <v>1</v>
      </c>
      <c r="HQ402">
        <v>0.181029</v>
      </c>
      <c r="HR402">
        <v>0.362993</v>
      </c>
      <c r="HS402">
        <v>20.2797</v>
      </c>
      <c r="HT402">
        <v>5.21085</v>
      </c>
      <c r="HU402">
        <v>11.98</v>
      </c>
      <c r="HV402">
        <v>4.9634</v>
      </c>
      <c r="HW402">
        <v>3.27448</v>
      </c>
      <c r="HX402">
        <v>9999</v>
      </c>
      <c r="HY402">
        <v>9999</v>
      </c>
      <c r="HZ402">
        <v>9999</v>
      </c>
      <c r="IA402">
        <v>43.3</v>
      </c>
      <c r="IB402">
        <v>1.86401</v>
      </c>
      <c r="IC402">
        <v>1.8602</v>
      </c>
      <c r="ID402">
        <v>1.85847</v>
      </c>
      <c r="IE402">
        <v>1.85981</v>
      </c>
      <c r="IF402">
        <v>1.85989</v>
      </c>
      <c r="IG402">
        <v>1.8584</v>
      </c>
      <c r="IH402">
        <v>1.85746</v>
      </c>
      <c r="II402">
        <v>1.85242</v>
      </c>
      <c r="IJ402">
        <v>0</v>
      </c>
      <c r="IK402">
        <v>0</v>
      </c>
      <c r="IL402">
        <v>0</v>
      </c>
      <c r="IM402">
        <v>0</v>
      </c>
      <c r="IN402" t="s">
        <v>441</v>
      </c>
      <c r="IO402" t="s">
        <v>442</v>
      </c>
      <c r="IP402" t="s">
        <v>443</v>
      </c>
      <c r="IQ402" t="s">
        <v>443</v>
      </c>
      <c r="IR402" t="s">
        <v>443</v>
      </c>
      <c r="IS402" t="s">
        <v>443</v>
      </c>
      <c r="IT402">
        <v>0</v>
      </c>
      <c r="IU402">
        <v>100</v>
      </c>
      <c r="IV402">
        <v>100</v>
      </c>
      <c r="IW402">
        <v>-0.15</v>
      </c>
      <c r="IX402">
        <v>0.2762</v>
      </c>
      <c r="IY402">
        <v>-0.9039269621244732</v>
      </c>
      <c r="IZ402">
        <v>-0.001239420960351069</v>
      </c>
      <c r="JA402">
        <v>2.054680153414315E-06</v>
      </c>
      <c r="JB402">
        <v>-6.090169633737798E-10</v>
      </c>
      <c r="JC402">
        <v>0.01286883109493677</v>
      </c>
      <c r="JD402">
        <v>0.003674261220633967</v>
      </c>
      <c r="JE402">
        <v>0.0003746991724086452</v>
      </c>
      <c r="JF402">
        <v>1.563836292469968E-06</v>
      </c>
      <c r="JG402">
        <v>1</v>
      </c>
      <c r="JH402">
        <v>2003</v>
      </c>
      <c r="JI402">
        <v>1</v>
      </c>
      <c r="JJ402">
        <v>24</v>
      </c>
      <c r="JK402">
        <v>203038.7</v>
      </c>
      <c r="JL402">
        <v>203038.9</v>
      </c>
      <c r="JM402">
        <v>3.32764</v>
      </c>
      <c r="JN402">
        <v>2.61963</v>
      </c>
      <c r="JO402">
        <v>1.49658</v>
      </c>
      <c r="JP402">
        <v>2.34375</v>
      </c>
      <c r="JQ402">
        <v>1.54907</v>
      </c>
      <c r="JR402">
        <v>2.35596</v>
      </c>
      <c r="JS402">
        <v>36.8842</v>
      </c>
      <c r="JT402">
        <v>24.1751</v>
      </c>
      <c r="JU402">
        <v>18</v>
      </c>
      <c r="JV402">
        <v>484.016</v>
      </c>
      <c r="JW402">
        <v>493.251</v>
      </c>
      <c r="JX402">
        <v>27.0844</v>
      </c>
      <c r="JY402">
        <v>29.5787</v>
      </c>
      <c r="JZ402">
        <v>29.9998</v>
      </c>
      <c r="KA402">
        <v>29.8372</v>
      </c>
      <c r="KB402">
        <v>29.8405</v>
      </c>
      <c r="KC402">
        <v>66.7499</v>
      </c>
      <c r="KD402">
        <v>21.1022</v>
      </c>
      <c r="KE402">
        <v>92.18380000000001</v>
      </c>
      <c r="KF402">
        <v>27.0791</v>
      </c>
      <c r="KG402">
        <v>1603.3</v>
      </c>
      <c r="KH402">
        <v>20.794</v>
      </c>
      <c r="KI402">
        <v>101.78</v>
      </c>
      <c r="KJ402">
        <v>91.3169</v>
      </c>
    </row>
    <row r="403" spans="1:296">
      <c r="A403">
        <v>385</v>
      </c>
      <c r="B403">
        <v>1759177401</v>
      </c>
      <c r="C403">
        <v>16027.90000009537</v>
      </c>
      <c r="D403" t="s">
        <v>1216</v>
      </c>
      <c r="E403" t="s">
        <v>1217</v>
      </c>
      <c r="F403">
        <v>5</v>
      </c>
      <c r="G403" t="s">
        <v>1218</v>
      </c>
      <c r="H403">
        <v>1759177393</v>
      </c>
      <c r="I403">
        <f>(J403)/1000</f>
        <v>0</v>
      </c>
      <c r="J403">
        <f>IF(DO403, AM403, AG403)</f>
        <v>0</v>
      </c>
      <c r="K403">
        <f>IF(DO403, AH403, AF403)</f>
        <v>0</v>
      </c>
      <c r="L403">
        <f>DQ403 - IF(AT403&gt;1, K403*DK403*100.0/(AV403), 0)</f>
        <v>0</v>
      </c>
      <c r="M403">
        <f>((S403-I403/2)*L403-K403)/(S403+I403/2)</f>
        <v>0</v>
      </c>
      <c r="N403">
        <f>M403*(DX403+DY403)/1000.0</f>
        <v>0</v>
      </c>
      <c r="O403">
        <f>(DQ403 - IF(AT403&gt;1, K403*DK403*100.0/(AV403), 0))*(DX403+DY403)/1000.0</f>
        <v>0</v>
      </c>
      <c r="P403">
        <f>2.0/((1/R403-1/Q403)+SIGN(R403)*SQRT((1/R403-1/Q403)*(1/R403-1/Q403) + 4*DL403/((DL403+1)*(DL403+1))*(2*1/R403*1/Q403-1/Q403*1/Q403)))</f>
        <v>0</v>
      </c>
      <c r="Q403">
        <f>IF(LEFT(DM403,1)&lt;&gt;"0",IF(LEFT(DM403,1)="1",3.0,DN403),$D$5+$E$5*(EE403*DX403/($K$5*1000))+$F$5*(EE403*DX403/($K$5*1000))*MAX(MIN(DK403,$J$5),$I$5)*MAX(MIN(DK403,$J$5),$I$5)+$G$5*MAX(MIN(DK403,$J$5),$I$5)*(EE403*DX403/($K$5*1000))+$H$5*(EE403*DX403/($K$5*1000))*(EE403*DX403/($K$5*1000)))</f>
        <v>0</v>
      </c>
      <c r="R403">
        <f>I403*(1000-(1000*0.61365*exp(17.502*V403/(240.97+V403))/(DX403+DY403)+DS403)/2)/(1000*0.61365*exp(17.502*V403/(240.97+V403))/(DX403+DY403)-DS403)</f>
        <v>0</v>
      </c>
      <c r="S403">
        <f>1/((DL403+1)/(P403/1.6)+1/(Q403/1.37)) + DL403/((DL403+1)/(P403/1.6) + DL403/(Q403/1.37))</f>
        <v>0</v>
      </c>
      <c r="T403">
        <f>(DG403*DJ403)</f>
        <v>0</v>
      </c>
      <c r="U403">
        <f>(DZ403+(T403+2*0.95*5.67E-8*(((DZ403+$B$9)+273)^4-(DZ403+273)^4)-44100*I403)/(1.84*29.3*Q403+8*0.95*5.67E-8*(DZ403+273)^3))</f>
        <v>0</v>
      </c>
      <c r="V403">
        <f>($C$9*EA403+$D$9*EB403+$E$9*U403)</f>
        <v>0</v>
      </c>
      <c r="W403">
        <f>0.61365*exp(17.502*V403/(240.97+V403))</f>
        <v>0</v>
      </c>
      <c r="X403">
        <f>(Y403/Z403*100)</f>
        <v>0</v>
      </c>
      <c r="Y403">
        <f>DS403*(DX403+DY403)/1000</f>
        <v>0</v>
      </c>
      <c r="Z403">
        <f>0.61365*exp(17.502*DZ403/(240.97+DZ403))</f>
        <v>0</v>
      </c>
      <c r="AA403">
        <f>(W403-DS403*(DX403+DY403)/1000)</f>
        <v>0</v>
      </c>
      <c r="AB403">
        <f>(-I403*44100)</f>
        <v>0</v>
      </c>
      <c r="AC403">
        <f>2*29.3*Q403*0.92*(DZ403-V403)</f>
        <v>0</v>
      </c>
      <c r="AD403">
        <f>2*0.95*5.67E-8*(((DZ403+$B$9)+273)^4-(V403+273)^4)</f>
        <v>0</v>
      </c>
      <c r="AE403">
        <f>T403+AD403+AB403+AC403</f>
        <v>0</v>
      </c>
      <c r="AF403">
        <f>DW403*AT403*(DR403-DQ403*(1000-AT403*DT403)/(1000-AT403*DS403))/(100*DK403)</f>
        <v>0</v>
      </c>
      <c r="AG403">
        <f>1000*DW403*AT403*(DS403-DT403)/(100*DK403*(1000-AT403*DS403))</f>
        <v>0</v>
      </c>
      <c r="AH403">
        <f>(AI403 - AJ403 - DX403*1E3/(8.314*(DZ403+273.15)) * AL403/DW403 * AK403) * DW403/(100*DK403) * (1000 - DT403)/1000</f>
        <v>0</v>
      </c>
      <c r="AI403">
        <v>428.2673632715751</v>
      </c>
      <c r="AJ403">
        <v>415.1959999999999</v>
      </c>
      <c r="AK403">
        <v>0.0007971982388184874</v>
      </c>
      <c r="AL403">
        <v>65.05159675909137</v>
      </c>
      <c r="AM403">
        <f>(AO403 - AN403 + DX403*1E3/(8.314*(DZ403+273.15)) * AQ403/DW403 * AP403) * DW403/(100*DK403) * 1000/(1000 - AO403)</f>
        <v>0</v>
      </c>
      <c r="AN403">
        <v>19.56950120130521</v>
      </c>
      <c r="AO403">
        <v>21.35467696969696</v>
      </c>
      <c r="AP403">
        <v>0.005824064114446359</v>
      </c>
      <c r="AQ403">
        <v>105.0378485698211</v>
      </c>
      <c r="AR403">
        <v>0</v>
      </c>
      <c r="AS403">
        <v>0</v>
      </c>
      <c r="AT403">
        <f>IF(AR403*$H$15&gt;=AV403,1.0,(AV403/(AV403-AR403*$H$15)))</f>
        <v>0</v>
      </c>
      <c r="AU403">
        <f>(AT403-1)*100</f>
        <v>0</v>
      </c>
      <c r="AV403">
        <f>MAX(0,($B$15+$C$15*EE403)/(1+$D$15*EE403)*DX403/(DZ403+273)*$E$15)</f>
        <v>0</v>
      </c>
      <c r="AW403" t="s">
        <v>437</v>
      </c>
      <c r="AX403" t="s">
        <v>437</v>
      </c>
      <c r="AY403">
        <v>0</v>
      </c>
      <c r="AZ403">
        <v>0</v>
      </c>
      <c r="BA403">
        <f>1-AY403/AZ403</f>
        <v>0</v>
      </c>
      <c r="BB403">
        <v>0</v>
      </c>
      <c r="BC403" t="s">
        <v>437</v>
      </c>
      <c r="BD403" t="s">
        <v>437</v>
      </c>
      <c r="BE403">
        <v>0</v>
      </c>
      <c r="BF403">
        <v>0</v>
      </c>
      <c r="BG403">
        <f>1-BE403/BF403</f>
        <v>0</v>
      </c>
      <c r="BH403">
        <v>0.5</v>
      </c>
      <c r="BI403">
        <f>DH403</f>
        <v>0</v>
      </c>
      <c r="BJ403">
        <f>K403</f>
        <v>0</v>
      </c>
      <c r="BK403">
        <f>BG403*BH403*BI403</f>
        <v>0</v>
      </c>
      <c r="BL403">
        <f>(BJ403-BB403)/BI403</f>
        <v>0</v>
      </c>
      <c r="BM403">
        <f>(AZ403-BF403)/BF403</f>
        <v>0</v>
      </c>
      <c r="BN403">
        <f>AY403/(BA403+AY403/BF403)</f>
        <v>0</v>
      </c>
      <c r="BO403" t="s">
        <v>437</v>
      </c>
      <c r="BP403">
        <v>0</v>
      </c>
      <c r="BQ403">
        <f>IF(BP403&lt;&gt;0, BP403, BN403)</f>
        <v>0</v>
      </c>
      <c r="BR403">
        <f>1-BQ403/BF403</f>
        <v>0</v>
      </c>
      <c r="BS403">
        <f>(BF403-BE403)/(BF403-BQ403)</f>
        <v>0</v>
      </c>
      <c r="BT403">
        <f>(AZ403-BF403)/(AZ403-BQ403)</f>
        <v>0</v>
      </c>
      <c r="BU403">
        <f>(BF403-BE403)/(BF403-AY403)</f>
        <v>0</v>
      </c>
      <c r="BV403">
        <f>(AZ403-BF403)/(AZ403-AY403)</f>
        <v>0</v>
      </c>
      <c r="BW403">
        <f>(BS403*BQ403/BE403)</f>
        <v>0</v>
      </c>
      <c r="BX403">
        <f>(1-BW403)</f>
        <v>0</v>
      </c>
      <c r="DG403">
        <f>$B$13*EF403+$C$13*EG403+$F$13*ER403*(1-EU403)</f>
        <v>0</v>
      </c>
      <c r="DH403">
        <f>DG403*DI403</f>
        <v>0</v>
      </c>
      <c r="DI403">
        <f>($B$13*$D$11+$C$13*$D$11+$F$13*((FE403+EW403)/MAX(FE403+EW403+FF403, 0.1)*$I$11+FF403/MAX(FE403+EW403+FF403, 0.1)*$J$11))/($B$13+$C$13+$F$13)</f>
        <v>0</v>
      </c>
      <c r="DJ403">
        <f>($B$13*$K$11+$C$13*$K$11+$F$13*((FE403+EW403)/MAX(FE403+EW403+FF403, 0.1)*$P$11+FF403/MAX(FE403+EW403+FF403, 0.1)*$Q$11))/($B$13+$C$13+$F$13)</f>
        <v>0</v>
      </c>
      <c r="DK403">
        <v>3.21</v>
      </c>
      <c r="DL403">
        <v>0.5</v>
      </c>
      <c r="DM403" t="s">
        <v>438</v>
      </c>
      <c r="DN403">
        <v>2</v>
      </c>
      <c r="DO403" t="b">
        <v>1</v>
      </c>
      <c r="DP403">
        <v>1759177393</v>
      </c>
      <c r="DQ403">
        <v>406.3341935483871</v>
      </c>
      <c r="DR403">
        <v>419.871870967742</v>
      </c>
      <c r="DS403">
        <v>21.33880967741936</v>
      </c>
      <c r="DT403">
        <v>19.51942258064516</v>
      </c>
      <c r="DU403">
        <v>407.4431935483871</v>
      </c>
      <c r="DV403">
        <v>21.06760322580645</v>
      </c>
      <c r="DW403">
        <v>499.947870967742</v>
      </c>
      <c r="DX403">
        <v>90.79546129032256</v>
      </c>
      <c r="DY403">
        <v>0.06760465483870969</v>
      </c>
      <c r="DZ403">
        <v>28.38002903225807</v>
      </c>
      <c r="EA403">
        <v>29.99310322580645</v>
      </c>
      <c r="EB403">
        <v>999.9000000000003</v>
      </c>
      <c r="EC403">
        <v>0</v>
      </c>
      <c r="ED403">
        <v>0</v>
      </c>
      <c r="EE403">
        <v>9985.847741935482</v>
      </c>
      <c r="EF403">
        <v>0</v>
      </c>
      <c r="EG403">
        <v>10.30963870967742</v>
      </c>
      <c r="EH403">
        <v>-13.53775161290323</v>
      </c>
      <c r="EI403">
        <v>415.1939032258065</v>
      </c>
      <c r="EJ403">
        <v>428.2307419354838</v>
      </c>
      <c r="EK403">
        <v>1.81939064516129</v>
      </c>
      <c r="EL403">
        <v>419.871870967742</v>
      </c>
      <c r="EM403">
        <v>19.51942258064516</v>
      </c>
      <c r="EN403">
        <v>1.937466774193548</v>
      </c>
      <c r="EO403">
        <v>1.772273870967742</v>
      </c>
      <c r="EP403">
        <v>16.94234193548387</v>
      </c>
      <c r="EQ403">
        <v>15.54435806451613</v>
      </c>
      <c r="ER403">
        <v>1999.977741935484</v>
      </c>
      <c r="ES403">
        <v>0.9799987741935482</v>
      </c>
      <c r="ET403">
        <v>0.02000112580645162</v>
      </c>
      <c r="EU403">
        <v>0</v>
      </c>
      <c r="EV403">
        <v>447.3265161290323</v>
      </c>
      <c r="EW403">
        <v>5.000779999999999</v>
      </c>
      <c r="EX403">
        <v>8742.869032258064</v>
      </c>
      <c r="EY403">
        <v>16379.45483870968</v>
      </c>
      <c r="EZ403">
        <v>39.06635483870967</v>
      </c>
      <c r="FA403">
        <v>39.90499999999999</v>
      </c>
      <c r="FB403">
        <v>39.25983870967742</v>
      </c>
      <c r="FC403">
        <v>39.55212903225806</v>
      </c>
      <c r="FD403">
        <v>40.03606451612903</v>
      </c>
      <c r="FE403">
        <v>1955.077741935484</v>
      </c>
      <c r="FF403">
        <v>39.90000000000001</v>
      </c>
      <c r="FG403">
        <v>0</v>
      </c>
      <c r="FH403">
        <v>1759177393.4</v>
      </c>
      <c r="FI403">
        <v>0</v>
      </c>
      <c r="FJ403">
        <v>447.33468</v>
      </c>
      <c r="FK403">
        <v>1.047923065198728</v>
      </c>
      <c r="FL403">
        <v>13.6107691898625</v>
      </c>
      <c r="FM403">
        <v>8743.0216</v>
      </c>
      <c r="FN403">
        <v>15</v>
      </c>
      <c r="FO403">
        <v>0</v>
      </c>
      <c r="FP403" t="s">
        <v>439</v>
      </c>
      <c r="FQ403">
        <v>1746989605.5</v>
      </c>
      <c r="FR403">
        <v>1746989593.5</v>
      </c>
      <c r="FS403">
        <v>0</v>
      </c>
      <c r="FT403">
        <v>-0.274</v>
      </c>
      <c r="FU403">
        <v>-0.002</v>
      </c>
      <c r="FV403">
        <v>2.549</v>
      </c>
      <c r="FW403">
        <v>0.129</v>
      </c>
      <c r="FX403">
        <v>420</v>
      </c>
      <c r="FY403">
        <v>17</v>
      </c>
      <c r="FZ403">
        <v>0.02</v>
      </c>
      <c r="GA403">
        <v>0.04</v>
      </c>
      <c r="GB403">
        <v>-13.52291</v>
      </c>
      <c r="GC403">
        <v>-0.2611046904315091</v>
      </c>
      <c r="GD403">
        <v>0.05860444010482468</v>
      </c>
      <c r="GE403">
        <v>1</v>
      </c>
      <c r="GF403">
        <v>447.3167352941177</v>
      </c>
      <c r="GG403">
        <v>0.5143315451218456</v>
      </c>
      <c r="GH403">
        <v>0.2249563760093606</v>
      </c>
      <c r="GI403">
        <v>1</v>
      </c>
      <c r="GJ403">
        <v>1.8245365</v>
      </c>
      <c r="GK403">
        <v>-0.19899512195122</v>
      </c>
      <c r="GL403">
        <v>0.02549144391261507</v>
      </c>
      <c r="GM403">
        <v>0</v>
      </c>
      <c r="GN403">
        <v>2</v>
      </c>
      <c r="GO403">
        <v>3</v>
      </c>
      <c r="GP403" t="s">
        <v>446</v>
      </c>
      <c r="GQ403">
        <v>3.10198</v>
      </c>
      <c r="GR403">
        <v>2.72562</v>
      </c>
      <c r="GS403">
        <v>0.08622</v>
      </c>
      <c r="GT403">
        <v>0.0882225</v>
      </c>
      <c r="GU403">
        <v>0.0995993</v>
      </c>
      <c r="GV403">
        <v>0.09492399999999999</v>
      </c>
      <c r="GW403">
        <v>23861.5</v>
      </c>
      <c r="GX403">
        <v>21630.3</v>
      </c>
      <c r="GY403">
        <v>26677</v>
      </c>
      <c r="GZ403">
        <v>23945.4</v>
      </c>
      <c r="HA403">
        <v>38433.9</v>
      </c>
      <c r="HB403">
        <v>32039.9</v>
      </c>
      <c r="HC403">
        <v>46582.2</v>
      </c>
      <c r="HD403">
        <v>37885.1</v>
      </c>
      <c r="HE403">
        <v>1.86793</v>
      </c>
      <c r="HF403">
        <v>1.8567</v>
      </c>
      <c r="HG403">
        <v>0.149868</v>
      </c>
      <c r="HH403">
        <v>0</v>
      </c>
      <c r="HI403">
        <v>27.5629</v>
      </c>
      <c r="HJ403">
        <v>999.9</v>
      </c>
      <c r="HK403">
        <v>46.7</v>
      </c>
      <c r="HL403">
        <v>32</v>
      </c>
      <c r="HM403">
        <v>24.5621</v>
      </c>
      <c r="HN403">
        <v>61.2644</v>
      </c>
      <c r="HO403">
        <v>22.1114</v>
      </c>
      <c r="HP403">
        <v>1</v>
      </c>
      <c r="HQ403">
        <v>0.131118</v>
      </c>
      <c r="HR403">
        <v>0.0514897</v>
      </c>
      <c r="HS403">
        <v>20.28</v>
      </c>
      <c r="HT403">
        <v>5.2134</v>
      </c>
      <c r="HU403">
        <v>11.9798</v>
      </c>
      <c r="HV403">
        <v>4.9631</v>
      </c>
      <c r="HW403">
        <v>3.27503</v>
      </c>
      <c r="HX403">
        <v>9999</v>
      </c>
      <c r="HY403">
        <v>9999</v>
      </c>
      <c r="HZ403">
        <v>9999</v>
      </c>
      <c r="IA403">
        <v>44.8</v>
      </c>
      <c r="IB403">
        <v>1.86401</v>
      </c>
      <c r="IC403">
        <v>1.86019</v>
      </c>
      <c r="ID403">
        <v>1.85849</v>
      </c>
      <c r="IE403">
        <v>1.85981</v>
      </c>
      <c r="IF403">
        <v>1.85989</v>
      </c>
      <c r="IG403">
        <v>1.8584</v>
      </c>
      <c r="IH403">
        <v>1.85745</v>
      </c>
      <c r="II403">
        <v>1.85242</v>
      </c>
      <c r="IJ403">
        <v>0</v>
      </c>
      <c r="IK403">
        <v>0</v>
      </c>
      <c r="IL403">
        <v>0</v>
      </c>
      <c r="IM403">
        <v>0</v>
      </c>
      <c r="IN403" t="s">
        <v>441</v>
      </c>
      <c r="IO403" t="s">
        <v>442</v>
      </c>
      <c r="IP403" t="s">
        <v>443</v>
      </c>
      <c r="IQ403" t="s">
        <v>443</v>
      </c>
      <c r="IR403" t="s">
        <v>443</v>
      </c>
      <c r="IS403" t="s">
        <v>443</v>
      </c>
      <c r="IT403">
        <v>0</v>
      </c>
      <c r="IU403">
        <v>100</v>
      </c>
      <c r="IV403">
        <v>100</v>
      </c>
      <c r="IW403">
        <v>-1.109</v>
      </c>
      <c r="IX403">
        <v>0.2716</v>
      </c>
      <c r="IY403">
        <v>-0.9039269621244732</v>
      </c>
      <c r="IZ403">
        <v>-0.001239420960351069</v>
      </c>
      <c r="JA403">
        <v>2.054680153414315E-06</v>
      </c>
      <c r="JB403">
        <v>-6.090169633737798E-10</v>
      </c>
      <c r="JC403">
        <v>0.01286883109493677</v>
      </c>
      <c r="JD403">
        <v>0.003674261220633967</v>
      </c>
      <c r="JE403">
        <v>0.0003746991724086452</v>
      </c>
      <c r="JF403">
        <v>1.563836292469968E-06</v>
      </c>
      <c r="JG403">
        <v>1</v>
      </c>
      <c r="JH403">
        <v>2003</v>
      </c>
      <c r="JI403">
        <v>1</v>
      </c>
      <c r="JJ403">
        <v>24</v>
      </c>
      <c r="JK403">
        <v>203129.9</v>
      </c>
      <c r="JL403">
        <v>203130.1</v>
      </c>
      <c r="JM403">
        <v>1.10596</v>
      </c>
      <c r="JN403">
        <v>2.62085</v>
      </c>
      <c r="JO403">
        <v>1.49658</v>
      </c>
      <c r="JP403">
        <v>2.34253</v>
      </c>
      <c r="JQ403">
        <v>1.54907</v>
      </c>
      <c r="JR403">
        <v>2.4646</v>
      </c>
      <c r="JS403">
        <v>36.7417</v>
      </c>
      <c r="JT403">
        <v>24.1751</v>
      </c>
      <c r="JU403">
        <v>18</v>
      </c>
      <c r="JV403">
        <v>482.498</v>
      </c>
      <c r="JW403">
        <v>490.01</v>
      </c>
      <c r="JX403">
        <v>27.0409</v>
      </c>
      <c r="JY403">
        <v>28.9673</v>
      </c>
      <c r="JZ403">
        <v>29.9999</v>
      </c>
      <c r="KA403">
        <v>29.2322</v>
      </c>
      <c r="KB403">
        <v>29.2387</v>
      </c>
      <c r="KC403">
        <v>22.1605</v>
      </c>
      <c r="KD403">
        <v>21.6681</v>
      </c>
      <c r="KE403">
        <v>78.3605</v>
      </c>
      <c r="KF403">
        <v>27.0464</v>
      </c>
      <c r="KG403">
        <v>413.157</v>
      </c>
      <c r="KH403">
        <v>19.5601</v>
      </c>
      <c r="KI403">
        <v>101.85</v>
      </c>
      <c r="KJ403">
        <v>91.3638</v>
      </c>
    </row>
    <row r="404" spans="1:296">
      <c r="A404">
        <v>386</v>
      </c>
      <c r="B404">
        <v>1759177406</v>
      </c>
      <c r="C404">
        <v>16032.90000009537</v>
      </c>
      <c r="D404" t="s">
        <v>1219</v>
      </c>
      <c r="E404" t="s">
        <v>1220</v>
      </c>
      <c r="F404">
        <v>5</v>
      </c>
      <c r="G404" t="s">
        <v>1218</v>
      </c>
      <c r="H404">
        <v>1759177398.155172</v>
      </c>
      <c r="I404">
        <f>(J404)/1000</f>
        <v>0</v>
      </c>
      <c r="J404">
        <f>IF(DO404, AM404, AG404)</f>
        <v>0</v>
      </c>
      <c r="K404">
        <f>IF(DO404, AH404, AF404)</f>
        <v>0</v>
      </c>
      <c r="L404">
        <f>DQ404 - IF(AT404&gt;1, K404*DK404*100.0/(AV404), 0)</f>
        <v>0</v>
      </c>
      <c r="M404">
        <f>((S404-I404/2)*L404-K404)/(S404+I404/2)</f>
        <v>0</v>
      </c>
      <c r="N404">
        <f>M404*(DX404+DY404)/1000.0</f>
        <v>0</v>
      </c>
      <c r="O404">
        <f>(DQ404 - IF(AT404&gt;1, K404*DK404*100.0/(AV404), 0))*(DX404+DY404)/1000.0</f>
        <v>0</v>
      </c>
      <c r="P404">
        <f>2.0/((1/R404-1/Q404)+SIGN(R404)*SQRT((1/R404-1/Q404)*(1/R404-1/Q404) + 4*DL404/((DL404+1)*(DL404+1))*(2*1/R404*1/Q404-1/Q404*1/Q404)))</f>
        <v>0</v>
      </c>
      <c r="Q404">
        <f>IF(LEFT(DM404,1)&lt;&gt;"0",IF(LEFT(DM404,1)="1",3.0,DN404),$D$5+$E$5*(EE404*DX404/($K$5*1000))+$F$5*(EE404*DX404/($K$5*1000))*MAX(MIN(DK404,$J$5),$I$5)*MAX(MIN(DK404,$J$5),$I$5)+$G$5*MAX(MIN(DK404,$J$5),$I$5)*(EE404*DX404/($K$5*1000))+$H$5*(EE404*DX404/($K$5*1000))*(EE404*DX404/($K$5*1000)))</f>
        <v>0</v>
      </c>
      <c r="R404">
        <f>I404*(1000-(1000*0.61365*exp(17.502*V404/(240.97+V404))/(DX404+DY404)+DS404)/2)/(1000*0.61365*exp(17.502*V404/(240.97+V404))/(DX404+DY404)-DS404)</f>
        <v>0</v>
      </c>
      <c r="S404">
        <f>1/((DL404+1)/(P404/1.6)+1/(Q404/1.37)) + DL404/((DL404+1)/(P404/1.6) + DL404/(Q404/1.37))</f>
        <v>0</v>
      </c>
      <c r="T404">
        <f>(DG404*DJ404)</f>
        <v>0</v>
      </c>
      <c r="U404">
        <f>(DZ404+(T404+2*0.95*5.67E-8*(((DZ404+$B$9)+273)^4-(DZ404+273)^4)-44100*I404)/(1.84*29.3*Q404+8*0.95*5.67E-8*(DZ404+273)^3))</f>
        <v>0</v>
      </c>
      <c r="V404">
        <f>($C$9*EA404+$D$9*EB404+$E$9*U404)</f>
        <v>0</v>
      </c>
      <c r="W404">
        <f>0.61365*exp(17.502*V404/(240.97+V404))</f>
        <v>0</v>
      </c>
      <c r="X404">
        <f>(Y404/Z404*100)</f>
        <v>0</v>
      </c>
      <c r="Y404">
        <f>DS404*(DX404+DY404)/1000</f>
        <v>0</v>
      </c>
      <c r="Z404">
        <f>0.61365*exp(17.502*DZ404/(240.97+DZ404))</f>
        <v>0</v>
      </c>
      <c r="AA404">
        <f>(W404-DS404*(DX404+DY404)/1000)</f>
        <v>0</v>
      </c>
      <c r="AB404">
        <f>(-I404*44100)</f>
        <v>0</v>
      </c>
      <c r="AC404">
        <f>2*29.3*Q404*0.92*(DZ404-V404)</f>
        <v>0</v>
      </c>
      <c r="AD404">
        <f>2*0.95*5.67E-8*(((DZ404+$B$9)+273)^4-(V404+273)^4)</f>
        <v>0</v>
      </c>
      <c r="AE404">
        <f>T404+AD404+AB404+AC404</f>
        <v>0</v>
      </c>
      <c r="AF404">
        <f>DW404*AT404*(DR404-DQ404*(1000-AT404*DT404)/(1000-AT404*DS404))/(100*DK404)</f>
        <v>0</v>
      </c>
      <c r="AG404">
        <f>1000*DW404*AT404*(DS404-DT404)/(100*DK404*(1000-AT404*DS404))</f>
        <v>0</v>
      </c>
      <c r="AH404">
        <f>(AI404 - AJ404 - DX404*1E3/(8.314*(DZ404+273.15)) * AL404/DW404 * AK404) * DW404/(100*DK404) * (1000 - DT404)/1000</f>
        <v>0</v>
      </c>
      <c r="AI404">
        <v>428.1295918404831</v>
      </c>
      <c r="AJ404">
        <v>415.1218424242425</v>
      </c>
      <c r="AK404">
        <v>-0.0009915126819005176</v>
      </c>
      <c r="AL404">
        <v>65.05159675909137</v>
      </c>
      <c r="AM404">
        <f>(AO404 - AN404 + DX404*1E3/(8.314*(DZ404+273.15)) * AQ404/DW404 * AP404) * DW404/(100*DK404) * 1000/(1000 - AO404)</f>
        <v>0</v>
      </c>
      <c r="AN404">
        <v>19.57136917717865</v>
      </c>
      <c r="AO404">
        <v>21.37138606060606</v>
      </c>
      <c r="AP404">
        <v>0.0008739700451162023</v>
      </c>
      <c r="AQ404">
        <v>105.0378485698211</v>
      </c>
      <c r="AR404">
        <v>0</v>
      </c>
      <c r="AS404">
        <v>0</v>
      </c>
      <c r="AT404">
        <f>IF(AR404*$H$15&gt;=AV404,1.0,(AV404/(AV404-AR404*$H$15)))</f>
        <v>0</v>
      </c>
      <c r="AU404">
        <f>(AT404-1)*100</f>
        <v>0</v>
      </c>
      <c r="AV404">
        <f>MAX(0,($B$15+$C$15*EE404)/(1+$D$15*EE404)*DX404/(DZ404+273)*$E$15)</f>
        <v>0</v>
      </c>
      <c r="AW404" t="s">
        <v>437</v>
      </c>
      <c r="AX404" t="s">
        <v>437</v>
      </c>
      <c r="AY404">
        <v>0</v>
      </c>
      <c r="AZ404">
        <v>0</v>
      </c>
      <c r="BA404">
        <f>1-AY404/AZ404</f>
        <v>0</v>
      </c>
      <c r="BB404">
        <v>0</v>
      </c>
      <c r="BC404" t="s">
        <v>437</v>
      </c>
      <c r="BD404" t="s">
        <v>437</v>
      </c>
      <c r="BE404">
        <v>0</v>
      </c>
      <c r="BF404">
        <v>0</v>
      </c>
      <c r="BG404">
        <f>1-BE404/BF404</f>
        <v>0</v>
      </c>
      <c r="BH404">
        <v>0.5</v>
      </c>
      <c r="BI404">
        <f>DH404</f>
        <v>0</v>
      </c>
      <c r="BJ404">
        <f>K404</f>
        <v>0</v>
      </c>
      <c r="BK404">
        <f>BG404*BH404*BI404</f>
        <v>0</v>
      </c>
      <c r="BL404">
        <f>(BJ404-BB404)/BI404</f>
        <v>0</v>
      </c>
      <c r="BM404">
        <f>(AZ404-BF404)/BF404</f>
        <v>0</v>
      </c>
      <c r="BN404">
        <f>AY404/(BA404+AY404/BF404)</f>
        <v>0</v>
      </c>
      <c r="BO404" t="s">
        <v>437</v>
      </c>
      <c r="BP404">
        <v>0</v>
      </c>
      <c r="BQ404">
        <f>IF(BP404&lt;&gt;0, BP404, BN404)</f>
        <v>0</v>
      </c>
      <c r="BR404">
        <f>1-BQ404/BF404</f>
        <v>0</v>
      </c>
      <c r="BS404">
        <f>(BF404-BE404)/(BF404-BQ404)</f>
        <v>0</v>
      </c>
      <c r="BT404">
        <f>(AZ404-BF404)/(AZ404-BQ404)</f>
        <v>0</v>
      </c>
      <c r="BU404">
        <f>(BF404-BE404)/(BF404-AY404)</f>
        <v>0</v>
      </c>
      <c r="BV404">
        <f>(AZ404-BF404)/(AZ404-AY404)</f>
        <v>0</v>
      </c>
      <c r="BW404">
        <f>(BS404*BQ404/BE404)</f>
        <v>0</v>
      </c>
      <c r="BX404">
        <f>(1-BW404)</f>
        <v>0</v>
      </c>
      <c r="DG404">
        <f>$B$13*EF404+$C$13*EG404+$F$13*ER404*(1-EU404)</f>
        <v>0</v>
      </c>
      <c r="DH404">
        <f>DG404*DI404</f>
        <v>0</v>
      </c>
      <c r="DI404">
        <f>($B$13*$D$11+$C$13*$D$11+$F$13*((FE404+EW404)/MAX(FE404+EW404+FF404, 0.1)*$I$11+FF404/MAX(FE404+EW404+FF404, 0.1)*$J$11))/($B$13+$C$13+$F$13)</f>
        <v>0</v>
      </c>
      <c r="DJ404">
        <f>($B$13*$K$11+$C$13*$K$11+$F$13*((FE404+EW404)/MAX(FE404+EW404+FF404, 0.1)*$P$11+FF404/MAX(FE404+EW404+FF404, 0.1)*$Q$11))/($B$13+$C$13+$F$13)</f>
        <v>0</v>
      </c>
      <c r="DK404">
        <v>3.21</v>
      </c>
      <c r="DL404">
        <v>0.5</v>
      </c>
      <c r="DM404" t="s">
        <v>438</v>
      </c>
      <c r="DN404">
        <v>2</v>
      </c>
      <c r="DO404" t="b">
        <v>1</v>
      </c>
      <c r="DP404">
        <v>1759177398.155172</v>
      </c>
      <c r="DQ404">
        <v>406.3245862068965</v>
      </c>
      <c r="DR404">
        <v>419.6893103448275</v>
      </c>
      <c r="DS404">
        <v>21.34597586206897</v>
      </c>
      <c r="DT404">
        <v>19.54378620689655</v>
      </c>
      <c r="DU404">
        <v>407.4335862068966</v>
      </c>
      <c r="DV404">
        <v>21.07462758620689</v>
      </c>
      <c r="DW404">
        <v>499.979896551724</v>
      </c>
      <c r="DX404">
        <v>90.79537586206897</v>
      </c>
      <c r="DY404">
        <v>0.06747470344827587</v>
      </c>
      <c r="DZ404">
        <v>28.37844482758621</v>
      </c>
      <c r="EA404">
        <v>29.99736551724138</v>
      </c>
      <c r="EB404">
        <v>999.9000000000002</v>
      </c>
      <c r="EC404">
        <v>0</v>
      </c>
      <c r="ED404">
        <v>0</v>
      </c>
      <c r="EE404">
        <v>9989.008620689656</v>
      </c>
      <c r="EF404">
        <v>0</v>
      </c>
      <c r="EG404">
        <v>10.31291724137931</v>
      </c>
      <c r="EH404">
        <v>-13.3648275862069</v>
      </c>
      <c r="EI404">
        <v>415.1871034482758</v>
      </c>
      <c r="EJ404">
        <v>428.0552413793104</v>
      </c>
      <c r="EK404">
        <v>1.802195517241379</v>
      </c>
      <c r="EL404">
        <v>419.6893103448275</v>
      </c>
      <c r="EM404">
        <v>19.54378620689655</v>
      </c>
      <c r="EN404">
        <v>1.938116896551724</v>
      </c>
      <c r="EO404">
        <v>1.774485517241379</v>
      </c>
      <c r="EP404">
        <v>16.94763103448276</v>
      </c>
      <c r="EQ404">
        <v>15.56381034482759</v>
      </c>
      <c r="ER404">
        <v>1999.981724137931</v>
      </c>
      <c r="ES404">
        <v>0.9799988275862067</v>
      </c>
      <c r="ET404">
        <v>0.02000107241379311</v>
      </c>
      <c r="EU404">
        <v>0</v>
      </c>
      <c r="EV404">
        <v>447.4215172413793</v>
      </c>
      <c r="EW404">
        <v>5.00078</v>
      </c>
      <c r="EX404">
        <v>8743.888275862068</v>
      </c>
      <c r="EY404">
        <v>16379.48620689655</v>
      </c>
      <c r="EZ404">
        <v>39.05799999999999</v>
      </c>
      <c r="FA404">
        <v>39.89637931034483</v>
      </c>
      <c r="FB404">
        <v>39.24972413793103</v>
      </c>
      <c r="FC404">
        <v>39.54068965517241</v>
      </c>
      <c r="FD404">
        <v>40.04289655172413</v>
      </c>
      <c r="FE404">
        <v>1955.081724137931</v>
      </c>
      <c r="FF404">
        <v>39.90000000000001</v>
      </c>
      <c r="FG404">
        <v>0</v>
      </c>
      <c r="FH404">
        <v>1759177398.2</v>
      </c>
      <c r="FI404">
        <v>0</v>
      </c>
      <c r="FJ404">
        <v>447.42624</v>
      </c>
      <c r="FK404">
        <v>0.7139230742514225</v>
      </c>
      <c r="FL404">
        <v>13.03923074436326</v>
      </c>
      <c r="FM404">
        <v>8743.9548</v>
      </c>
      <c r="FN404">
        <v>15</v>
      </c>
      <c r="FO404">
        <v>0</v>
      </c>
      <c r="FP404" t="s">
        <v>439</v>
      </c>
      <c r="FQ404">
        <v>1746989605.5</v>
      </c>
      <c r="FR404">
        <v>1746989593.5</v>
      </c>
      <c r="FS404">
        <v>0</v>
      </c>
      <c r="FT404">
        <v>-0.274</v>
      </c>
      <c r="FU404">
        <v>-0.002</v>
      </c>
      <c r="FV404">
        <v>2.549</v>
      </c>
      <c r="FW404">
        <v>0.129</v>
      </c>
      <c r="FX404">
        <v>420</v>
      </c>
      <c r="FY404">
        <v>17</v>
      </c>
      <c r="FZ404">
        <v>0.02</v>
      </c>
      <c r="GA404">
        <v>0.04</v>
      </c>
      <c r="GB404">
        <v>-13.41385609756098</v>
      </c>
      <c r="GC404">
        <v>1.999743554006999</v>
      </c>
      <c r="GD404">
        <v>0.359391677122288</v>
      </c>
      <c r="GE404">
        <v>0</v>
      </c>
      <c r="GF404">
        <v>447.3734705882353</v>
      </c>
      <c r="GG404">
        <v>0.9074713505911368</v>
      </c>
      <c r="GH404">
        <v>0.211740439786144</v>
      </c>
      <c r="GI404">
        <v>1</v>
      </c>
      <c r="GJ404">
        <v>1.813337317073171</v>
      </c>
      <c r="GK404">
        <v>-0.2285046689895462</v>
      </c>
      <c r="GL404">
        <v>0.02682975032604667</v>
      </c>
      <c r="GM404">
        <v>0</v>
      </c>
      <c r="GN404">
        <v>1</v>
      </c>
      <c r="GO404">
        <v>3</v>
      </c>
      <c r="GP404" t="s">
        <v>459</v>
      </c>
      <c r="GQ404">
        <v>3.10196</v>
      </c>
      <c r="GR404">
        <v>2.72507</v>
      </c>
      <c r="GS404">
        <v>0.0861977</v>
      </c>
      <c r="GT404">
        <v>0.087809</v>
      </c>
      <c r="GU404">
        <v>0.09965359999999999</v>
      </c>
      <c r="GV404">
        <v>0.09492829999999999</v>
      </c>
      <c r="GW404">
        <v>23862.3</v>
      </c>
      <c r="GX404">
        <v>21640.1</v>
      </c>
      <c r="GY404">
        <v>26677.2</v>
      </c>
      <c r="GZ404">
        <v>23945.5</v>
      </c>
      <c r="HA404">
        <v>38431.6</v>
      </c>
      <c r="HB404">
        <v>32039.7</v>
      </c>
      <c r="HC404">
        <v>46582.3</v>
      </c>
      <c r="HD404">
        <v>37885.1</v>
      </c>
      <c r="HE404">
        <v>1.86777</v>
      </c>
      <c r="HF404">
        <v>1.85688</v>
      </c>
      <c r="HG404">
        <v>0.149421</v>
      </c>
      <c r="HH404">
        <v>0</v>
      </c>
      <c r="HI404">
        <v>27.5653</v>
      </c>
      <c r="HJ404">
        <v>999.9</v>
      </c>
      <c r="HK404">
        <v>46.6</v>
      </c>
      <c r="HL404">
        <v>32</v>
      </c>
      <c r="HM404">
        <v>24.508</v>
      </c>
      <c r="HN404">
        <v>61.4544</v>
      </c>
      <c r="HO404">
        <v>22.1955</v>
      </c>
      <c r="HP404">
        <v>1</v>
      </c>
      <c r="HQ404">
        <v>0.131006</v>
      </c>
      <c r="HR404">
        <v>0.08881260000000001</v>
      </c>
      <c r="HS404">
        <v>20.2797</v>
      </c>
      <c r="HT404">
        <v>5.2107</v>
      </c>
      <c r="HU404">
        <v>11.98</v>
      </c>
      <c r="HV404">
        <v>4.9627</v>
      </c>
      <c r="HW404">
        <v>3.27448</v>
      </c>
      <c r="HX404">
        <v>9999</v>
      </c>
      <c r="HY404">
        <v>9999</v>
      </c>
      <c r="HZ404">
        <v>9999</v>
      </c>
      <c r="IA404">
        <v>44.8</v>
      </c>
      <c r="IB404">
        <v>1.864</v>
      </c>
      <c r="IC404">
        <v>1.86019</v>
      </c>
      <c r="ID404">
        <v>1.85848</v>
      </c>
      <c r="IE404">
        <v>1.85983</v>
      </c>
      <c r="IF404">
        <v>1.85989</v>
      </c>
      <c r="IG404">
        <v>1.8584</v>
      </c>
      <c r="IH404">
        <v>1.85745</v>
      </c>
      <c r="II404">
        <v>1.85242</v>
      </c>
      <c r="IJ404">
        <v>0</v>
      </c>
      <c r="IK404">
        <v>0</v>
      </c>
      <c r="IL404">
        <v>0</v>
      </c>
      <c r="IM404">
        <v>0</v>
      </c>
      <c r="IN404" t="s">
        <v>441</v>
      </c>
      <c r="IO404" t="s">
        <v>442</v>
      </c>
      <c r="IP404" t="s">
        <v>443</v>
      </c>
      <c r="IQ404" t="s">
        <v>443</v>
      </c>
      <c r="IR404" t="s">
        <v>443</v>
      </c>
      <c r="IS404" t="s">
        <v>443</v>
      </c>
      <c r="IT404">
        <v>0</v>
      </c>
      <c r="IU404">
        <v>100</v>
      </c>
      <c r="IV404">
        <v>100</v>
      </c>
      <c r="IW404">
        <v>-1.109</v>
      </c>
      <c r="IX404">
        <v>0.2719</v>
      </c>
      <c r="IY404">
        <v>-0.9039269621244732</v>
      </c>
      <c r="IZ404">
        <v>-0.001239420960351069</v>
      </c>
      <c r="JA404">
        <v>2.054680153414315E-06</v>
      </c>
      <c r="JB404">
        <v>-6.090169633737798E-10</v>
      </c>
      <c r="JC404">
        <v>0.01286883109493677</v>
      </c>
      <c r="JD404">
        <v>0.003674261220633967</v>
      </c>
      <c r="JE404">
        <v>0.0003746991724086452</v>
      </c>
      <c r="JF404">
        <v>1.563836292469968E-06</v>
      </c>
      <c r="JG404">
        <v>1</v>
      </c>
      <c r="JH404">
        <v>2003</v>
      </c>
      <c r="JI404">
        <v>1</v>
      </c>
      <c r="JJ404">
        <v>24</v>
      </c>
      <c r="JK404">
        <v>203130</v>
      </c>
      <c r="JL404">
        <v>203130.2</v>
      </c>
      <c r="JM404">
        <v>1.08154</v>
      </c>
      <c r="JN404">
        <v>2.62695</v>
      </c>
      <c r="JO404">
        <v>1.49658</v>
      </c>
      <c r="JP404">
        <v>2.34253</v>
      </c>
      <c r="JQ404">
        <v>1.54907</v>
      </c>
      <c r="JR404">
        <v>2.38647</v>
      </c>
      <c r="JS404">
        <v>36.7417</v>
      </c>
      <c r="JT404">
        <v>24.1751</v>
      </c>
      <c r="JU404">
        <v>18</v>
      </c>
      <c r="JV404">
        <v>482.396</v>
      </c>
      <c r="JW404">
        <v>490.109</v>
      </c>
      <c r="JX404">
        <v>27.0452</v>
      </c>
      <c r="JY404">
        <v>28.9648</v>
      </c>
      <c r="JZ404">
        <v>29.9998</v>
      </c>
      <c r="KA404">
        <v>29.2303</v>
      </c>
      <c r="KB404">
        <v>29.2368</v>
      </c>
      <c r="KC404">
        <v>21.6533</v>
      </c>
      <c r="KD404">
        <v>21.6681</v>
      </c>
      <c r="KE404">
        <v>78.3605</v>
      </c>
      <c r="KF404">
        <v>27.0388</v>
      </c>
      <c r="KG404">
        <v>399.74</v>
      </c>
      <c r="KH404">
        <v>19.5443</v>
      </c>
      <c r="KI404">
        <v>101.85</v>
      </c>
      <c r="KJ404">
        <v>91.3639</v>
      </c>
    </row>
    <row r="405" spans="1:296">
      <c r="A405">
        <v>387</v>
      </c>
      <c r="B405">
        <v>1759177411</v>
      </c>
      <c r="C405">
        <v>16037.90000009537</v>
      </c>
      <c r="D405" t="s">
        <v>1221</v>
      </c>
      <c r="E405" t="s">
        <v>1222</v>
      </c>
      <c r="F405">
        <v>5</v>
      </c>
      <c r="G405" t="s">
        <v>1218</v>
      </c>
      <c r="H405">
        <v>1759177403.232143</v>
      </c>
      <c r="I405">
        <f>(J405)/1000</f>
        <v>0</v>
      </c>
      <c r="J405">
        <f>IF(DO405, AM405, AG405)</f>
        <v>0</v>
      </c>
      <c r="K405">
        <f>IF(DO405, AH405, AF405)</f>
        <v>0</v>
      </c>
      <c r="L405">
        <f>DQ405 - IF(AT405&gt;1, K405*DK405*100.0/(AV405), 0)</f>
        <v>0</v>
      </c>
      <c r="M405">
        <f>((S405-I405/2)*L405-K405)/(S405+I405/2)</f>
        <v>0</v>
      </c>
      <c r="N405">
        <f>M405*(DX405+DY405)/1000.0</f>
        <v>0</v>
      </c>
      <c r="O405">
        <f>(DQ405 - IF(AT405&gt;1, K405*DK405*100.0/(AV405), 0))*(DX405+DY405)/1000.0</f>
        <v>0</v>
      </c>
      <c r="P405">
        <f>2.0/((1/R405-1/Q405)+SIGN(R405)*SQRT((1/R405-1/Q405)*(1/R405-1/Q405) + 4*DL405/((DL405+1)*(DL405+1))*(2*1/R405*1/Q405-1/Q405*1/Q405)))</f>
        <v>0</v>
      </c>
      <c r="Q405">
        <f>IF(LEFT(DM405,1)&lt;&gt;"0",IF(LEFT(DM405,1)="1",3.0,DN405),$D$5+$E$5*(EE405*DX405/($K$5*1000))+$F$5*(EE405*DX405/($K$5*1000))*MAX(MIN(DK405,$J$5),$I$5)*MAX(MIN(DK405,$J$5),$I$5)+$G$5*MAX(MIN(DK405,$J$5),$I$5)*(EE405*DX405/($K$5*1000))+$H$5*(EE405*DX405/($K$5*1000))*(EE405*DX405/($K$5*1000)))</f>
        <v>0</v>
      </c>
      <c r="R405">
        <f>I405*(1000-(1000*0.61365*exp(17.502*V405/(240.97+V405))/(DX405+DY405)+DS405)/2)/(1000*0.61365*exp(17.502*V405/(240.97+V405))/(DX405+DY405)-DS405)</f>
        <v>0</v>
      </c>
      <c r="S405">
        <f>1/((DL405+1)/(P405/1.6)+1/(Q405/1.37)) + DL405/((DL405+1)/(P405/1.6) + DL405/(Q405/1.37))</f>
        <v>0</v>
      </c>
      <c r="T405">
        <f>(DG405*DJ405)</f>
        <v>0</v>
      </c>
      <c r="U405">
        <f>(DZ405+(T405+2*0.95*5.67E-8*(((DZ405+$B$9)+273)^4-(DZ405+273)^4)-44100*I405)/(1.84*29.3*Q405+8*0.95*5.67E-8*(DZ405+273)^3))</f>
        <v>0</v>
      </c>
      <c r="V405">
        <f>($C$9*EA405+$D$9*EB405+$E$9*U405)</f>
        <v>0</v>
      </c>
      <c r="W405">
        <f>0.61365*exp(17.502*V405/(240.97+V405))</f>
        <v>0</v>
      </c>
      <c r="X405">
        <f>(Y405/Z405*100)</f>
        <v>0</v>
      </c>
      <c r="Y405">
        <f>DS405*(DX405+DY405)/1000</f>
        <v>0</v>
      </c>
      <c r="Z405">
        <f>0.61365*exp(17.502*DZ405/(240.97+DZ405))</f>
        <v>0</v>
      </c>
      <c r="AA405">
        <f>(W405-DS405*(DX405+DY405)/1000)</f>
        <v>0</v>
      </c>
      <c r="AB405">
        <f>(-I405*44100)</f>
        <v>0</v>
      </c>
      <c r="AC405">
        <f>2*29.3*Q405*0.92*(DZ405-V405)</f>
        <v>0</v>
      </c>
      <c r="AD405">
        <f>2*0.95*5.67E-8*(((DZ405+$B$9)+273)^4-(V405+273)^4)</f>
        <v>0</v>
      </c>
      <c r="AE405">
        <f>T405+AD405+AB405+AC405</f>
        <v>0</v>
      </c>
      <c r="AF405">
        <f>DW405*AT405*(DR405-DQ405*(1000-AT405*DT405)/(1000-AT405*DS405))/(100*DK405)</f>
        <v>0</v>
      </c>
      <c r="AG405">
        <f>1000*DW405*AT405*(DS405-DT405)/(100*DK405*(1000-AT405*DS405))</f>
        <v>0</v>
      </c>
      <c r="AH405">
        <f>(AI405 - AJ405 - DX405*1E3/(8.314*(DZ405+273.15)) * AL405/DW405 * AK405) * DW405/(100*DK405) * (1000 - DT405)/1000</f>
        <v>0</v>
      </c>
      <c r="AI405">
        <v>421.223394388308</v>
      </c>
      <c r="AJ405">
        <v>411.8887696969696</v>
      </c>
      <c r="AK405">
        <v>-0.777107455406744</v>
      </c>
      <c r="AL405">
        <v>65.05159675909137</v>
      </c>
      <c r="AM405">
        <f>(AO405 - AN405 + DX405*1E3/(8.314*(DZ405+273.15)) * AQ405/DW405 * AP405) * DW405/(100*DK405) * 1000/(1000 - AO405)</f>
        <v>0</v>
      </c>
      <c r="AN405">
        <v>19.56823096855686</v>
      </c>
      <c r="AO405">
        <v>21.37951333333335</v>
      </c>
      <c r="AP405">
        <v>0.000157120231247862</v>
      </c>
      <c r="AQ405">
        <v>105.0378485698211</v>
      </c>
      <c r="AR405">
        <v>0</v>
      </c>
      <c r="AS405">
        <v>0</v>
      </c>
      <c r="AT405">
        <f>IF(AR405*$H$15&gt;=AV405,1.0,(AV405/(AV405-AR405*$H$15)))</f>
        <v>0</v>
      </c>
      <c r="AU405">
        <f>(AT405-1)*100</f>
        <v>0</v>
      </c>
      <c r="AV405">
        <f>MAX(0,($B$15+$C$15*EE405)/(1+$D$15*EE405)*DX405/(DZ405+273)*$E$15)</f>
        <v>0</v>
      </c>
      <c r="AW405" t="s">
        <v>437</v>
      </c>
      <c r="AX405" t="s">
        <v>437</v>
      </c>
      <c r="AY405">
        <v>0</v>
      </c>
      <c r="AZ405">
        <v>0</v>
      </c>
      <c r="BA405">
        <f>1-AY405/AZ405</f>
        <v>0</v>
      </c>
      <c r="BB405">
        <v>0</v>
      </c>
      <c r="BC405" t="s">
        <v>437</v>
      </c>
      <c r="BD405" t="s">
        <v>437</v>
      </c>
      <c r="BE405">
        <v>0</v>
      </c>
      <c r="BF405">
        <v>0</v>
      </c>
      <c r="BG405">
        <f>1-BE405/BF405</f>
        <v>0</v>
      </c>
      <c r="BH405">
        <v>0.5</v>
      </c>
      <c r="BI405">
        <f>DH405</f>
        <v>0</v>
      </c>
      <c r="BJ405">
        <f>K405</f>
        <v>0</v>
      </c>
      <c r="BK405">
        <f>BG405*BH405*BI405</f>
        <v>0</v>
      </c>
      <c r="BL405">
        <f>(BJ405-BB405)/BI405</f>
        <v>0</v>
      </c>
      <c r="BM405">
        <f>(AZ405-BF405)/BF405</f>
        <v>0</v>
      </c>
      <c r="BN405">
        <f>AY405/(BA405+AY405/BF405)</f>
        <v>0</v>
      </c>
      <c r="BO405" t="s">
        <v>437</v>
      </c>
      <c r="BP405">
        <v>0</v>
      </c>
      <c r="BQ405">
        <f>IF(BP405&lt;&gt;0, BP405, BN405)</f>
        <v>0</v>
      </c>
      <c r="BR405">
        <f>1-BQ405/BF405</f>
        <v>0</v>
      </c>
      <c r="BS405">
        <f>(BF405-BE405)/(BF405-BQ405)</f>
        <v>0</v>
      </c>
      <c r="BT405">
        <f>(AZ405-BF405)/(AZ405-BQ405)</f>
        <v>0</v>
      </c>
      <c r="BU405">
        <f>(BF405-BE405)/(BF405-AY405)</f>
        <v>0</v>
      </c>
      <c r="BV405">
        <f>(AZ405-BF405)/(AZ405-AY405)</f>
        <v>0</v>
      </c>
      <c r="BW405">
        <f>(BS405*BQ405/BE405)</f>
        <v>0</v>
      </c>
      <c r="BX405">
        <f>(1-BW405)</f>
        <v>0</v>
      </c>
      <c r="DG405">
        <f>$B$13*EF405+$C$13*EG405+$F$13*ER405*(1-EU405)</f>
        <v>0</v>
      </c>
      <c r="DH405">
        <f>DG405*DI405</f>
        <v>0</v>
      </c>
      <c r="DI405">
        <f>($B$13*$D$11+$C$13*$D$11+$F$13*((FE405+EW405)/MAX(FE405+EW405+FF405, 0.1)*$I$11+FF405/MAX(FE405+EW405+FF405, 0.1)*$J$11))/($B$13+$C$13+$F$13)</f>
        <v>0</v>
      </c>
      <c r="DJ405">
        <f>($B$13*$K$11+$C$13*$K$11+$F$13*((FE405+EW405)/MAX(FE405+EW405+FF405, 0.1)*$P$11+FF405/MAX(FE405+EW405+FF405, 0.1)*$Q$11))/($B$13+$C$13+$F$13)</f>
        <v>0</v>
      </c>
      <c r="DK405">
        <v>3.21</v>
      </c>
      <c r="DL405">
        <v>0.5</v>
      </c>
      <c r="DM405" t="s">
        <v>438</v>
      </c>
      <c r="DN405">
        <v>2</v>
      </c>
      <c r="DO405" t="b">
        <v>1</v>
      </c>
      <c r="DP405">
        <v>1759177403.232143</v>
      </c>
      <c r="DQ405">
        <v>405.8421428571428</v>
      </c>
      <c r="DR405">
        <v>416.9818571428572</v>
      </c>
      <c r="DS405">
        <v>21.36118928571429</v>
      </c>
      <c r="DT405">
        <v>19.56649285714286</v>
      </c>
      <c r="DU405">
        <v>406.95125</v>
      </c>
      <c r="DV405">
        <v>21.08952142857143</v>
      </c>
      <c r="DW405">
        <v>499.9642142857143</v>
      </c>
      <c r="DX405">
        <v>90.79531071428572</v>
      </c>
      <c r="DY405">
        <v>0.06736159285714285</v>
      </c>
      <c r="DZ405">
        <v>28.37828928571429</v>
      </c>
      <c r="EA405">
        <v>30.00365714285714</v>
      </c>
      <c r="EB405">
        <v>999.9000000000002</v>
      </c>
      <c r="EC405">
        <v>0</v>
      </c>
      <c r="ED405">
        <v>0</v>
      </c>
      <c r="EE405">
        <v>10001.14071428572</v>
      </c>
      <c r="EF405">
        <v>0</v>
      </c>
      <c r="EG405">
        <v>10.31619642857143</v>
      </c>
      <c r="EH405">
        <v>-11.13975535714286</v>
      </c>
      <c r="EI405">
        <v>414.7006071428572</v>
      </c>
      <c r="EJ405">
        <v>425.3036428571428</v>
      </c>
      <c r="EK405">
        <v>1.7947075</v>
      </c>
      <c r="EL405">
        <v>416.9818571428572</v>
      </c>
      <c r="EM405">
        <v>19.56649285714286</v>
      </c>
      <c r="EN405">
        <v>1.939496785714286</v>
      </c>
      <c r="EO405">
        <v>1.776545357142857</v>
      </c>
      <c r="EP405">
        <v>16.95885714285714</v>
      </c>
      <c r="EQ405">
        <v>15.58192857142857</v>
      </c>
      <c r="ER405">
        <v>1999.973571428571</v>
      </c>
      <c r="ES405">
        <v>0.9799987499999999</v>
      </c>
      <c r="ET405">
        <v>0.02000115</v>
      </c>
      <c r="EU405">
        <v>0</v>
      </c>
      <c r="EV405">
        <v>447.4997142857143</v>
      </c>
      <c r="EW405">
        <v>5.00078</v>
      </c>
      <c r="EX405">
        <v>8744.851785714287</v>
      </c>
      <c r="EY405">
        <v>16379.41071428571</v>
      </c>
      <c r="EZ405">
        <v>39.04664285714285</v>
      </c>
      <c r="FA405">
        <v>39.89714285714285</v>
      </c>
      <c r="FB405">
        <v>39.252</v>
      </c>
      <c r="FC405">
        <v>39.5510357142857</v>
      </c>
      <c r="FD405">
        <v>40.03996428571428</v>
      </c>
      <c r="FE405">
        <v>1955.073571428571</v>
      </c>
      <c r="FF405">
        <v>39.9</v>
      </c>
      <c r="FG405">
        <v>0</v>
      </c>
      <c r="FH405">
        <v>1759177403.6</v>
      </c>
      <c r="FI405">
        <v>0</v>
      </c>
      <c r="FJ405">
        <v>447.4897307692308</v>
      </c>
      <c r="FK405">
        <v>0.36721368381234</v>
      </c>
      <c r="FL405">
        <v>11.59316240334414</v>
      </c>
      <c r="FM405">
        <v>8744.941538461539</v>
      </c>
      <c r="FN405">
        <v>15</v>
      </c>
      <c r="FO405">
        <v>0</v>
      </c>
      <c r="FP405" t="s">
        <v>439</v>
      </c>
      <c r="FQ405">
        <v>1746989605.5</v>
      </c>
      <c r="FR405">
        <v>1746989593.5</v>
      </c>
      <c r="FS405">
        <v>0</v>
      </c>
      <c r="FT405">
        <v>-0.274</v>
      </c>
      <c r="FU405">
        <v>-0.002</v>
      </c>
      <c r="FV405">
        <v>2.549</v>
      </c>
      <c r="FW405">
        <v>0.129</v>
      </c>
      <c r="FX405">
        <v>420</v>
      </c>
      <c r="FY405">
        <v>17</v>
      </c>
      <c r="FZ405">
        <v>0.02</v>
      </c>
      <c r="GA405">
        <v>0.04</v>
      </c>
      <c r="GB405">
        <v>-12.05547675</v>
      </c>
      <c r="GC405">
        <v>21.17311463414635</v>
      </c>
      <c r="GD405">
        <v>2.699471600895615</v>
      </c>
      <c r="GE405">
        <v>0</v>
      </c>
      <c r="GF405">
        <v>447.4340882352941</v>
      </c>
      <c r="GG405">
        <v>0.8391902191819176</v>
      </c>
      <c r="GH405">
        <v>0.2065491492068209</v>
      </c>
      <c r="GI405">
        <v>1</v>
      </c>
      <c r="GJ405">
        <v>1.8040065</v>
      </c>
      <c r="GK405">
        <v>-0.08124472795497609</v>
      </c>
      <c r="GL405">
        <v>0.02006166350904131</v>
      </c>
      <c r="GM405">
        <v>1</v>
      </c>
      <c r="GN405">
        <v>2</v>
      </c>
      <c r="GO405">
        <v>3</v>
      </c>
      <c r="GP405" t="s">
        <v>446</v>
      </c>
      <c r="GQ405">
        <v>3.10207</v>
      </c>
      <c r="GR405">
        <v>2.72565</v>
      </c>
      <c r="GS405">
        <v>0.0855982</v>
      </c>
      <c r="GT405">
        <v>0.0858299</v>
      </c>
      <c r="GU405">
        <v>0.0996755</v>
      </c>
      <c r="GV405">
        <v>0.09490990000000001</v>
      </c>
      <c r="GW405">
        <v>23878</v>
      </c>
      <c r="GX405">
        <v>21687.2</v>
      </c>
      <c r="GY405">
        <v>26677.2</v>
      </c>
      <c r="GZ405">
        <v>23945.6</v>
      </c>
      <c r="HA405">
        <v>38430.7</v>
      </c>
      <c r="HB405">
        <v>32040.3</v>
      </c>
      <c r="HC405">
        <v>46582.5</v>
      </c>
      <c r="HD405">
        <v>37885.2</v>
      </c>
      <c r="HE405">
        <v>1.86793</v>
      </c>
      <c r="HF405">
        <v>1.85683</v>
      </c>
      <c r="HG405">
        <v>0.149533</v>
      </c>
      <c r="HH405">
        <v>0</v>
      </c>
      <c r="HI405">
        <v>27.5671</v>
      </c>
      <c r="HJ405">
        <v>999.9</v>
      </c>
      <c r="HK405">
        <v>46.7</v>
      </c>
      <c r="HL405">
        <v>32</v>
      </c>
      <c r="HM405">
        <v>24.5623</v>
      </c>
      <c r="HN405">
        <v>61.1644</v>
      </c>
      <c r="HO405">
        <v>22.2997</v>
      </c>
      <c r="HP405">
        <v>1</v>
      </c>
      <c r="HQ405">
        <v>0.13046</v>
      </c>
      <c r="HR405">
        <v>0.10278</v>
      </c>
      <c r="HS405">
        <v>20.2796</v>
      </c>
      <c r="HT405">
        <v>5.2116</v>
      </c>
      <c r="HU405">
        <v>11.9798</v>
      </c>
      <c r="HV405">
        <v>4.96285</v>
      </c>
      <c r="HW405">
        <v>3.2745</v>
      </c>
      <c r="HX405">
        <v>9999</v>
      </c>
      <c r="HY405">
        <v>9999</v>
      </c>
      <c r="HZ405">
        <v>9999</v>
      </c>
      <c r="IA405">
        <v>44.8</v>
      </c>
      <c r="IB405">
        <v>1.864</v>
      </c>
      <c r="IC405">
        <v>1.86018</v>
      </c>
      <c r="ID405">
        <v>1.85848</v>
      </c>
      <c r="IE405">
        <v>1.85981</v>
      </c>
      <c r="IF405">
        <v>1.85989</v>
      </c>
      <c r="IG405">
        <v>1.85838</v>
      </c>
      <c r="IH405">
        <v>1.85745</v>
      </c>
      <c r="II405">
        <v>1.85241</v>
      </c>
      <c r="IJ405">
        <v>0</v>
      </c>
      <c r="IK405">
        <v>0</v>
      </c>
      <c r="IL405">
        <v>0</v>
      </c>
      <c r="IM405">
        <v>0</v>
      </c>
      <c r="IN405" t="s">
        <v>441</v>
      </c>
      <c r="IO405" t="s">
        <v>442</v>
      </c>
      <c r="IP405" t="s">
        <v>443</v>
      </c>
      <c r="IQ405" t="s">
        <v>443</v>
      </c>
      <c r="IR405" t="s">
        <v>443</v>
      </c>
      <c r="IS405" t="s">
        <v>443</v>
      </c>
      <c r="IT405">
        <v>0</v>
      </c>
      <c r="IU405">
        <v>100</v>
      </c>
      <c r="IV405">
        <v>100</v>
      </c>
      <c r="IW405">
        <v>-1.109</v>
      </c>
      <c r="IX405">
        <v>0.2721</v>
      </c>
      <c r="IY405">
        <v>-0.9039269621244732</v>
      </c>
      <c r="IZ405">
        <v>-0.001239420960351069</v>
      </c>
      <c r="JA405">
        <v>2.054680153414315E-06</v>
      </c>
      <c r="JB405">
        <v>-6.090169633737798E-10</v>
      </c>
      <c r="JC405">
        <v>0.01286883109493677</v>
      </c>
      <c r="JD405">
        <v>0.003674261220633967</v>
      </c>
      <c r="JE405">
        <v>0.0003746991724086452</v>
      </c>
      <c r="JF405">
        <v>1.563836292469968E-06</v>
      </c>
      <c r="JG405">
        <v>1</v>
      </c>
      <c r="JH405">
        <v>2003</v>
      </c>
      <c r="JI405">
        <v>1</v>
      </c>
      <c r="JJ405">
        <v>24</v>
      </c>
      <c r="JK405">
        <v>203130.1</v>
      </c>
      <c r="JL405">
        <v>203130.3</v>
      </c>
      <c r="JM405">
        <v>1.04736</v>
      </c>
      <c r="JN405">
        <v>2.59766</v>
      </c>
      <c r="JO405">
        <v>1.49658</v>
      </c>
      <c r="JP405">
        <v>2.34253</v>
      </c>
      <c r="JQ405">
        <v>1.54907</v>
      </c>
      <c r="JR405">
        <v>2.32422</v>
      </c>
      <c r="JS405">
        <v>36.7417</v>
      </c>
      <c r="JT405">
        <v>24.1663</v>
      </c>
      <c r="JU405">
        <v>18</v>
      </c>
      <c r="JV405">
        <v>482.465</v>
      </c>
      <c r="JW405">
        <v>490.061</v>
      </c>
      <c r="JX405">
        <v>27.0389</v>
      </c>
      <c r="JY405">
        <v>28.9623</v>
      </c>
      <c r="JZ405">
        <v>29.9998</v>
      </c>
      <c r="KA405">
        <v>29.2278</v>
      </c>
      <c r="KB405">
        <v>29.235</v>
      </c>
      <c r="KC405">
        <v>20.9421</v>
      </c>
      <c r="KD405">
        <v>21.6681</v>
      </c>
      <c r="KE405">
        <v>78.3605</v>
      </c>
      <c r="KF405">
        <v>27.0344</v>
      </c>
      <c r="KG405">
        <v>379.673</v>
      </c>
      <c r="KH405">
        <v>19.5325</v>
      </c>
      <c r="KI405">
        <v>101.85</v>
      </c>
      <c r="KJ405">
        <v>91.3643</v>
      </c>
    </row>
    <row r="406" spans="1:296">
      <c r="A406">
        <v>388</v>
      </c>
      <c r="B406">
        <v>1759177416</v>
      </c>
      <c r="C406">
        <v>16042.90000009537</v>
      </c>
      <c r="D406" t="s">
        <v>1223</v>
      </c>
      <c r="E406" t="s">
        <v>1224</v>
      </c>
      <c r="F406">
        <v>5</v>
      </c>
      <c r="G406" t="s">
        <v>1218</v>
      </c>
      <c r="H406">
        <v>1759177408.5</v>
      </c>
      <c r="I406">
        <f>(J406)/1000</f>
        <v>0</v>
      </c>
      <c r="J406">
        <f>IF(DO406, AM406, AG406)</f>
        <v>0</v>
      </c>
      <c r="K406">
        <f>IF(DO406, AH406, AF406)</f>
        <v>0</v>
      </c>
      <c r="L406">
        <f>DQ406 - IF(AT406&gt;1, K406*DK406*100.0/(AV406), 0)</f>
        <v>0</v>
      </c>
      <c r="M406">
        <f>((S406-I406/2)*L406-K406)/(S406+I406/2)</f>
        <v>0</v>
      </c>
      <c r="N406">
        <f>M406*(DX406+DY406)/1000.0</f>
        <v>0</v>
      </c>
      <c r="O406">
        <f>(DQ406 - IF(AT406&gt;1, K406*DK406*100.0/(AV406), 0))*(DX406+DY406)/1000.0</f>
        <v>0</v>
      </c>
      <c r="P406">
        <f>2.0/((1/R406-1/Q406)+SIGN(R406)*SQRT((1/R406-1/Q406)*(1/R406-1/Q406) + 4*DL406/((DL406+1)*(DL406+1))*(2*1/R406*1/Q406-1/Q406*1/Q406)))</f>
        <v>0</v>
      </c>
      <c r="Q406">
        <f>IF(LEFT(DM406,1)&lt;&gt;"0",IF(LEFT(DM406,1)="1",3.0,DN406),$D$5+$E$5*(EE406*DX406/($K$5*1000))+$F$5*(EE406*DX406/($K$5*1000))*MAX(MIN(DK406,$J$5),$I$5)*MAX(MIN(DK406,$J$5),$I$5)+$G$5*MAX(MIN(DK406,$J$5),$I$5)*(EE406*DX406/($K$5*1000))+$H$5*(EE406*DX406/($K$5*1000))*(EE406*DX406/($K$5*1000)))</f>
        <v>0</v>
      </c>
      <c r="R406">
        <f>I406*(1000-(1000*0.61365*exp(17.502*V406/(240.97+V406))/(DX406+DY406)+DS406)/2)/(1000*0.61365*exp(17.502*V406/(240.97+V406))/(DX406+DY406)-DS406)</f>
        <v>0</v>
      </c>
      <c r="S406">
        <f>1/((DL406+1)/(P406/1.6)+1/(Q406/1.37)) + DL406/((DL406+1)/(P406/1.6) + DL406/(Q406/1.37))</f>
        <v>0</v>
      </c>
      <c r="T406">
        <f>(DG406*DJ406)</f>
        <v>0</v>
      </c>
      <c r="U406">
        <f>(DZ406+(T406+2*0.95*5.67E-8*(((DZ406+$B$9)+273)^4-(DZ406+273)^4)-44100*I406)/(1.84*29.3*Q406+8*0.95*5.67E-8*(DZ406+273)^3))</f>
        <v>0</v>
      </c>
      <c r="V406">
        <f>($C$9*EA406+$D$9*EB406+$E$9*U406)</f>
        <v>0</v>
      </c>
      <c r="W406">
        <f>0.61365*exp(17.502*V406/(240.97+V406))</f>
        <v>0</v>
      </c>
      <c r="X406">
        <f>(Y406/Z406*100)</f>
        <v>0</v>
      </c>
      <c r="Y406">
        <f>DS406*(DX406+DY406)/1000</f>
        <v>0</v>
      </c>
      <c r="Z406">
        <f>0.61365*exp(17.502*DZ406/(240.97+DZ406))</f>
        <v>0</v>
      </c>
      <c r="AA406">
        <f>(W406-DS406*(DX406+DY406)/1000)</f>
        <v>0</v>
      </c>
      <c r="AB406">
        <f>(-I406*44100)</f>
        <v>0</v>
      </c>
      <c r="AC406">
        <f>2*29.3*Q406*0.92*(DZ406-V406)</f>
        <v>0</v>
      </c>
      <c r="AD406">
        <f>2*0.95*5.67E-8*(((DZ406+$B$9)+273)^4-(V406+273)^4)</f>
        <v>0</v>
      </c>
      <c r="AE406">
        <f>T406+AD406+AB406+AC406</f>
        <v>0</v>
      </c>
      <c r="AF406">
        <f>DW406*AT406*(DR406-DQ406*(1000-AT406*DT406)/(1000-AT406*DS406))/(100*DK406)</f>
        <v>0</v>
      </c>
      <c r="AG406">
        <f>1000*DW406*AT406*(DS406-DT406)/(100*DK406*(1000-AT406*DS406))</f>
        <v>0</v>
      </c>
      <c r="AH406">
        <f>(AI406 - AJ406 - DX406*1E3/(8.314*(DZ406+273.15)) * AL406/DW406 * AK406) * DW406/(100*DK406) * (1000 - DT406)/1000</f>
        <v>0</v>
      </c>
      <c r="AI406">
        <v>406.8745860514094</v>
      </c>
      <c r="AJ406">
        <v>403.1206424242425</v>
      </c>
      <c r="AK406">
        <v>-1.875646652281832</v>
      </c>
      <c r="AL406">
        <v>65.05159675909137</v>
      </c>
      <c r="AM406">
        <f>(AO406 - AN406 + DX406*1E3/(8.314*(DZ406+273.15)) * AQ406/DW406 * AP406) * DW406/(100*DK406) * 1000/(1000 - AO406)</f>
        <v>0</v>
      </c>
      <c r="AN406">
        <v>19.56259631921979</v>
      </c>
      <c r="AO406">
        <v>21.38244606060606</v>
      </c>
      <c r="AP406">
        <v>2.375054131896821E-05</v>
      </c>
      <c r="AQ406">
        <v>105.0378485698211</v>
      </c>
      <c r="AR406">
        <v>0</v>
      </c>
      <c r="AS406">
        <v>0</v>
      </c>
      <c r="AT406">
        <f>IF(AR406*$H$15&gt;=AV406,1.0,(AV406/(AV406-AR406*$H$15)))</f>
        <v>0</v>
      </c>
      <c r="AU406">
        <f>(AT406-1)*100</f>
        <v>0</v>
      </c>
      <c r="AV406">
        <f>MAX(0,($B$15+$C$15*EE406)/(1+$D$15*EE406)*DX406/(DZ406+273)*$E$15)</f>
        <v>0</v>
      </c>
      <c r="AW406" t="s">
        <v>437</v>
      </c>
      <c r="AX406" t="s">
        <v>437</v>
      </c>
      <c r="AY406">
        <v>0</v>
      </c>
      <c r="AZ406">
        <v>0</v>
      </c>
      <c r="BA406">
        <f>1-AY406/AZ406</f>
        <v>0</v>
      </c>
      <c r="BB406">
        <v>0</v>
      </c>
      <c r="BC406" t="s">
        <v>437</v>
      </c>
      <c r="BD406" t="s">
        <v>437</v>
      </c>
      <c r="BE406">
        <v>0</v>
      </c>
      <c r="BF406">
        <v>0</v>
      </c>
      <c r="BG406">
        <f>1-BE406/BF406</f>
        <v>0</v>
      </c>
      <c r="BH406">
        <v>0.5</v>
      </c>
      <c r="BI406">
        <f>DH406</f>
        <v>0</v>
      </c>
      <c r="BJ406">
        <f>K406</f>
        <v>0</v>
      </c>
      <c r="BK406">
        <f>BG406*BH406*BI406</f>
        <v>0</v>
      </c>
      <c r="BL406">
        <f>(BJ406-BB406)/BI406</f>
        <v>0</v>
      </c>
      <c r="BM406">
        <f>(AZ406-BF406)/BF406</f>
        <v>0</v>
      </c>
      <c r="BN406">
        <f>AY406/(BA406+AY406/BF406)</f>
        <v>0</v>
      </c>
      <c r="BO406" t="s">
        <v>437</v>
      </c>
      <c r="BP406">
        <v>0</v>
      </c>
      <c r="BQ406">
        <f>IF(BP406&lt;&gt;0, BP406, BN406)</f>
        <v>0</v>
      </c>
      <c r="BR406">
        <f>1-BQ406/BF406</f>
        <v>0</v>
      </c>
      <c r="BS406">
        <f>(BF406-BE406)/(BF406-BQ406)</f>
        <v>0</v>
      </c>
      <c r="BT406">
        <f>(AZ406-BF406)/(AZ406-BQ406)</f>
        <v>0</v>
      </c>
      <c r="BU406">
        <f>(BF406-BE406)/(BF406-AY406)</f>
        <v>0</v>
      </c>
      <c r="BV406">
        <f>(AZ406-BF406)/(AZ406-AY406)</f>
        <v>0</v>
      </c>
      <c r="BW406">
        <f>(BS406*BQ406/BE406)</f>
        <v>0</v>
      </c>
      <c r="BX406">
        <f>(1-BW406)</f>
        <v>0</v>
      </c>
      <c r="DG406">
        <f>$B$13*EF406+$C$13*EG406+$F$13*ER406*(1-EU406)</f>
        <v>0</v>
      </c>
      <c r="DH406">
        <f>DG406*DI406</f>
        <v>0</v>
      </c>
      <c r="DI406">
        <f>($B$13*$D$11+$C$13*$D$11+$F$13*((FE406+EW406)/MAX(FE406+EW406+FF406, 0.1)*$I$11+FF406/MAX(FE406+EW406+FF406, 0.1)*$J$11))/($B$13+$C$13+$F$13)</f>
        <v>0</v>
      </c>
      <c r="DJ406">
        <f>($B$13*$K$11+$C$13*$K$11+$F$13*((FE406+EW406)/MAX(FE406+EW406+FF406, 0.1)*$P$11+FF406/MAX(FE406+EW406+FF406, 0.1)*$Q$11))/($B$13+$C$13+$F$13)</f>
        <v>0</v>
      </c>
      <c r="DK406">
        <v>3.21</v>
      </c>
      <c r="DL406">
        <v>0.5</v>
      </c>
      <c r="DM406" t="s">
        <v>438</v>
      </c>
      <c r="DN406">
        <v>2</v>
      </c>
      <c r="DO406" t="b">
        <v>1</v>
      </c>
      <c r="DP406">
        <v>1759177408.5</v>
      </c>
      <c r="DQ406">
        <v>403.1662592592592</v>
      </c>
      <c r="DR406">
        <v>409.3212962962963</v>
      </c>
      <c r="DS406">
        <v>21.37524444444445</v>
      </c>
      <c r="DT406">
        <v>19.5676</v>
      </c>
      <c r="DU406">
        <v>404.2757037037038</v>
      </c>
      <c r="DV406">
        <v>21.10327037037037</v>
      </c>
      <c r="DW406">
        <v>500.0298888888888</v>
      </c>
      <c r="DX406">
        <v>90.7952962962963</v>
      </c>
      <c r="DY406">
        <v>0.0671251888888889</v>
      </c>
      <c r="DZ406">
        <v>28.37835555555555</v>
      </c>
      <c r="EA406">
        <v>29.9995925925926</v>
      </c>
      <c r="EB406">
        <v>999.9000000000001</v>
      </c>
      <c r="EC406">
        <v>0</v>
      </c>
      <c r="ED406">
        <v>0</v>
      </c>
      <c r="EE406">
        <v>10009.87962962963</v>
      </c>
      <c r="EF406">
        <v>0</v>
      </c>
      <c r="EG406">
        <v>10.3214</v>
      </c>
      <c r="EH406">
        <v>-6.154940814814815</v>
      </c>
      <c r="EI406">
        <v>411.9723333333333</v>
      </c>
      <c r="EJ406">
        <v>417.4906666666666</v>
      </c>
      <c r="EK406">
        <v>1.807646666666667</v>
      </c>
      <c r="EL406">
        <v>409.3212962962963</v>
      </c>
      <c r="EM406">
        <v>19.5676</v>
      </c>
      <c r="EN406">
        <v>1.940771851851852</v>
      </c>
      <c r="EO406">
        <v>1.776647037037037</v>
      </c>
      <c r="EP406">
        <v>16.96922962962963</v>
      </c>
      <c r="EQ406">
        <v>15.58281481481481</v>
      </c>
      <c r="ER406">
        <v>1999.991111111111</v>
      </c>
      <c r="ES406">
        <v>0.979998888888889</v>
      </c>
      <c r="ET406">
        <v>0.02000101111111112</v>
      </c>
      <c r="EU406">
        <v>0</v>
      </c>
      <c r="EV406">
        <v>447.4768148148148</v>
      </c>
      <c r="EW406">
        <v>5.00078</v>
      </c>
      <c r="EX406">
        <v>8745.47074074074</v>
      </c>
      <c r="EY406">
        <v>16379.54074074074</v>
      </c>
      <c r="EZ406">
        <v>39.0507037037037</v>
      </c>
      <c r="FA406">
        <v>39.90492592592592</v>
      </c>
      <c r="FB406">
        <v>39.26133333333333</v>
      </c>
      <c r="FC406">
        <v>39.53437037037037</v>
      </c>
      <c r="FD406">
        <v>40.02759259259259</v>
      </c>
      <c r="FE406">
        <v>1955.091111111111</v>
      </c>
      <c r="FF406">
        <v>39.9</v>
      </c>
      <c r="FG406">
        <v>0</v>
      </c>
      <c r="FH406">
        <v>1759177408.4</v>
      </c>
      <c r="FI406">
        <v>0</v>
      </c>
      <c r="FJ406">
        <v>447.4732307692308</v>
      </c>
      <c r="FK406">
        <v>-0.5283418756659211</v>
      </c>
      <c r="FL406">
        <v>3.05435895229276</v>
      </c>
      <c r="FM406">
        <v>8745.324615384616</v>
      </c>
      <c r="FN406">
        <v>15</v>
      </c>
      <c r="FO406">
        <v>0</v>
      </c>
      <c r="FP406" t="s">
        <v>439</v>
      </c>
      <c r="FQ406">
        <v>1746989605.5</v>
      </c>
      <c r="FR406">
        <v>1746989593.5</v>
      </c>
      <c r="FS406">
        <v>0</v>
      </c>
      <c r="FT406">
        <v>-0.274</v>
      </c>
      <c r="FU406">
        <v>-0.002</v>
      </c>
      <c r="FV406">
        <v>2.549</v>
      </c>
      <c r="FW406">
        <v>0.129</v>
      </c>
      <c r="FX406">
        <v>420</v>
      </c>
      <c r="FY406">
        <v>17</v>
      </c>
      <c r="FZ406">
        <v>0.02</v>
      </c>
      <c r="GA406">
        <v>0.04</v>
      </c>
      <c r="GB406">
        <v>-8.338391756097561</v>
      </c>
      <c r="GC406">
        <v>56.40026834843205</v>
      </c>
      <c r="GD406">
        <v>5.99344044559662</v>
      </c>
      <c r="GE406">
        <v>0</v>
      </c>
      <c r="GF406">
        <v>447.4616470588235</v>
      </c>
      <c r="GG406">
        <v>-0.1318869325569228</v>
      </c>
      <c r="GH406">
        <v>0.1558564351372864</v>
      </c>
      <c r="GI406">
        <v>1</v>
      </c>
      <c r="GJ406">
        <v>1.800643902439025</v>
      </c>
      <c r="GK406">
        <v>0.1341152613240399</v>
      </c>
      <c r="GL406">
        <v>0.01432463422732251</v>
      </c>
      <c r="GM406">
        <v>0</v>
      </c>
      <c r="GN406">
        <v>1</v>
      </c>
      <c r="GO406">
        <v>3</v>
      </c>
      <c r="GP406" t="s">
        <v>459</v>
      </c>
      <c r="GQ406">
        <v>3.10205</v>
      </c>
      <c r="GR406">
        <v>2.72528</v>
      </c>
      <c r="GS406">
        <v>0.08412849999999999</v>
      </c>
      <c r="GT406">
        <v>0.083311</v>
      </c>
      <c r="GU406">
        <v>0.0996837</v>
      </c>
      <c r="GV406">
        <v>0.0948975</v>
      </c>
      <c r="GW406">
        <v>23916.6</v>
      </c>
      <c r="GX406">
        <v>21746.9</v>
      </c>
      <c r="GY406">
        <v>26677.4</v>
      </c>
      <c r="GZ406">
        <v>23945.5</v>
      </c>
      <c r="HA406">
        <v>38430.5</v>
      </c>
      <c r="HB406">
        <v>32040.5</v>
      </c>
      <c r="HC406">
        <v>46582.8</v>
      </c>
      <c r="HD406">
        <v>37885.2</v>
      </c>
      <c r="HE406">
        <v>1.86773</v>
      </c>
      <c r="HF406">
        <v>1.85683</v>
      </c>
      <c r="HG406">
        <v>0.147745</v>
      </c>
      <c r="HH406">
        <v>0</v>
      </c>
      <c r="HI406">
        <v>27.5676</v>
      </c>
      <c r="HJ406">
        <v>999.9</v>
      </c>
      <c r="HK406">
        <v>46.6</v>
      </c>
      <c r="HL406">
        <v>32</v>
      </c>
      <c r="HM406">
        <v>24.5078</v>
      </c>
      <c r="HN406">
        <v>61.5344</v>
      </c>
      <c r="HO406">
        <v>22.3598</v>
      </c>
      <c r="HP406">
        <v>1</v>
      </c>
      <c r="HQ406">
        <v>0.130511</v>
      </c>
      <c r="HR406">
        <v>0.101656</v>
      </c>
      <c r="HS406">
        <v>20.2796</v>
      </c>
      <c r="HT406">
        <v>5.2116</v>
      </c>
      <c r="HU406">
        <v>11.98</v>
      </c>
      <c r="HV406">
        <v>4.9627</v>
      </c>
      <c r="HW406">
        <v>3.27458</v>
      </c>
      <c r="HX406">
        <v>9999</v>
      </c>
      <c r="HY406">
        <v>9999</v>
      </c>
      <c r="HZ406">
        <v>9999</v>
      </c>
      <c r="IA406">
        <v>44.8</v>
      </c>
      <c r="IB406">
        <v>1.86398</v>
      </c>
      <c r="IC406">
        <v>1.86016</v>
      </c>
      <c r="ID406">
        <v>1.85847</v>
      </c>
      <c r="IE406">
        <v>1.85979</v>
      </c>
      <c r="IF406">
        <v>1.85989</v>
      </c>
      <c r="IG406">
        <v>1.85839</v>
      </c>
      <c r="IH406">
        <v>1.85746</v>
      </c>
      <c r="II406">
        <v>1.85241</v>
      </c>
      <c r="IJ406">
        <v>0</v>
      </c>
      <c r="IK406">
        <v>0</v>
      </c>
      <c r="IL406">
        <v>0</v>
      </c>
      <c r="IM406">
        <v>0</v>
      </c>
      <c r="IN406" t="s">
        <v>441</v>
      </c>
      <c r="IO406" t="s">
        <v>442</v>
      </c>
      <c r="IP406" t="s">
        <v>443</v>
      </c>
      <c r="IQ406" t="s">
        <v>443</v>
      </c>
      <c r="IR406" t="s">
        <v>443</v>
      </c>
      <c r="IS406" t="s">
        <v>443</v>
      </c>
      <c r="IT406">
        <v>0</v>
      </c>
      <c r="IU406">
        <v>100</v>
      </c>
      <c r="IV406">
        <v>100</v>
      </c>
      <c r="IW406">
        <v>-1.11</v>
      </c>
      <c r="IX406">
        <v>0.2721</v>
      </c>
      <c r="IY406">
        <v>-0.9039269621244732</v>
      </c>
      <c r="IZ406">
        <v>-0.001239420960351069</v>
      </c>
      <c r="JA406">
        <v>2.054680153414315E-06</v>
      </c>
      <c r="JB406">
        <v>-6.090169633737798E-10</v>
      </c>
      <c r="JC406">
        <v>0.01286883109493677</v>
      </c>
      <c r="JD406">
        <v>0.003674261220633967</v>
      </c>
      <c r="JE406">
        <v>0.0003746991724086452</v>
      </c>
      <c r="JF406">
        <v>1.563836292469968E-06</v>
      </c>
      <c r="JG406">
        <v>1</v>
      </c>
      <c r="JH406">
        <v>2003</v>
      </c>
      <c r="JI406">
        <v>1</v>
      </c>
      <c r="JJ406">
        <v>24</v>
      </c>
      <c r="JK406">
        <v>203130.2</v>
      </c>
      <c r="JL406">
        <v>203130.4</v>
      </c>
      <c r="JM406">
        <v>1.01074</v>
      </c>
      <c r="JN406">
        <v>2.59888</v>
      </c>
      <c r="JO406">
        <v>1.49658</v>
      </c>
      <c r="JP406">
        <v>2.34253</v>
      </c>
      <c r="JQ406">
        <v>1.54907</v>
      </c>
      <c r="JR406">
        <v>2.38892</v>
      </c>
      <c r="JS406">
        <v>36.7417</v>
      </c>
      <c r="JT406">
        <v>24.1751</v>
      </c>
      <c r="JU406">
        <v>18</v>
      </c>
      <c r="JV406">
        <v>482.33</v>
      </c>
      <c r="JW406">
        <v>490.041</v>
      </c>
      <c r="JX406">
        <v>27.0336</v>
      </c>
      <c r="JY406">
        <v>28.9599</v>
      </c>
      <c r="JZ406">
        <v>29.9999</v>
      </c>
      <c r="KA406">
        <v>29.2253</v>
      </c>
      <c r="KB406">
        <v>29.2325</v>
      </c>
      <c r="KC406">
        <v>20.2441</v>
      </c>
      <c r="KD406">
        <v>21.6681</v>
      </c>
      <c r="KE406">
        <v>78.3605</v>
      </c>
      <c r="KF406">
        <v>27.0319</v>
      </c>
      <c r="KG406">
        <v>366.202</v>
      </c>
      <c r="KH406">
        <v>19.5201</v>
      </c>
      <c r="KI406">
        <v>101.851</v>
      </c>
      <c r="KJ406">
        <v>91.3642</v>
      </c>
    </row>
    <row r="407" spans="1:296">
      <c r="A407">
        <v>389</v>
      </c>
      <c r="B407">
        <v>1759177421</v>
      </c>
      <c r="C407">
        <v>16047.90000009537</v>
      </c>
      <c r="D407" t="s">
        <v>1225</v>
      </c>
      <c r="E407" t="s">
        <v>1226</v>
      </c>
      <c r="F407">
        <v>5</v>
      </c>
      <c r="G407" t="s">
        <v>1218</v>
      </c>
      <c r="H407">
        <v>1759177413.214286</v>
      </c>
      <c r="I407">
        <f>(J407)/1000</f>
        <v>0</v>
      </c>
      <c r="J407">
        <f>IF(DO407, AM407, AG407)</f>
        <v>0</v>
      </c>
      <c r="K407">
        <f>IF(DO407, AH407, AF407)</f>
        <v>0</v>
      </c>
      <c r="L407">
        <f>DQ407 - IF(AT407&gt;1, K407*DK407*100.0/(AV407), 0)</f>
        <v>0</v>
      </c>
      <c r="M407">
        <f>((S407-I407/2)*L407-K407)/(S407+I407/2)</f>
        <v>0</v>
      </c>
      <c r="N407">
        <f>M407*(DX407+DY407)/1000.0</f>
        <v>0</v>
      </c>
      <c r="O407">
        <f>(DQ407 - IF(AT407&gt;1, K407*DK407*100.0/(AV407), 0))*(DX407+DY407)/1000.0</f>
        <v>0</v>
      </c>
      <c r="P407">
        <f>2.0/((1/R407-1/Q407)+SIGN(R407)*SQRT((1/R407-1/Q407)*(1/R407-1/Q407) + 4*DL407/((DL407+1)*(DL407+1))*(2*1/R407*1/Q407-1/Q407*1/Q407)))</f>
        <v>0</v>
      </c>
      <c r="Q407">
        <f>IF(LEFT(DM407,1)&lt;&gt;"0",IF(LEFT(DM407,1)="1",3.0,DN407),$D$5+$E$5*(EE407*DX407/($K$5*1000))+$F$5*(EE407*DX407/($K$5*1000))*MAX(MIN(DK407,$J$5),$I$5)*MAX(MIN(DK407,$J$5),$I$5)+$G$5*MAX(MIN(DK407,$J$5),$I$5)*(EE407*DX407/($K$5*1000))+$H$5*(EE407*DX407/($K$5*1000))*(EE407*DX407/($K$5*1000)))</f>
        <v>0</v>
      </c>
      <c r="R407">
        <f>I407*(1000-(1000*0.61365*exp(17.502*V407/(240.97+V407))/(DX407+DY407)+DS407)/2)/(1000*0.61365*exp(17.502*V407/(240.97+V407))/(DX407+DY407)-DS407)</f>
        <v>0</v>
      </c>
      <c r="S407">
        <f>1/((DL407+1)/(P407/1.6)+1/(Q407/1.37)) + DL407/((DL407+1)/(P407/1.6) + DL407/(Q407/1.37))</f>
        <v>0</v>
      </c>
      <c r="T407">
        <f>(DG407*DJ407)</f>
        <v>0</v>
      </c>
      <c r="U407">
        <f>(DZ407+(T407+2*0.95*5.67E-8*(((DZ407+$B$9)+273)^4-(DZ407+273)^4)-44100*I407)/(1.84*29.3*Q407+8*0.95*5.67E-8*(DZ407+273)^3))</f>
        <v>0</v>
      </c>
      <c r="V407">
        <f>($C$9*EA407+$D$9*EB407+$E$9*U407)</f>
        <v>0</v>
      </c>
      <c r="W407">
        <f>0.61365*exp(17.502*V407/(240.97+V407))</f>
        <v>0</v>
      </c>
      <c r="X407">
        <f>(Y407/Z407*100)</f>
        <v>0</v>
      </c>
      <c r="Y407">
        <f>DS407*(DX407+DY407)/1000</f>
        <v>0</v>
      </c>
      <c r="Z407">
        <f>0.61365*exp(17.502*DZ407/(240.97+DZ407))</f>
        <v>0</v>
      </c>
      <c r="AA407">
        <f>(W407-DS407*(DX407+DY407)/1000)</f>
        <v>0</v>
      </c>
      <c r="AB407">
        <f>(-I407*44100)</f>
        <v>0</v>
      </c>
      <c r="AC407">
        <f>2*29.3*Q407*0.92*(DZ407-V407)</f>
        <v>0</v>
      </c>
      <c r="AD407">
        <f>2*0.95*5.67E-8*(((DZ407+$B$9)+273)^4-(V407+273)^4)</f>
        <v>0</v>
      </c>
      <c r="AE407">
        <f>T407+AD407+AB407+AC407</f>
        <v>0</v>
      </c>
      <c r="AF407">
        <f>DW407*AT407*(DR407-DQ407*(1000-AT407*DT407)/(1000-AT407*DS407))/(100*DK407)</f>
        <v>0</v>
      </c>
      <c r="AG407">
        <f>1000*DW407*AT407*(DS407-DT407)/(100*DK407*(1000-AT407*DS407))</f>
        <v>0</v>
      </c>
      <c r="AH407">
        <f>(AI407 - AJ407 - DX407*1E3/(8.314*(DZ407+273.15)) * AL407/DW407 * AK407) * DW407/(100*DK407) * (1000 - DT407)/1000</f>
        <v>0</v>
      </c>
      <c r="AI407">
        <v>390.6736576688455</v>
      </c>
      <c r="AJ407">
        <v>390.5014545454544</v>
      </c>
      <c r="AK407">
        <v>-2.593315028058411</v>
      </c>
      <c r="AL407">
        <v>65.05159675909137</v>
      </c>
      <c r="AM407">
        <f>(AO407 - AN407 + DX407*1E3/(8.314*(DZ407+273.15)) * AQ407/DW407 * AP407) * DW407/(100*DK407) * 1000/(1000 - AO407)</f>
        <v>0</v>
      </c>
      <c r="AN407">
        <v>19.55795630638154</v>
      </c>
      <c r="AO407">
        <v>21.38121272727271</v>
      </c>
      <c r="AP407">
        <v>-6.228018381043335E-05</v>
      </c>
      <c r="AQ407">
        <v>105.0378485698211</v>
      </c>
      <c r="AR407">
        <v>0</v>
      </c>
      <c r="AS407">
        <v>0</v>
      </c>
      <c r="AT407">
        <f>IF(AR407*$H$15&gt;=AV407,1.0,(AV407/(AV407-AR407*$H$15)))</f>
        <v>0</v>
      </c>
      <c r="AU407">
        <f>(AT407-1)*100</f>
        <v>0</v>
      </c>
      <c r="AV407">
        <f>MAX(0,($B$15+$C$15*EE407)/(1+$D$15*EE407)*DX407/(DZ407+273)*$E$15)</f>
        <v>0</v>
      </c>
      <c r="AW407" t="s">
        <v>437</v>
      </c>
      <c r="AX407" t="s">
        <v>437</v>
      </c>
      <c r="AY407">
        <v>0</v>
      </c>
      <c r="AZ407">
        <v>0</v>
      </c>
      <c r="BA407">
        <f>1-AY407/AZ407</f>
        <v>0</v>
      </c>
      <c r="BB407">
        <v>0</v>
      </c>
      <c r="BC407" t="s">
        <v>437</v>
      </c>
      <c r="BD407" t="s">
        <v>437</v>
      </c>
      <c r="BE407">
        <v>0</v>
      </c>
      <c r="BF407">
        <v>0</v>
      </c>
      <c r="BG407">
        <f>1-BE407/BF407</f>
        <v>0</v>
      </c>
      <c r="BH407">
        <v>0.5</v>
      </c>
      <c r="BI407">
        <f>DH407</f>
        <v>0</v>
      </c>
      <c r="BJ407">
        <f>K407</f>
        <v>0</v>
      </c>
      <c r="BK407">
        <f>BG407*BH407*BI407</f>
        <v>0</v>
      </c>
      <c r="BL407">
        <f>(BJ407-BB407)/BI407</f>
        <v>0</v>
      </c>
      <c r="BM407">
        <f>(AZ407-BF407)/BF407</f>
        <v>0</v>
      </c>
      <c r="BN407">
        <f>AY407/(BA407+AY407/BF407)</f>
        <v>0</v>
      </c>
      <c r="BO407" t="s">
        <v>437</v>
      </c>
      <c r="BP407">
        <v>0</v>
      </c>
      <c r="BQ407">
        <f>IF(BP407&lt;&gt;0, BP407, BN407)</f>
        <v>0</v>
      </c>
      <c r="BR407">
        <f>1-BQ407/BF407</f>
        <v>0</v>
      </c>
      <c r="BS407">
        <f>(BF407-BE407)/(BF407-BQ407)</f>
        <v>0</v>
      </c>
      <c r="BT407">
        <f>(AZ407-BF407)/(AZ407-BQ407)</f>
        <v>0</v>
      </c>
      <c r="BU407">
        <f>(BF407-BE407)/(BF407-AY407)</f>
        <v>0</v>
      </c>
      <c r="BV407">
        <f>(AZ407-BF407)/(AZ407-AY407)</f>
        <v>0</v>
      </c>
      <c r="BW407">
        <f>(BS407*BQ407/BE407)</f>
        <v>0</v>
      </c>
      <c r="BX407">
        <f>(1-BW407)</f>
        <v>0</v>
      </c>
      <c r="DG407">
        <f>$B$13*EF407+$C$13*EG407+$F$13*ER407*(1-EU407)</f>
        <v>0</v>
      </c>
      <c r="DH407">
        <f>DG407*DI407</f>
        <v>0</v>
      </c>
      <c r="DI407">
        <f>($B$13*$D$11+$C$13*$D$11+$F$13*((FE407+EW407)/MAX(FE407+EW407+FF407, 0.1)*$I$11+FF407/MAX(FE407+EW407+FF407, 0.1)*$J$11))/($B$13+$C$13+$F$13)</f>
        <v>0</v>
      </c>
      <c r="DJ407">
        <f>($B$13*$K$11+$C$13*$K$11+$F$13*((FE407+EW407)/MAX(FE407+EW407+FF407, 0.1)*$P$11+FF407/MAX(FE407+EW407+FF407, 0.1)*$Q$11))/($B$13+$C$13+$F$13)</f>
        <v>0</v>
      </c>
      <c r="DK407">
        <v>3.21</v>
      </c>
      <c r="DL407">
        <v>0.5</v>
      </c>
      <c r="DM407" t="s">
        <v>438</v>
      </c>
      <c r="DN407">
        <v>2</v>
      </c>
      <c r="DO407" t="b">
        <v>1</v>
      </c>
      <c r="DP407">
        <v>1759177413.214286</v>
      </c>
      <c r="DQ407">
        <v>397.1823928571429</v>
      </c>
      <c r="DR407">
        <v>397.4015357142856</v>
      </c>
      <c r="DS407">
        <v>21.38025714285714</v>
      </c>
      <c r="DT407">
        <v>19.56376785714286</v>
      </c>
      <c r="DU407">
        <v>398.2923928571429</v>
      </c>
      <c r="DV407">
        <v>21.10816785714286</v>
      </c>
      <c r="DW407">
        <v>499.973</v>
      </c>
      <c r="DX407">
        <v>90.7954</v>
      </c>
      <c r="DY407">
        <v>0.06730463928571429</v>
      </c>
      <c r="DZ407">
        <v>28.37914285714286</v>
      </c>
      <c r="EA407">
        <v>29.99195357142857</v>
      </c>
      <c r="EB407">
        <v>999.9000000000002</v>
      </c>
      <c r="EC407">
        <v>0</v>
      </c>
      <c r="ED407">
        <v>0</v>
      </c>
      <c r="EE407">
        <v>10002.20642857143</v>
      </c>
      <c r="EF407">
        <v>0</v>
      </c>
      <c r="EG407">
        <v>10.3214</v>
      </c>
      <c r="EH407">
        <v>-0.2192129285714284</v>
      </c>
      <c r="EI407">
        <v>405.8597142857142</v>
      </c>
      <c r="EJ407">
        <v>405.3314999999999</v>
      </c>
      <c r="EK407">
        <v>1.816485357142857</v>
      </c>
      <c r="EL407">
        <v>397.4015357142856</v>
      </c>
      <c r="EM407">
        <v>19.56376785714286</v>
      </c>
      <c r="EN407">
        <v>1.941228214285714</v>
      </c>
      <c r="EO407">
        <v>1.776301428571429</v>
      </c>
      <c r="EP407">
        <v>16.97294285714286</v>
      </c>
      <c r="EQ407">
        <v>15.57977857142857</v>
      </c>
      <c r="ER407">
        <v>1999.979642857143</v>
      </c>
      <c r="ES407">
        <v>0.9799987499999999</v>
      </c>
      <c r="ET407">
        <v>0.02000115</v>
      </c>
      <c r="EU407">
        <v>0</v>
      </c>
      <c r="EV407">
        <v>447.4199285714286</v>
      </c>
      <c r="EW407">
        <v>5.00078</v>
      </c>
      <c r="EX407">
        <v>8743.598571428573</v>
      </c>
      <c r="EY407">
        <v>16379.45357142857</v>
      </c>
      <c r="EZ407">
        <v>39.04446428571428</v>
      </c>
      <c r="FA407">
        <v>39.91049999999999</v>
      </c>
      <c r="FB407">
        <v>39.25867857142857</v>
      </c>
      <c r="FC407">
        <v>39.54653571428571</v>
      </c>
      <c r="FD407">
        <v>40.02210714285714</v>
      </c>
      <c r="FE407">
        <v>1955.079642857143</v>
      </c>
      <c r="FF407">
        <v>39.9</v>
      </c>
      <c r="FG407">
        <v>0</v>
      </c>
      <c r="FH407">
        <v>1759177413.2</v>
      </c>
      <c r="FI407">
        <v>0</v>
      </c>
      <c r="FJ407">
        <v>447.4148846153846</v>
      </c>
      <c r="FK407">
        <v>-2.012547009764368</v>
      </c>
      <c r="FL407">
        <v>-37.93367526546178</v>
      </c>
      <c r="FM407">
        <v>8743.543846153847</v>
      </c>
      <c r="FN407">
        <v>15</v>
      </c>
      <c r="FO407">
        <v>0</v>
      </c>
      <c r="FP407" t="s">
        <v>439</v>
      </c>
      <c r="FQ407">
        <v>1746989605.5</v>
      </c>
      <c r="FR407">
        <v>1746989593.5</v>
      </c>
      <c r="FS407">
        <v>0</v>
      </c>
      <c r="FT407">
        <v>-0.274</v>
      </c>
      <c r="FU407">
        <v>-0.002</v>
      </c>
      <c r="FV407">
        <v>2.549</v>
      </c>
      <c r="FW407">
        <v>0.129</v>
      </c>
      <c r="FX407">
        <v>420</v>
      </c>
      <c r="FY407">
        <v>17</v>
      </c>
      <c r="FZ407">
        <v>0.02</v>
      </c>
      <c r="GA407">
        <v>0.04</v>
      </c>
      <c r="GB407">
        <v>-3.8762523</v>
      </c>
      <c r="GC407">
        <v>76.13722176360228</v>
      </c>
      <c r="GD407">
        <v>7.405112890190339</v>
      </c>
      <c r="GE407">
        <v>0</v>
      </c>
      <c r="GF407">
        <v>447.4282941176471</v>
      </c>
      <c r="GG407">
        <v>-0.7057601206024342</v>
      </c>
      <c r="GH407">
        <v>0.1857866469924405</v>
      </c>
      <c r="GI407">
        <v>1</v>
      </c>
      <c r="GJ407">
        <v>1.810037</v>
      </c>
      <c r="GK407">
        <v>0.1200436772983115</v>
      </c>
      <c r="GL407">
        <v>0.0118308210196926</v>
      </c>
      <c r="GM407">
        <v>0</v>
      </c>
      <c r="GN407">
        <v>1</v>
      </c>
      <c r="GO407">
        <v>3</v>
      </c>
      <c r="GP407" t="s">
        <v>459</v>
      </c>
      <c r="GQ407">
        <v>3.10192</v>
      </c>
      <c r="GR407">
        <v>2.72554</v>
      </c>
      <c r="GS407">
        <v>0.0820558</v>
      </c>
      <c r="GT407">
        <v>0.0806082</v>
      </c>
      <c r="GU407">
        <v>0.0996831</v>
      </c>
      <c r="GV407">
        <v>0.0948773</v>
      </c>
      <c r="GW407">
        <v>23970.6</v>
      </c>
      <c r="GX407">
        <v>21811.1</v>
      </c>
      <c r="GY407">
        <v>26677.3</v>
      </c>
      <c r="GZ407">
        <v>23945.6</v>
      </c>
      <c r="HA407">
        <v>38430.4</v>
      </c>
      <c r="HB407">
        <v>32040.9</v>
      </c>
      <c r="HC407">
        <v>46583.1</v>
      </c>
      <c r="HD407">
        <v>37885.2</v>
      </c>
      <c r="HE407">
        <v>1.86773</v>
      </c>
      <c r="HF407">
        <v>1.857</v>
      </c>
      <c r="HG407">
        <v>0.147596</v>
      </c>
      <c r="HH407">
        <v>0</v>
      </c>
      <c r="HI407">
        <v>27.5695</v>
      </c>
      <c r="HJ407">
        <v>999.9</v>
      </c>
      <c r="HK407">
        <v>46.6</v>
      </c>
      <c r="HL407">
        <v>32</v>
      </c>
      <c r="HM407">
        <v>24.5077</v>
      </c>
      <c r="HN407">
        <v>61.0344</v>
      </c>
      <c r="HO407">
        <v>22.3838</v>
      </c>
      <c r="HP407">
        <v>1</v>
      </c>
      <c r="HQ407">
        <v>0.13029</v>
      </c>
      <c r="HR407">
        <v>0.0797277</v>
      </c>
      <c r="HS407">
        <v>20.2794</v>
      </c>
      <c r="HT407">
        <v>5.21115</v>
      </c>
      <c r="HU407">
        <v>11.98</v>
      </c>
      <c r="HV407">
        <v>4.9628</v>
      </c>
      <c r="HW407">
        <v>3.27455</v>
      </c>
      <c r="HX407">
        <v>9999</v>
      </c>
      <c r="HY407">
        <v>9999</v>
      </c>
      <c r="HZ407">
        <v>9999</v>
      </c>
      <c r="IA407">
        <v>44.8</v>
      </c>
      <c r="IB407">
        <v>1.86396</v>
      </c>
      <c r="IC407">
        <v>1.86017</v>
      </c>
      <c r="ID407">
        <v>1.85844</v>
      </c>
      <c r="IE407">
        <v>1.85979</v>
      </c>
      <c r="IF407">
        <v>1.85989</v>
      </c>
      <c r="IG407">
        <v>1.85838</v>
      </c>
      <c r="IH407">
        <v>1.85745</v>
      </c>
      <c r="II407">
        <v>1.85242</v>
      </c>
      <c r="IJ407">
        <v>0</v>
      </c>
      <c r="IK407">
        <v>0</v>
      </c>
      <c r="IL407">
        <v>0</v>
      </c>
      <c r="IM407">
        <v>0</v>
      </c>
      <c r="IN407" t="s">
        <v>441</v>
      </c>
      <c r="IO407" t="s">
        <v>442</v>
      </c>
      <c r="IP407" t="s">
        <v>443</v>
      </c>
      <c r="IQ407" t="s">
        <v>443</v>
      </c>
      <c r="IR407" t="s">
        <v>443</v>
      </c>
      <c r="IS407" t="s">
        <v>443</v>
      </c>
      <c r="IT407">
        <v>0</v>
      </c>
      <c r="IU407">
        <v>100</v>
      </c>
      <c r="IV407">
        <v>100</v>
      </c>
      <c r="IW407">
        <v>-1.112</v>
      </c>
      <c r="IX407">
        <v>0.2721</v>
      </c>
      <c r="IY407">
        <v>-0.9039269621244732</v>
      </c>
      <c r="IZ407">
        <v>-0.001239420960351069</v>
      </c>
      <c r="JA407">
        <v>2.054680153414315E-06</v>
      </c>
      <c r="JB407">
        <v>-6.090169633737798E-10</v>
      </c>
      <c r="JC407">
        <v>0.01286883109493677</v>
      </c>
      <c r="JD407">
        <v>0.003674261220633967</v>
      </c>
      <c r="JE407">
        <v>0.0003746991724086452</v>
      </c>
      <c r="JF407">
        <v>1.563836292469968E-06</v>
      </c>
      <c r="JG407">
        <v>1</v>
      </c>
      <c r="JH407">
        <v>2003</v>
      </c>
      <c r="JI407">
        <v>1</v>
      </c>
      <c r="JJ407">
        <v>24</v>
      </c>
      <c r="JK407">
        <v>203130.3</v>
      </c>
      <c r="JL407">
        <v>203130.5</v>
      </c>
      <c r="JM407">
        <v>0.976562</v>
      </c>
      <c r="JN407">
        <v>2.63428</v>
      </c>
      <c r="JO407">
        <v>1.49658</v>
      </c>
      <c r="JP407">
        <v>2.34253</v>
      </c>
      <c r="JQ407">
        <v>1.54907</v>
      </c>
      <c r="JR407">
        <v>2.43652</v>
      </c>
      <c r="JS407">
        <v>36.7417</v>
      </c>
      <c r="JT407">
        <v>24.1751</v>
      </c>
      <c r="JU407">
        <v>18</v>
      </c>
      <c r="JV407">
        <v>482.316</v>
      </c>
      <c r="JW407">
        <v>490.135</v>
      </c>
      <c r="JX407">
        <v>27.0316</v>
      </c>
      <c r="JY407">
        <v>28.9574</v>
      </c>
      <c r="JZ407">
        <v>29.9998</v>
      </c>
      <c r="KA407">
        <v>29.2234</v>
      </c>
      <c r="KB407">
        <v>29.23</v>
      </c>
      <c r="KC407">
        <v>19.4713</v>
      </c>
      <c r="KD407">
        <v>21.6681</v>
      </c>
      <c r="KE407">
        <v>78.3605</v>
      </c>
      <c r="KF407">
        <v>27.0354</v>
      </c>
      <c r="KG407">
        <v>346.152</v>
      </c>
      <c r="KH407">
        <v>19.5126</v>
      </c>
      <c r="KI407">
        <v>101.851</v>
      </c>
      <c r="KJ407">
        <v>91.3644</v>
      </c>
    </row>
    <row r="408" spans="1:296">
      <c r="A408">
        <v>390</v>
      </c>
      <c r="B408">
        <v>1759177426</v>
      </c>
      <c r="C408">
        <v>16052.90000009537</v>
      </c>
      <c r="D408" t="s">
        <v>1227</v>
      </c>
      <c r="E408" t="s">
        <v>1228</v>
      </c>
      <c r="F408">
        <v>5</v>
      </c>
      <c r="G408" t="s">
        <v>1218</v>
      </c>
      <c r="H408">
        <v>1759177418.5</v>
      </c>
      <c r="I408">
        <f>(J408)/1000</f>
        <v>0</v>
      </c>
      <c r="J408">
        <f>IF(DO408, AM408, AG408)</f>
        <v>0</v>
      </c>
      <c r="K408">
        <f>IF(DO408, AH408, AF408)</f>
        <v>0</v>
      </c>
      <c r="L408">
        <f>DQ408 - IF(AT408&gt;1, K408*DK408*100.0/(AV408), 0)</f>
        <v>0</v>
      </c>
      <c r="M408">
        <f>((S408-I408/2)*L408-K408)/(S408+I408/2)</f>
        <v>0</v>
      </c>
      <c r="N408">
        <f>M408*(DX408+DY408)/1000.0</f>
        <v>0</v>
      </c>
      <c r="O408">
        <f>(DQ408 - IF(AT408&gt;1, K408*DK408*100.0/(AV408), 0))*(DX408+DY408)/1000.0</f>
        <v>0</v>
      </c>
      <c r="P408">
        <f>2.0/((1/R408-1/Q408)+SIGN(R408)*SQRT((1/R408-1/Q408)*(1/R408-1/Q408) + 4*DL408/((DL408+1)*(DL408+1))*(2*1/R408*1/Q408-1/Q408*1/Q408)))</f>
        <v>0</v>
      </c>
      <c r="Q408">
        <f>IF(LEFT(DM408,1)&lt;&gt;"0",IF(LEFT(DM408,1)="1",3.0,DN408),$D$5+$E$5*(EE408*DX408/($K$5*1000))+$F$5*(EE408*DX408/($K$5*1000))*MAX(MIN(DK408,$J$5),$I$5)*MAX(MIN(DK408,$J$5),$I$5)+$G$5*MAX(MIN(DK408,$J$5),$I$5)*(EE408*DX408/($K$5*1000))+$H$5*(EE408*DX408/($K$5*1000))*(EE408*DX408/($K$5*1000)))</f>
        <v>0</v>
      </c>
      <c r="R408">
        <f>I408*(1000-(1000*0.61365*exp(17.502*V408/(240.97+V408))/(DX408+DY408)+DS408)/2)/(1000*0.61365*exp(17.502*V408/(240.97+V408))/(DX408+DY408)-DS408)</f>
        <v>0</v>
      </c>
      <c r="S408">
        <f>1/((DL408+1)/(P408/1.6)+1/(Q408/1.37)) + DL408/((DL408+1)/(P408/1.6) + DL408/(Q408/1.37))</f>
        <v>0</v>
      </c>
      <c r="T408">
        <f>(DG408*DJ408)</f>
        <v>0</v>
      </c>
      <c r="U408">
        <f>(DZ408+(T408+2*0.95*5.67E-8*(((DZ408+$B$9)+273)^4-(DZ408+273)^4)-44100*I408)/(1.84*29.3*Q408+8*0.95*5.67E-8*(DZ408+273)^3))</f>
        <v>0</v>
      </c>
      <c r="V408">
        <f>($C$9*EA408+$D$9*EB408+$E$9*U408)</f>
        <v>0</v>
      </c>
      <c r="W408">
        <f>0.61365*exp(17.502*V408/(240.97+V408))</f>
        <v>0</v>
      </c>
      <c r="X408">
        <f>(Y408/Z408*100)</f>
        <v>0</v>
      </c>
      <c r="Y408">
        <f>DS408*(DX408+DY408)/1000</f>
        <v>0</v>
      </c>
      <c r="Z408">
        <f>0.61365*exp(17.502*DZ408/(240.97+DZ408))</f>
        <v>0</v>
      </c>
      <c r="AA408">
        <f>(W408-DS408*(DX408+DY408)/1000)</f>
        <v>0</v>
      </c>
      <c r="AB408">
        <f>(-I408*44100)</f>
        <v>0</v>
      </c>
      <c r="AC408">
        <f>2*29.3*Q408*0.92*(DZ408-V408)</f>
        <v>0</v>
      </c>
      <c r="AD408">
        <f>2*0.95*5.67E-8*(((DZ408+$B$9)+273)^4-(V408+273)^4)</f>
        <v>0</v>
      </c>
      <c r="AE408">
        <f>T408+AD408+AB408+AC408</f>
        <v>0</v>
      </c>
      <c r="AF408">
        <f>DW408*AT408*(DR408-DQ408*(1000-AT408*DT408)/(1000-AT408*DS408))/(100*DK408)</f>
        <v>0</v>
      </c>
      <c r="AG408">
        <f>1000*DW408*AT408*(DS408-DT408)/(100*DK408*(1000-AT408*DS408))</f>
        <v>0</v>
      </c>
      <c r="AH408">
        <f>(AI408 - AJ408 - DX408*1E3/(8.314*(DZ408+273.15)) * AL408/DW408 * AK408) * DW408/(100*DK408) * (1000 - DT408)/1000</f>
        <v>0</v>
      </c>
      <c r="AI408">
        <v>373.9078771220187</v>
      </c>
      <c r="AJ408">
        <v>375.8612181818181</v>
      </c>
      <c r="AK408">
        <v>-2.955375012116349</v>
      </c>
      <c r="AL408">
        <v>65.05159675909137</v>
      </c>
      <c r="AM408">
        <f>(AO408 - AN408 + DX408*1E3/(8.314*(DZ408+273.15)) * AQ408/DW408 * AP408) * DW408/(100*DK408) * 1000/(1000 - AO408)</f>
        <v>0</v>
      </c>
      <c r="AN408">
        <v>19.55255441862389</v>
      </c>
      <c r="AO408">
        <v>21.37560242424243</v>
      </c>
      <c r="AP408">
        <v>-0.0001318282571752953</v>
      </c>
      <c r="AQ408">
        <v>105.0378485698211</v>
      </c>
      <c r="AR408">
        <v>0</v>
      </c>
      <c r="AS408">
        <v>0</v>
      </c>
      <c r="AT408">
        <f>IF(AR408*$H$15&gt;=AV408,1.0,(AV408/(AV408-AR408*$H$15)))</f>
        <v>0</v>
      </c>
      <c r="AU408">
        <f>(AT408-1)*100</f>
        <v>0</v>
      </c>
      <c r="AV408">
        <f>MAX(0,($B$15+$C$15*EE408)/(1+$D$15*EE408)*DX408/(DZ408+273)*$E$15)</f>
        <v>0</v>
      </c>
      <c r="AW408" t="s">
        <v>437</v>
      </c>
      <c r="AX408" t="s">
        <v>437</v>
      </c>
      <c r="AY408">
        <v>0</v>
      </c>
      <c r="AZ408">
        <v>0</v>
      </c>
      <c r="BA408">
        <f>1-AY408/AZ408</f>
        <v>0</v>
      </c>
      <c r="BB408">
        <v>0</v>
      </c>
      <c r="BC408" t="s">
        <v>437</v>
      </c>
      <c r="BD408" t="s">
        <v>437</v>
      </c>
      <c r="BE408">
        <v>0</v>
      </c>
      <c r="BF408">
        <v>0</v>
      </c>
      <c r="BG408">
        <f>1-BE408/BF408</f>
        <v>0</v>
      </c>
      <c r="BH408">
        <v>0.5</v>
      </c>
      <c r="BI408">
        <f>DH408</f>
        <v>0</v>
      </c>
      <c r="BJ408">
        <f>K408</f>
        <v>0</v>
      </c>
      <c r="BK408">
        <f>BG408*BH408*BI408</f>
        <v>0</v>
      </c>
      <c r="BL408">
        <f>(BJ408-BB408)/BI408</f>
        <v>0</v>
      </c>
      <c r="BM408">
        <f>(AZ408-BF408)/BF408</f>
        <v>0</v>
      </c>
      <c r="BN408">
        <f>AY408/(BA408+AY408/BF408)</f>
        <v>0</v>
      </c>
      <c r="BO408" t="s">
        <v>437</v>
      </c>
      <c r="BP408">
        <v>0</v>
      </c>
      <c r="BQ408">
        <f>IF(BP408&lt;&gt;0, BP408, BN408)</f>
        <v>0</v>
      </c>
      <c r="BR408">
        <f>1-BQ408/BF408</f>
        <v>0</v>
      </c>
      <c r="BS408">
        <f>(BF408-BE408)/(BF408-BQ408)</f>
        <v>0</v>
      </c>
      <c r="BT408">
        <f>(AZ408-BF408)/(AZ408-BQ408)</f>
        <v>0</v>
      </c>
      <c r="BU408">
        <f>(BF408-BE408)/(BF408-AY408)</f>
        <v>0</v>
      </c>
      <c r="BV408">
        <f>(AZ408-BF408)/(AZ408-AY408)</f>
        <v>0</v>
      </c>
      <c r="BW408">
        <f>(BS408*BQ408/BE408)</f>
        <v>0</v>
      </c>
      <c r="BX408">
        <f>(1-BW408)</f>
        <v>0</v>
      </c>
      <c r="DG408">
        <f>$B$13*EF408+$C$13*EG408+$F$13*ER408*(1-EU408)</f>
        <v>0</v>
      </c>
      <c r="DH408">
        <f>DG408*DI408</f>
        <v>0</v>
      </c>
      <c r="DI408">
        <f>($B$13*$D$11+$C$13*$D$11+$F$13*((FE408+EW408)/MAX(FE408+EW408+FF408, 0.1)*$I$11+FF408/MAX(FE408+EW408+FF408, 0.1)*$J$11))/($B$13+$C$13+$F$13)</f>
        <v>0</v>
      </c>
      <c r="DJ408">
        <f>($B$13*$K$11+$C$13*$K$11+$F$13*((FE408+EW408)/MAX(FE408+EW408+FF408, 0.1)*$P$11+FF408/MAX(FE408+EW408+FF408, 0.1)*$Q$11))/($B$13+$C$13+$F$13)</f>
        <v>0</v>
      </c>
      <c r="DK408">
        <v>3.21</v>
      </c>
      <c r="DL408">
        <v>0.5</v>
      </c>
      <c r="DM408" t="s">
        <v>438</v>
      </c>
      <c r="DN408">
        <v>2</v>
      </c>
      <c r="DO408" t="b">
        <v>1</v>
      </c>
      <c r="DP408">
        <v>1759177418.5</v>
      </c>
      <c r="DQ408">
        <v>386.4517037037037</v>
      </c>
      <c r="DR408">
        <v>381.0912222222222</v>
      </c>
      <c r="DS408">
        <v>21.38095925925926</v>
      </c>
      <c r="DT408">
        <v>19.55830740740741</v>
      </c>
      <c r="DU408">
        <v>387.5625925925926</v>
      </c>
      <c r="DV408">
        <v>21.10884814814814</v>
      </c>
      <c r="DW408">
        <v>500.0304444444445</v>
      </c>
      <c r="DX408">
        <v>90.79594814814817</v>
      </c>
      <c r="DY408">
        <v>0.06715505925925926</v>
      </c>
      <c r="DZ408">
        <v>28.37835185185185</v>
      </c>
      <c r="EA408">
        <v>29.98151851851852</v>
      </c>
      <c r="EB408">
        <v>999.9000000000001</v>
      </c>
      <c r="EC408">
        <v>0</v>
      </c>
      <c r="ED408">
        <v>0</v>
      </c>
      <c r="EE408">
        <v>10011.08592592593</v>
      </c>
      <c r="EF408">
        <v>0</v>
      </c>
      <c r="EG408">
        <v>10.3237037037037</v>
      </c>
      <c r="EH408">
        <v>5.360368814814815</v>
      </c>
      <c r="EI408">
        <v>394.8949259259259</v>
      </c>
      <c r="EJ408">
        <v>388.6936296296296</v>
      </c>
      <c r="EK408">
        <v>1.822635185185185</v>
      </c>
      <c r="EL408">
        <v>381.0912222222222</v>
      </c>
      <c r="EM408">
        <v>19.55830740740741</v>
      </c>
      <c r="EN408">
        <v>1.941303333333333</v>
      </c>
      <c r="EO408">
        <v>1.775817407407408</v>
      </c>
      <c r="EP408">
        <v>16.97354814814815</v>
      </c>
      <c r="EQ408">
        <v>15.57552592592592</v>
      </c>
      <c r="ER408">
        <v>1999.982592592593</v>
      </c>
      <c r="ES408">
        <v>0.9799987777777778</v>
      </c>
      <c r="ET408">
        <v>0.02000111851851852</v>
      </c>
      <c r="EU408">
        <v>0</v>
      </c>
      <c r="EV408">
        <v>447.0078518518519</v>
      </c>
      <c r="EW408">
        <v>5.00078</v>
      </c>
      <c r="EX408">
        <v>8736.169629629629</v>
      </c>
      <c r="EY408">
        <v>16379.48148148148</v>
      </c>
      <c r="EZ408">
        <v>39.04388888888889</v>
      </c>
      <c r="FA408">
        <v>39.90951851851852</v>
      </c>
      <c r="FB408">
        <v>39.26596296296297</v>
      </c>
      <c r="FC408">
        <v>39.5367037037037</v>
      </c>
      <c r="FD408">
        <v>40.02518518518518</v>
      </c>
      <c r="FE408">
        <v>1955.082592592593</v>
      </c>
      <c r="FF408">
        <v>39.9</v>
      </c>
      <c r="FG408">
        <v>0</v>
      </c>
      <c r="FH408">
        <v>1759177418.6</v>
      </c>
      <c r="FI408">
        <v>0</v>
      </c>
      <c r="FJ408">
        <v>446.97272</v>
      </c>
      <c r="FK408">
        <v>-6.538076936300337</v>
      </c>
      <c r="FL408">
        <v>-143.4276925145459</v>
      </c>
      <c r="FM408">
        <v>8734.977200000001</v>
      </c>
      <c r="FN408">
        <v>15</v>
      </c>
      <c r="FO408">
        <v>0</v>
      </c>
      <c r="FP408" t="s">
        <v>439</v>
      </c>
      <c r="FQ408">
        <v>1746989605.5</v>
      </c>
      <c r="FR408">
        <v>1746989593.5</v>
      </c>
      <c r="FS408">
        <v>0</v>
      </c>
      <c r="FT408">
        <v>-0.274</v>
      </c>
      <c r="FU408">
        <v>-0.002</v>
      </c>
      <c r="FV408">
        <v>2.549</v>
      </c>
      <c r="FW408">
        <v>0.129</v>
      </c>
      <c r="FX408">
        <v>420</v>
      </c>
      <c r="FY408">
        <v>17</v>
      </c>
      <c r="FZ408">
        <v>0.02</v>
      </c>
      <c r="GA408">
        <v>0.04</v>
      </c>
      <c r="GB408">
        <v>1.5529022</v>
      </c>
      <c r="GC408">
        <v>65.63714363977486</v>
      </c>
      <c r="GD408">
        <v>6.481884916346753</v>
      </c>
      <c r="GE408">
        <v>0</v>
      </c>
      <c r="GF408">
        <v>447.2386764705883</v>
      </c>
      <c r="GG408">
        <v>-3.526951869354489</v>
      </c>
      <c r="GH408">
        <v>0.4194917597583909</v>
      </c>
      <c r="GI408">
        <v>0</v>
      </c>
      <c r="GJ408">
        <v>1.81825225</v>
      </c>
      <c r="GK408">
        <v>0.07369362101312808</v>
      </c>
      <c r="GL408">
        <v>0.007516254215864446</v>
      </c>
      <c r="GM408">
        <v>1</v>
      </c>
      <c r="GN408">
        <v>1</v>
      </c>
      <c r="GO408">
        <v>3</v>
      </c>
      <c r="GP408" t="s">
        <v>459</v>
      </c>
      <c r="GQ408">
        <v>3.10219</v>
      </c>
      <c r="GR408">
        <v>2.72498</v>
      </c>
      <c r="GS408">
        <v>0.07964259999999999</v>
      </c>
      <c r="GT408">
        <v>0.0778471</v>
      </c>
      <c r="GU408">
        <v>0.09966270000000001</v>
      </c>
      <c r="GV408">
        <v>0.09486070000000001</v>
      </c>
      <c r="GW408">
        <v>24033.8</v>
      </c>
      <c r="GX408">
        <v>21876.8</v>
      </c>
      <c r="GY408">
        <v>26677.6</v>
      </c>
      <c r="GZ408">
        <v>23945.8</v>
      </c>
      <c r="HA408">
        <v>38431</v>
      </c>
      <c r="HB408">
        <v>32041.3</v>
      </c>
      <c r="HC408">
        <v>46583.1</v>
      </c>
      <c r="HD408">
        <v>37885.4</v>
      </c>
      <c r="HE408">
        <v>1.8681</v>
      </c>
      <c r="HF408">
        <v>1.8563</v>
      </c>
      <c r="HG408">
        <v>0.148006</v>
      </c>
      <c r="HH408">
        <v>0</v>
      </c>
      <c r="HI408">
        <v>27.5699</v>
      </c>
      <c r="HJ408">
        <v>999.9</v>
      </c>
      <c r="HK408">
        <v>46.6</v>
      </c>
      <c r="HL408">
        <v>32</v>
      </c>
      <c r="HM408">
        <v>24.5066</v>
      </c>
      <c r="HN408">
        <v>61.2244</v>
      </c>
      <c r="HO408">
        <v>22.1875</v>
      </c>
      <c r="HP408">
        <v>1</v>
      </c>
      <c r="HQ408">
        <v>0.129883</v>
      </c>
      <c r="HR408">
        <v>0.0280093</v>
      </c>
      <c r="HS408">
        <v>20.2796</v>
      </c>
      <c r="HT408">
        <v>5.21175</v>
      </c>
      <c r="HU408">
        <v>11.98</v>
      </c>
      <c r="HV408">
        <v>4.9629</v>
      </c>
      <c r="HW408">
        <v>3.2744</v>
      </c>
      <c r="HX408">
        <v>9999</v>
      </c>
      <c r="HY408">
        <v>9999</v>
      </c>
      <c r="HZ408">
        <v>9999</v>
      </c>
      <c r="IA408">
        <v>44.8</v>
      </c>
      <c r="IB408">
        <v>1.86399</v>
      </c>
      <c r="IC408">
        <v>1.86017</v>
      </c>
      <c r="ID408">
        <v>1.85846</v>
      </c>
      <c r="IE408">
        <v>1.8598</v>
      </c>
      <c r="IF408">
        <v>1.85989</v>
      </c>
      <c r="IG408">
        <v>1.8584</v>
      </c>
      <c r="IH408">
        <v>1.85745</v>
      </c>
      <c r="II408">
        <v>1.85241</v>
      </c>
      <c r="IJ408">
        <v>0</v>
      </c>
      <c r="IK408">
        <v>0</v>
      </c>
      <c r="IL408">
        <v>0</v>
      </c>
      <c r="IM408">
        <v>0</v>
      </c>
      <c r="IN408" t="s">
        <v>441</v>
      </c>
      <c r="IO408" t="s">
        <v>442</v>
      </c>
      <c r="IP408" t="s">
        <v>443</v>
      </c>
      <c r="IQ408" t="s">
        <v>443</v>
      </c>
      <c r="IR408" t="s">
        <v>443</v>
      </c>
      <c r="IS408" t="s">
        <v>443</v>
      </c>
      <c r="IT408">
        <v>0</v>
      </c>
      <c r="IU408">
        <v>100</v>
      </c>
      <c r="IV408">
        <v>100</v>
      </c>
      <c r="IW408">
        <v>-1.112</v>
      </c>
      <c r="IX408">
        <v>0.272</v>
      </c>
      <c r="IY408">
        <v>-0.9039269621244732</v>
      </c>
      <c r="IZ408">
        <v>-0.001239420960351069</v>
      </c>
      <c r="JA408">
        <v>2.054680153414315E-06</v>
      </c>
      <c r="JB408">
        <v>-6.090169633737798E-10</v>
      </c>
      <c r="JC408">
        <v>0.01286883109493677</v>
      </c>
      <c r="JD408">
        <v>0.003674261220633967</v>
      </c>
      <c r="JE408">
        <v>0.0003746991724086452</v>
      </c>
      <c r="JF408">
        <v>1.563836292469968E-06</v>
      </c>
      <c r="JG408">
        <v>1</v>
      </c>
      <c r="JH408">
        <v>2003</v>
      </c>
      <c r="JI408">
        <v>1</v>
      </c>
      <c r="JJ408">
        <v>24</v>
      </c>
      <c r="JK408">
        <v>203130.3</v>
      </c>
      <c r="JL408">
        <v>203130.5</v>
      </c>
      <c r="JM408">
        <v>0.9375</v>
      </c>
      <c r="JN408">
        <v>2.63306</v>
      </c>
      <c r="JO408">
        <v>1.49658</v>
      </c>
      <c r="JP408">
        <v>2.34253</v>
      </c>
      <c r="JQ408">
        <v>1.54907</v>
      </c>
      <c r="JR408">
        <v>2.44263</v>
      </c>
      <c r="JS408">
        <v>36.7417</v>
      </c>
      <c r="JT408">
        <v>24.1751</v>
      </c>
      <c r="JU408">
        <v>18</v>
      </c>
      <c r="JV408">
        <v>482.515</v>
      </c>
      <c r="JW408">
        <v>489.66</v>
      </c>
      <c r="JX408">
        <v>27.0372</v>
      </c>
      <c r="JY408">
        <v>28.9549</v>
      </c>
      <c r="JZ408">
        <v>29.9999</v>
      </c>
      <c r="KA408">
        <v>29.2209</v>
      </c>
      <c r="KB408">
        <v>29.2281</v>
      </c>
      <c r="KC408">
        <v>18.7461</v>
      </c>
      <c r="KD408">
        <v>21.6681</v>
      </c>
      <c r="KE408">
        <v>78.3605</v>
      </c>
      <c r="KF408">
        <v>27.0501</v>
      </c>
      <c r="KG408">
        <v>332.781</v>
      </c>
      <c r="KH408">
        <v>19.5094</v>
      </c>
      <c r="KI408">
        <v>101.852</v>
      </c>
      <c r="KJ408">
        <v>91.36490000000001</v>
      </c>
    </row>
    <row r="409" spans="1:296">
      <c r="A409">
        <v>391</v>
      </c>
      <c r="B409">
        <v>1759177431</v>
      </c>
      <c r="C409">
        <v>16057.90000009537</v>
      </c>
      <c r="D409" t="s">
        <v>1229</v>
      </c>
      <c r="E409" t="s">
        <v>1230</v>
      </c>
      <c r="F409">
        <v>5</v>
      </c>
      <c r="G409" t="s">
        <v>1218</v>
      </c>
      <c r="H409">
        <v>1759177423.214286</v>
      </c>
      <c r="I409">
        <f>(J409)/1000</f>
        <v>0</v>
      </c>
      <c r="J409">
        <f>IF(DO409, AM409, AG409)</f>
        <v>0</v>
      </c>
      <c r="K409">
        <f>IF(DO409, AH409, AF409)</f>
        <v>0</v>
      </c>
      <c r="L409">
        <f>DQ409 - IF(AT409&gt;1, K409*DK409*100.0/(AV409), 0)</f>
        <v>0</v>
      </c>
      <c r="M409">
        <f>((S409-I409/2)*L409-K409)/(S409+I409/2)</f>
        <v>0</v>
      </c>
      <c r="N409">
        <f>M409*(DX409+DY409)/1000.0</f>
        <v>0</v>
      </c>
      <c r="O409">
        <f>(DQ409 - IF(AT409&gt;1, K409*DK409*100.0/(AV409), 0))*(DX409+DY409)/1000.0</f>
        <v>0</v>
      </c>
      <c r="P409">
        <f>2.0/((1/R409-1/Q409)+SIGN(R409)*SQRT((1/R409-1/Q409)*(1/R409-1/Q409) + 4*DL409/((DL409+1)*(DL409+1))*(2*1/R409*1/Q409-1/Q409*1/Q409)))</f>
        <v>0</v>
      </c>
      <c r="Q409">
        <f>IF(LEFT(DM409,1)&lt;&gt;"0",IF(LEFT(DM409,1)="1",3.0,DN409),$D$5+$E$5*(EE409*DX409/($K$5*1000))+$F$5*(EE409*DX409/($K$5*1000))*MAX(MIN(DK409,$J$5),$I$5)*MAX(MIN(DK409,$J$5),$I$5)+$G$5*MAX(MIN(DK409,$J$5),$I$5)*(EE409*DX409/($K$5*1000))+$H$5*(EE409*DX409/($K$5*1000))*(EE409*DX409/($K$5*1000)))</f>
        <v>0</v>
      </c>
      <c r="R409">
        <f>I409*(1000-(1000*0.61365*exp(17.502*V409/(240.97+V409))/(DX409+DY409)+DS409)/2)/(1000*0.61365*exp(17.502*V409/(240.97+V409))/(DX409+DY409)-DS409)</f>
        <v>0</v>
      </c>
      <c r="S409">
        <f>1/((DL409+1)/(P409/1.6)+1/(Q409/1.37)) + DL409/((DL409+1)/(P409/1.6) + DL409/(Q409/1.37))</f>
        <v>0</v>
      </c>
      <c r="T409">
        <f>(DG409*DJ409)</f>
        <v>0</v>
      </c>
      <c r="U409">
        <f>(DZ409+(T409+2*0.95*5.67E-8*(((DZ409+$B$9)+273)^4-(DZ409+273)^4)-44100*I409)/(1.84*29.3*Q409+8*0.95*5.67E-8*(DZ409+273)^3))</f>
        <v>0</v>
      </c>
      <c r="V409">
        <f>($C$9*EA409+$D$9*EB409+$E$9*U409)</f>
        <v>0</v>
      </c>
      <c r="W409">
        <f>0.61365*exp(17.502*V409/(240.97+V409))</f>
        <v>0</v>
      </c>
      <c r="X409">
        <f>(Y409/Z409*100)</f>
        <v>0</v>
      </c>
      <c r="Y409">
        <f>DS409*(DX409+DY409)/1000</f>
        <v>0</v>
      </c>
      <c r="Z409">
        <f>0.61365*exp(17.502*DZ409/(240.97+DZ409))</f>
        <v>0</v>
      </c>
      <c r="AA409">
        <f>(W409-DS409*(DX409+DY409)/1000)</f>
        <v>0</v>
      </c>
      <c r="AB409">
        <f>(-I409*44100)</f>
        <v>0</v>
      </c>
      <c r="AC409">
        <f>2*29.3*Q409*0.92*(DZ409-V409)</f>
        <v>0</v>
      </c>
      <c r="AD409">
        <f>2*0.95*5.67E-8*(((DZ409+$B$9)+273)^4-(V409+273)^4)</f>
        <v>0</v>
      </c>
      <c r="AE409">
        <f>T409+AD409+AB409+AC409</f>
        <v>0</v>
      </c>
      <c r="AF409">
        <f>DW409*AT409*(DR409-DQ409*(1000-AT409*DT409)/(1000-AT409*DS409))/(100*DK409)</f>
        <v>0</v>
      </c>
      <c r="AG409">
        <f>1000*DW409*AT409*(DS409-DT409)/(100*DK409*(1000-AT409*DS409))</f>
        <v>0</v>
      </c>
      <c r="AH409">
        <f>(AI409 - AJ409 - DX409*1E3/(8.314*(DZ409+273.15)) * AL409/DW409 * AK409) * DW409/(100*DK409) * (1000 - DT409)/1000</f>
        <v>0</v>
      </c>
      <c r="AI409">
        <v>357.0660633707045</v>
      </c>
      <c r="AJ409">
        <v>360.2539636363634</v>
      </c>
      <c r="AK409">
        <v>-3.140952507188718</v>
      </c>
      <c r="AL409">
        <v>65.05159675909137</v>
      </c>
      <c r="AM409">
        <f>(AO409 - AN409 + DX409*1E3/(8.314*(DZ409+273.15)) * AQ409/DW409 * AP409) * DW409/(100*DK409) * 1000/(1000 - AO409)</f>
        <v>0</v>
      </c>
      <c r="AN409">
        <v>19.54529119574165</v>
      </c>
      <c r="AO409">
        <v>21.37442666666665</v>
      </c>
      <c r="AP409">
        <v>-1.530041348108832E-05</v>
      </c>
      <c r="AQ409">
        <v>105.0378485698211</v>
      </c>
      <c r="AR409">
        <v>0</v>
      </c>
      <c r="AS409">
        <v>0</v>
      </c>
      <c r="AT409">
        <f>IF(AR409*$H$15&gt;=AV409,1.0,(AV409/(AV409-AR409*$H$15)))</f>
        <v>0</v>
      </c>
      <c r="AU409">
        <f>(AT409-1)*100</f>
        <v>0</v>
      </c>
      <c r="AV409">
        <f>MAX(0,($B$15+$C$15*EE409)/(1+$D$15*EE409)*DX409/(DZ409+273)*$E$15)</f>
        <v>0</v>
      </c>
      <c r="AW409" t="s">
        <v>437</v>
      </c>
      <c r="AX409" t="s">
        <v>437</v>
      </c>
      <c r="AY409">
        <v>0</v>
      </c>
      <c r="AZ409">
        <v>0</v>
      </c>
      <c r="BA409">
        <f>1-AY409/AZ409</f>
        <v>0</v>
      </c>
      <c r="BB409">
        <v>0</v>
      </c>
      <c r="BC409" t="s">
        <v>437</v>
      </c>
      <c r="BD409" t="s">
        <v>437</v>
      </c>
      <c r="BE409">
        <v>0</v>
      </c>
      <c r="BF409">
        <v>0</v>
      </c>
      <c r="BG409">
        <f>1-BE409/BF409</f>
        <v>0</v>
      </c>
      <c r="BH409">
        <v>0.5</v>
      </c>
      <c r="BI409">
        <f>DH409</f>
        <v>0</v>
      </c>
      <c r="BJ409">
        <f>K409</f>
        <v>0</v>
      </c>
      <c r="BK409">
        <f>BG409*BH409*BI409</f>
        <v>0</v>
      </c>
      <c r="BL409">
        <f>(BJ409-BB409)/BI409</f>
        <v>0</v>
      </c>
      <c r="BM409">
        <f>(AZ409-BF409)/BF409</f>
        <v>0</v>
      </c>
      <c r="BN409">
        <f>AY409/(BA409+AY409/BF409)</f>
        <v>0</v>
      </c>
      <c r="BO409" t="s">
        <v>437</v>
      </c>
      <c r="BP409">
        <v>0</v>
      </c>
      <c r="BQ409">
        <f>IF(BP409&lt;&gt;0, BP409, BN409)</f>
        <v>0</v>
      </c>
      <c r="BR409">
        <f>1-BQ409/BF409</f>
        <v>0</v>
      </c>
      <c r="BS409">
        <f>(BF409-BE409)/(BF409-BQ409)</f>
        <v>0</v>
      </c>
      <c r="BT409">
        <f>(AZ409-BF409)/(AZ409-BQ409)</f>
        <v>0</v>
      </c>
      <c r="BU409">
        <f>(BF409-BE409)/(BF409-AY409)</f>
        <v>0</v>
      </c>
      <c r="BV409">
        <f>(AZ409-BF409)/(AZ409-AY409)</f>
        <v>0</v>
      </c>
      <c r="BW409">
        <f>(BS409*BQ409/BE409)</f>
        <v>0</v>
      </c>
      <c r="BX409">
        <f>(1-BW409)</f>
        <v>0</v>
      </c>
      <c r="DG409">
        <f>$B$13*EF409+$C$13*EG409+$F$13*ER409*(1-EU409)</f>
        <v>0</v>
      </c>
      <c r="DH409">
        <f>DG409*DI409</f>
        <v>0</v>
      </c>
      <c r="DI409">
        <f>($B$13*$D$11+$C$13*$D$11+$F$13*((FE409+EW409)/MAX(FE409+EW409+FF409, 0.1)*$I$11+FF409/MAX(FE409+EW409+FF409, 0.1)*$J$11))/($B$13+$C$13+$F$13)</f>
        <v>0</v>
      </c>
      <c r="DJ409">
        <f>($B$13*$K$11+$C$13*$K$11+$F$13*((FE409+EW409)/MAX(FE409+EW409+FF409, 0.1)*$P$11+FF409/MAX(FE409+EW409+FF409, 0.1)*$Q$11))/($B$13+$C$13+$F$13)</f>
        <v>0</v>
      </c>
      <c r="DK409">
        <v>3.21</v>
      </c>
      <c r="DL409">
        <v>0.5</v>
      </c>
      <c r="DM409" t="s">
        <v>438</v>
      </c>
      <c r="DN409">
        <v>2</v>
      </c>
      <c r="DO409" t="b">
        <v>1</v>
      </c>
      <c r="DP409">
        <v>1759177423.214286</v>
      </c>
      <c r="DQ409">
        <v>373.9984285714286</v>
      </c>
      <c r="DR409">
        <v>365.7057142857142</v>
      </c>
      <c r="DS409">
        <v>21.37869285714286</v>
      </c>
      <c r="DT409">
        <v>19.55309285714285</v>
      </c>
      <c r="DU409">
        <v>375.1099642857143</v>
      </c>
      <c r="DV409">
        <v>21.10663928571429</v>
      </c>
      <c r="DW409">
        <v>500.0074642857143</v>
      </c>
      <c r="DX409">
        <v>90.79621071428572</v>
      </c>
      <c r="DY409">
        <v>0.06714987142857144</v>
      </c>
      <c r="DZ409">
        <v>28.37689285714286</v>
      </c>
      <c r="EA409">
        <v>29.98480714285714</v>
      </c>
      <c r="EB409">
        <v>999.9000000000002</v>
      </c>
      <c r="EC409">
        <v>0</v>
      </c>
      <c r="ED409">
        <v>0</v>
      </c>
      <c r="EE409">
        <v>10004.30857142857</v>
      </c>
      <c r="EF409">
        <v>0</v>
      </c>
      <c r="EG409">
        <v>10.32519285714286</v>
      </c>
      <c r="EH409">
        <v>8.292544285714285</v>
      </c>
      <c r="EI409">
        <v>382.1687142857143</v>
      </c>
      <c r="EJ409">
        <v>372.9992142857143</v>
      </c>
      <c r="EK409">
        <v>1.825591071428571</v>
      </c>
      <c r="EL409">
        <v>365.7057142857142</v>
      </c>
      <c r="EM409">
        <v>19.55309285714285</v>
      </c>
      <c r="EN409">
        <v>1.941103571428572</v>
      </c>
      <c r="EO409">
        <v>1.775348571428571</v>
      </c>
      <c r="EP409">
        <v>16.97193214285715</v>
      </c>
      <c r="EQ409">
        <v>15.57140714285714</v>
      </c>
      <c r="ER409">
        <v>1999.980714285714</v>
      </c>
      <c r="ES409">
        <v>0.9799988571428572</v>
      </c>
      <c r="ET409">
        <v>0.02000103928571429</v>
      </c>
      <c r="EU409">
        <v>0</v>
      </c>
      <c r="EV409">
        <v>446.2860357142857</v>
      </c>
      <c r="EW409">
        <v>5.00078</v>
      </c>
      <c r="EX409">
        <v>8719.841071428571</v>
      </c>
      <c r="EY409">
        <v>16379.46785714285</v>
      </c>
      <c r="EZ409">
        <v>39.04228571428572</v>
      </c>
      <c r="FA409">
        <v>39.906</v>
      </c>
      <c r="FB409">
        <v>39.24314285714286</v>
      </c>
      <c r="FC409">
        <v>39.54885714285714</v>
      </c>
      <c r="FD409">
        <v>40.01978571428572</v>
      </c>
      <c r="FE409">
        <v>1955.080714285715</v>
      </c>
      <c r="FF409">
        <v>39.9</v>
      </c>
      <c r="FG409">
        <v>0</v>
      </c>
      <c r="FH409">
        <v>1759177423.4</v>
      </c>
      <c r="FI409">
        <v>0</v>
      </c>
      <c r="FJ409">
        <v>446.1678000000001</v>
      </c>
      <c r="FK409">
        <v>-14.16599999413669</v>
      </c>
      <c r="FL409">
        <v>-281.8407688307085</v>
      </c>
      <c r="FM409">
        <v>8717.652399999999</v>
      </c>
      <c r="FN409">
        <v>15</v>
      </c>
      <c r="FO409">
        <v>0</v>
      </c>
      <c r="FP409" t="s">
        <v>439</v>
      </c>
      <c r="FQ409">
        <v>1746989605.5</v>
      </c>
      <c r="FR409">
        <v>1746989593.5</v>
      </c>
      <c r="FS409">
        <v>0</v>
      </c>
      <c r="FT409">
        <v>-0.274</v>
      </c>
      <c r="FU409">
        <v>-0.002</v>
      </c>
      <c r="FV409">
        <v>2.549</v>
      </c>
      <c r="FW409">
        <v>0.129</v>
      </c>
      <c r="FX409">
        <v>420</v>
      </c>
      <c r="FY409">
        <v>17</v>
      </c>
      <c r="FZ409">
        <v>0.02</v>
      </c>
      <c r="GA409">
        <v>0.04</v>
      </c>
      <c r="GB409">
        <v>6.217318487804879</v>
      </c>
      <c r="GC409">
        <v>39.4687673728223</v>
      </c>
      <c r="GD409">
        <v>4.051820978872316</v>
      </c>
      <c r="GE409">
        <v>0</v>
      </c>
      <c r="GF409">
        <v>446.6075294117647</v>
      </c>
      <c r="GG409">
        <v>-8.8570817407356</v>
      </c>
      <c r="GH409">
        <v>0.9570440777634063</v>
      </c>
      <c r="GI409">
        <v>0</v>
      </c>
      <c r="GJ409">
        <v>1.823513658536585</v>
      </c>
      <c r="GK409">
        <v>0.03957261324041968</v>
      </c>
      <c r="GL409">
        <v>0.004200063737087539</v>
      </c>
      <c r="GM409">
        <v>1</v>
      </c>
      <c r="GN409">
        <v>1</v>
      </c>
      <c r="GO409">
        <v>3</v>
      </c>
      <c r="GP409" t="s">
        <v>459</v>
      </c>
      <c r="GQ409">
        <v>3.10208</v>
      </c>
      <c r="GR409">
        <v>2.72523</v>
      </c>
      <c r="GS409">
        <v>0.0770351</v>
      </c>
      <c r="GT409">
        <v>0.0749351</v>
      </c>
      <c r="GU409">
        <v>0.0996597</v>
      </c>
      <c r="GV409">
        <v>0.0948372</v>
      </c>
      <c r="GW409">
        <v>24102.1</v>
      </c>
      <c r="GX409">
        <v>21945.5</v>
      </c>
      <c r="GY409">
        <v>26677.8</v>
      </c>
      <c r="GZ409">
        <v>23945.5</v>
      </c>
      <c r="HA409">
        <v>38431.2</v>
      </c>
      <c r="HB409">
        <v>32041.6</v>
      </c>
      <c r="HC409">
        <v>46583.5</v>
      </c>
      <c r="HD409">
        <v>37885</v>
      </c>
      <c r="HE409">
        <v>1.86787</v>
      </c>
      <c r="HF409">
        <v>1.85693</v>
      </c>
      <c r="HG409">
        <v>0.149138</v>
      </c>
      <c r="HH409">
        <v>0</v>
      </c>
      <c r="HI409">
        <v>27.5715</v>
      </c>
      <c r="HJ409">
        <v>999.9</v>
      </c>
      <c r="HK409">
        <v>46.6</v>
      </c>
      <c r="HL409">
        <v>32</v>
      </c>
      <c r="HM409">
        <v>24.5087</v>
      </c>
      <c r="HN409">
        <v>61.2044</v>
      </c>
      <c r="HO409">
        <v>22.1915</v>
      </c>
      <c r="HP409">
        <v>1</v>
      </c>
      <c r="HQ409">
        <v>0.129825</v>
      </c>
      <c r="HR409">
        <v>0.00587963</v>
      </c>
      <c r="HS409">
        <v>20.2797</v>
      </c>
      <c r="HT409">
        <v>5.2113</v>
      </c>
      <c r="HU409">
        <v>11.98</v>
      </c>
      <c r="HV409">
        <v>4.96295</v>
      </c>
      <c r="HW409">
        <v>3.27445</v>
      </c>
      <c r="HX409">
        <v>9999</v>
      </c>
      <c r="HY409">
        <v>9999</v>
      </c>
      <c r="HZ409">
        <v>9999</v>
      </c>
      <c r="IA409">
        <v>44.8</v>
      </c>
      <c r="IB409">
        <v>1.86397</v>
      </c>
      <c r="IC409">
        <v>1.86017</v>
      </c>
      <c r="ID409">
        <v>1.85846</v>
      </c>
      <c r="IE409">
        <v>1.85978</v>
      </c>
      <c r="IF409">
        <v>1.85989</v>
      </c>
      <c r="IG409">
        <v>1.85838</v>
      </c>
      <c r="IH409">
        <v>1.85745</v>
      </c>
      <c r="II409">
        <v>1.85242</v>
      </c>
      <c r="IJ409">
        <v>0</v>
      </c>
      <c r="IK409">
        <v>0</v>
      </c>
      <c r="IL409">
        <v>0</v>
      </c>
      <c r="IM409">
        <v>0</v>
      </c>
      <c r="IN409" t="s">
        <v>441</v>
      </c>
      <c r="IO409" t="s">
        <v>442</v>
      </c>
      <c r="IP409" t="s">
        <v>443</v>
      </c>
      <c r="IQ409" t="s">
        <v>443</v>
      </c>
      <c r="IR409" t="s">
        <v>443</v>
      </c>
      <c r="IS409" t="s">
        <v>443</v>
      </c>
      <c r="IT409">
        <v>0</v>
      </c>
      <c r="IU409">
        <v>100</v>
      </c>
      <c r="IV409">
        <v>100</v>
      </c>
      <c r="IW409">
        <v>-1.112</v>
      </c>
      <c r="IX409">
        <v>0.2719</v>
      </c>
      <c r="IY409">
        <v>-0.9039269621244732</v>
      </c>
      <c r="IZ409">
        <v>-0.001239420960351069</v>
      </c>
      <c r="JA409">
        <v>2.054680153414315E-06</v>
      </c>
      <c r="JB409">
        <v>-6.090169633737798E-10</v>
      </c>
      <c r="JC409">
        <v>0.01286883109493677</v>
      </c>
      <c r="JD409">
        <v>0.003674261220633967</v>
      </c>
      <c r="JE409">
        <v>0.0003746991724086452</v>
      </c>
      <c r="JF409">
        <v>1.563836292469968E-06</v>
      </c>
      <c r="JG409">
        <v>1</v>
      </c>
      <c r="JH409">
        <v>2003</v>
      </c>
      <c r="JI409">
        <v>1</v>
      </c>
      <c r="JJ409">
        <v>24</v>
      </c>
      <c r="JK409">
        <v>203130.4</v>
      </c>
      <c r="JL409">
        <v>203130.6</v>
      </c>
      <c r="JM409">
        <v>0.899658</v>
      </c>
      <c r="JN409">
        <v>2.59888</v>
      </c>
      <c r="JO409">
        <v>1.49658</v>
      </c>
      <c r="JP409">
        <v>2.34253</v>
      </c>
      <c r="JQ409">
        <v>1.54907</v>
      </c>
      <c r="JR409">
        <v>2.47803</v>
      </c>
      <c r="JS409">
        <v>36.718</v>
      </c>
      <c r="JT409">
        <v>24.1751</v>
      </c>
      <c r="JU409">
        <v>18</v>
      </c>
      <c r="JV409">
        <v>482.367</v>
      </c>
      <c r="JW409">
        <v>490.051</v>
      </c>
      <c r="JX409">
        <v>27.0512</v>
      </c>
      <c r="JY409">
        <v>28.9532</v>
      </c>
      <c r="JZ409">
        <v>29.9999</v>
      </c>
      <c r="KA409">
        <v>29.2185</v>
      </c>
      <c r="KB409">
        <v>29.2258</v>
      </c>
      <c r="KC409">
        <v>17.9699</v>
      </c>
      <c r="KD409">
        <v>21.6681</v>
      </c>
      <c r="KE409">
        <v>77.988</v>
      </c>
      <c r="KF409">
        <v>27.0617</v>
      </c>
      <c r="KG409">
        <v>312.731</v>
      </c>
      <c r="KH409">
        <v>19.4972</v>
      </c>
      <c r="KI409">
        <v>101.853</v>
      </c>
      <c r="KJ409">
        <v>91.3639</v>
      </c>
    </row>
    <row r="410" spans="1:296">
      <c r="A410">
        <v>392</v>
      </c>
      <c r="B410">
        <v>1759177436</v>
      </c>
      <c r="C410">
        <v>16062.90000009537</v>
      </c>
      <c r="D410" t="s">
        <v>1231</v>
      </c>
      <c r="E410" t="s">
        <v>1232</v>
      </c>
      <c r="F410">
        <v>5</v>
      </c>
      <c r="G410" t="s">
        <v>1218</v>
      </c>
      <c r="H410">
        <v>1759177428.5</v>
      </c>
      <c r="I410">
        <f>(J410)/1000</f>
        <v>0</v>
      </c>
      <c r="J410">
        <f>IF(DO410, AM410, AG410)</f>
        <v>0</v>
      </c>
      <c r="K410">
        <f>IF(DO410, AH410, AF410)</f>
        <v>0</v>
      </c>
      <c r="L410">
        <f>DQ410 - IF(AT410&gt;1, K410*DK410*100.0/(AV410), 0)</f>
        <v>0</v>
      </c>
      <c r="M410">
        <f>((S410-I410/2)*L410-K410)/(S410+I410/2)</f>
        <v>0</v>
      </c>
      <c r="N410">
        <f>M410*(DX410+DY410)/1000.0</f>
        <v>0</v>
      </c>
      <c r="O410">
        <f>(DQ410 - IF(AT410&gt;1, K410*DK410*100.0/(AV410), 0))*(DX410+DY410)/1000.0</f>
        <v>0</v>
      </c>
      <c r="P410">
        <f>2.0/((1/R410-1/Q410)+SIGN(R410)*SQRT((1/R410-1/Q410)*(1/R410-1/Q410) + 4*DL410/((DL410+1)*(DL410+1))*(2*1/R410*1/Q410-1/Q410*1/Q410)))</f>
        <v>0</v>
      </c>
      <c r="Q410">
        <f>IF(LEFT(DM410,1)&lt;&gt;"0",IF(LEFT(DM410,1)="1",3.0,DN410),$D$5+$E$5*(EE410*DX410/($K$5*1000))+$F$5*(EE410*DX410/($K$5*1000))*MAX(MIN(DK410,$J$5),$I$5)*MAX(MIN(DK410,$J$5),$I$5)+$G$5*MAX(MIN(DK410,$J$5),$I$5)*(EE410*DX410/($K$5*1000))+$H$5*(EE410*DX410/($K$5*1000))*(EE410*DX410/($K$5*1000)))</f>
        <v>0</v>
      </c>
      <c r="R410">
        <f>I410*(1000-(1000*0.61365*exp(17.502*V410/(240.97+V410))/(DX410+DY410)+DS410)/2)/(1000*0.61365*exp(17.502*V410/(240.97+V410))/(DX410+DY410)-DS410)</f>
        <v>0</v>
      </c>
      <c r="S410">
        <f>1/((DL410+1)/(P410/1.6)+1/(Q410/1.37)) + DL410/((DL410+1)/(P410/1.6) + DL410/(Q410/1.37))</f>
        <v>0</v>
      </c>
      <c r="T410">
        <f>(DG410*DJ410)</f>
        <v>0</v>
      </c>
      <c r="U410">
        <f>(DZ410+(T410+2*0.95*5.67E-8*(((DZ410+$B$9)+273)^4-(DZ410+273)^4)-44100*I410)/(1.84*29.3*Q410+8*0.95*5.67E-8*(DZ410+273)^3))</f>
        <v>0</v>
      </c>
      <c r="V410">
        <f>($C$9*EA410+$D$9*EB410+$E$9*U410)</f>
        <v>0</v>
      </c>
      <c r="W410">
        <f>0.61365*exp(17.502*V410/(240.97+V410))</f>
        <v>0</v>
      </c>
      <c r="X410">
        <f>(Y410/Z410*100)</f>
        <v>0</v>
      </c>
      <c r="Y410">
        <f>DS410*(DX410+DY410)/1000</f>
        <v>0</v>
      </c>
      <c r="Z410">
        <f>0.61365*exp(17.502*DZ410/(240.97+DZ410))</f>
        <v>0</v>
      </c>
      <c r="AA410">
        <f>(W410-DS410*(DX410+DY410)/1000)</f>
        <v>0</v>
      </c>
      <c r="AB410">
        <f>(-I410*44100)</f>
        <v>0</v>
      </c>
      <c r="AC410">
        <f>2*29.3*Q410*0.92*(DZ410-V410)</f>
        <v>0</v>
      </c>
      <c r="AD410">
        <f>2*0.95*5.67E-8*(((DZ410+$B$9)+273)^4-(V410+273)^4)</f>
        <v>0</v>
      </c>
      <c r="AE410">
        <f>T410+AD410+AB410+AC410</f>
        <v>0</v>
      </c>
      <c r="AF410">
        <f>DW410*AT410*(DR410-DQ410*(1000-AT410*DT410)/(1000-AT410*DS410))/(100*DK410)</f>
        <v>0</v>
      </c>
      <c r="AG410">
        <f>1000*DW410*AT410*(DS410-DT410)/(100*DK410*(1000-AT410*DS410))</f>
        <v>0</v>
      </c>
      <c r="AH410">
        <f>(AI410 - AJ410 - DX410*1E3/(8.314*(DZ410+273.15)) * AL410/DW410 * AK410) * DW410/(100*DK410) * (1000 - DT410)/1000</f>
        <v>0</v>
      </c>
      <c r="AI410">
        <v>339.9999823710946</v>
      </c>
      <c r="AJ410">
        <v>344.0668303030304</v>
      </c>
      <c r="AK410">
        <v>-3.240697247964675</v>
      </c>
      <c r="AL410">
        <v>65.05159675909137</v>
      </c>
      <c r="AM410">
        <f>(AO410 - AN410 + DX410*1E3/(8.314*(DZ410+273.15)) * AQ410/DW410 * AP410) * DW410/(100*DK410) * 1000/(1000 - AO410)</f>
        <v>0</v>
      </c>
      <c r="AN410">
        <v>19.53027433172523</v>
      </c>
      <c r="AO410">
        <v>21.36992666666666</v>
      </c>
      <c r="AP410">
        <v>-6.083584289588589E-05</v>
      </c>
      <c r="AQ410">
        <v>105.0378485698211</v>
      </c>
      <c r="AR410">
        <v>0</v>
      </c>
      <c r="AS410">
        <v>0</v>
      </c>
      <c r="AT410">
        <f>IF(AR410*$H$15&gt;=AV410,1.0,(AV410/(AV410-AR410*$H$15)))</f>
        <v>0</v>
      </c>
      <c r="AU410">
        <f>(AT410-1)*100</f>
        <v>0</v>
      </c>
      <c r="AV410">
        <f>MAX(0,($B$15+$C$15*EE410)/(1+$D$15*EE410)*DX410/(DZ410+273)*$E$15)</f>
        <v>0</v>
      </c>
      <c r="AW410" t="s">
        <v>437</v>
      </c>
      <c r="AX410" t="s">
        <v>437</v>
      </c>
      <c r="AY410">
        <v>0</v>
      </c>
      <c r="AZ410">
        <v>0</v>
      </c>
      <c r="BA410">
        <f>1-AY410/AZ410</f>
        <v>0</v>
      </c>
      <c r="BB410">
        <v>0</v>
      </c>
      <c r="BC410" t="s">
        <v>437</v>
      </c>
      <c r="BD410" t="s">
        <v>437</v>
      </c>
      <c r="BE410">
        <v>0</v>
      </c>
      <c r="BF410">
        <v>0</v>
      </c>
      <c r="BG410">
        <f>1-BE410/BF410</f>
        <v>0</v>
      </c>
      <c r="BH410">
        <v>0.5</v>
      </c>
      <c r="BI410">
        <f>DH410</f>
        <v>0</v>
      </c>
      <c r="BJ410">
        <f>K410</f>
        <v>0</v>
      </c>
      <c r="BK410">
        <f>BG410*BH410*BI410</f>
        <v>0</v>
      </c>
      <c r="BL410">
        <f>(BJ410-BB410)/BI410</f>
        <v>0</v>
      </c>
      <c r="BM410">
        <f>(AZ410-BF410)/BF410</f>
        <v>0</v>
      </c>
      <c r="BN410">
        <f>AY410/(BA410+AY410/BF410)</f>
        <v>0</v>
      </c>
      <c r="BO410" t="s">
        <v>437</v>
      </c>
      <c r="BP410">
        <v>0</v>
      </c>
      <c r="BQ410">
        <f>IF(BP410&lt;&gt;0, BP410, BN410)</f>
        <v>0</v>
      </c>
      <c r="BR410">
        <f>1-BQ410/BF410</f>
        <v>0</v>
      </c>
      <c r="BS410">
        <f>(BF410-BE410)/(BF410-BQ410)</f>
        <v>0</v>
      </c>
      <c r="BT410">
        <f>(AZ410-BF410)/(AZ410-BQ410)</f>
        <v>0</v>
      </c>
      <c r="BU410">
        <f>(BF410-BE410)/(BF410-AY410)</f>
        <v>0</v>
      </c>
      <c r="BV410">
        <f>(AZ410-BF410)/(AZ410-AY410)</f>
        <v>0</v>
      </c>
      <c r="BW410">
        <f>(BS410*BQ410/BE410)</f>
        <v>0</v>
      </c>
      <c r="BX410">
        <f>(1-BW410)</f>
        <v>0</v>
      </c>
      <c r="DG410">
        <f>$B$13*EF410+$C$13*EG410+$F$13*ER410*(1-EU410)</f>
        <v>0</v>
      </c>
      <c r="DH410">
        <f>DG410*DI410</f>
        <v>0</v>
      </c>
      <c r="DI410">
        <f>($B$13*$D$11+$C$13*$D$11+$F$13*((FE410+EW410)/MAX(FE410+EW410+FF410, 0.1)*$I$11+FF410/MAX(FE410+EW410+FF410, 0.1)*$J$11))/($B$13+$C$13+$F$13)</f>
        <v>0</v>
      </c>
      <c r="DJ410">
        <f>($B$13*$K$11+$C$13*$K$11+$F$13*((FE410+EW410)/MAX(FE410+EW410+FF410, 0.1)*$P$11+FF410/MAX(FE410+EW410+FF410, 0.1)*$Q$11))/($B$13+$C$13+$F$13)</f>
        <v>0</v>
      </c>
      <c r="DK410">
        <v>3.21</v>
      </c>
      <c r="DL410">
        <v>0.5</v>
      </c>
      <c r="DM410" t="s">
        <v>438</v>
      </c>
      <c r="DN410">
        <v>2</v>
      </c>
      <c r="DO410" t="b">
        <v>1</v>
      </c>
      <c r="DP410">
        <v>1759177428.5</v>
      </c>
      <c r="DQ410">
        <v>358.4803333333333</v>
      </c>
      <c r="DR410">
        <v>348.2125925925926</v>
      </c>
      <c r="DS410">
        <v>21.37511481481481</v>
      </c>
      <c r="DT410">
        <v>19.54447407407407</v>
      </c>
      <c r="DU410">
        <v>359.5923703703705</v>
      </c>
      <c r="DV410">
        <v>21.10314074074074</v>
      </c>
      <c r="DW410">
        <v>500.0658888888889</v>
      </c>
      <c r="DX410">
        <v>90.79617407407406</v>
      </c>
      <c r="DY410">
        <v>0.06695642222222221</v>
      </c>
      <c r="DZ410">
        <v>28.37453333333333</v>
      </c>
      <c r="EA410">
        <v>29.99404814814815</v>
      </c>
      <c r="EB410">
        <v>999.9000000000001</v>
      </c>
      <c r="EC410">
        <v>0</v>
      </c>
      <c r="ED410">
        <v>0</v>
      </c>
      <c r="EE410">
        <v>10010.34888888889</v>
      </c>
      <c r="EF410">
        <v>0</v>
      </c>
      <c r="EG410">
        <v>10.32533333333333</v>
      </c>
      <c r="EH410">
        <v>10.26772592592593</v>
      </c>
      <c r="EI410">
        <v>366.3104444444445</v>
      </c>
      <c r="EJ410">
        <v>355.154074074074</v>
      </c>
      <c r="EK410">
        <v>1.830634444444444</v>
      </c>
      <c r="EL410">
        <v>348.2125925925926</v>
      </c>
      <c r="EM410">
        <v>19.54447407407407</v>
      </c>
      <c r="EN410">
        <v>1.940777407407408</v>
      </c>
      <c r="EO410">
        <v>1.774564444444444</v>
      </c>
      <c r="EP410">
        <v>16.96928518518519</v>
      </c>
      <c r="EQ410">
        <v>15.56452222222222</v>
      </c>
      <c r="ER410">
        <v>1999.995925925926</v>
      </c>
      <c r="ES410">
        <v>0.979999111111111</v>
      </c>
      <c r="ET410">
        <v>0.02000078518518519</v>
      </c>
      <c r="EU410">
        <v>0</v>
      </c>
      <c r="EV410">
        <v>444.6994444444445</v>
      </c>
      <c r="EW410">
        <v>5.00078</v>
      </c>
      <c r="EX410">
        <v>8688.153333333332</v>
      </c>
      <c r="EY410">
        <v>16379.59259259259</v>
      </c>
      <c r="EZ410">
        <v>39.04144444444445</v>
      </c>
      <c r="FA410">
        <v>39.90025925925926</v>
      </c>
      <c r="FB410">
        <v>39.23596296296296</v>
      </c>
      <c r="FC410">
        <v>39.54377777777777</v>
      </c>
      <c r="FD410">
        <v>40.01825925925926</v>
      </c>
      <c r="FE410">
        <v>1955.095925925926</v>
      </c>
      <c r="FF410">
        <v>39.9</v>
      </c>
      <c r="FG410">
        <v>0</v>
      </c>
      <c r="FH410">
        <v>1759177428.2</v>
      </c>
      <c r="FI410">
        <v>0</v>
      </c>
      <c r="FJ410">
        <v>444.6887199999999</v>
      </c>
      <c r="FK410">
        <v>-22.63200001490383</v>
      </c>
      <c r="FL410">
        <v>-459.7338461356206</v>
      </c>
      <c r="FM410">
        <v>8687.765599999999</v>
      </c>
      <c r="FN410">
        <v>15</v>
      </c>
      <c r="FO410">
        <v>0</v>
      </c>
      <c r="FP410" t="s">
        <v>439</v>
      </c>
      <c r="FQ410">
        <v>1746989605.5</v>
      </c>
      <c r="FR410">
        <v>1746989593.5</v>
      </c>
      <c r="FS410">
        <v>0</v>
      </c>
      <c r="FT410">
        <v>-0.274</v>
      </c>
      <c r="FU410">
        <v>-0.002</v>
      </c>
      <c r="FV410">
        <v>2.549</v>
      </c>
      <c r="FW410">
        <v>0.129</v>
      </c>
      <c r="FX410">
        <v>420</v>
      </c>
      <c r="FY410">
        <v>17</v>
      </c>
      <c r="FZ410">
        <v>0.02</v>
      </c>
      <c r="GA410">
        <v>0.04</v>
      </c>
      <c r="GB410">
        <v>8.913948749999999</v>
      </c>
      <c r="GC410">
        <v>23.44470157598499</v>
      </c>
      <c r="GD410">
        <v>2.331544086497388</v>
      </c>
      <c r="GE410">
        <v>0</v>
      </c>
      <c r="GF410">
        <v>445.5535</v>
      </c>
      <c r="GG410">
        <v>-16.86024447253461</v>
      </c>
      <c r="GH410">
        <v>1.723452882510949</v>
      </c>
      <c r="GI410">
        <v>0</v>
      </c>
      <c r="GJ410">
        <v>1.82778525</v>
      </c>
      <c r="GK410">
        <v>0.0501760975609756</v>
      </c>
      <c r="GL410">
        <v>0.005705217781776608</v>
      </c>
      <c r="GM410">
        <v>1</v>
      </c>
      <c r="GN410">
        <v>1</v>
      </c>
      <c r="GO410">
        <v>3</v>
      </c>
      <c r="GP410" t="s">
        <v>459</v>
      </c>
      <c r="GQ410">
        <v>3.10189</v>
      </c>
      <c r="GR410">
        <v>2.72506</v>
      </c>
      <c r="GS410">
        <v>0.0742917</v>
      </c>
      <c r="GT410">
        <v>0.072036</v>
      </c>
      <c r="GU410">
        <v>0.0996437</v>
      </c>
      <c r="GV410">
        <v>0.0947385</v>
      </c>
      <c r="GW410">
        <v>24173.9</v>
      </c>
      <c r="GX410">
        <v>22014.4</v>
      </c>
      <c r="GY410">
        <v>26678</v>
      </c>
      <c r="GZ410">
        <v>23945.6</v>
      </c>
      <c r="HA410">
        <v>38431.9</v>
      </c>
      <c r="HB410">
        <v>32045.1</v>
      </c>
      <c r="HC410">
        <v>46584</v>
      </c>
      <c r="HD410">
        <v>37885.3</v>
      </c>
      <c r="HE410">
        <v>1.8679</v>
      </c>
      <c r="HF410">
        <v>1.85683</v>
      </c>
      <c r="HG410">
        <v>0.149049</v>
      </c>
      <c r="HH410">
        <v>0</v>
      </c>
      <c r="HI410">
        <v>27.5695</v>
      </c>
      <c r="HJ410">
        <v>999.9</v>
      </c>
      <c r="HK410">
        <v>46.6</v>
      </c>
      <c r="HL410">
        <v>32</v>
      </c>
      <c r="HM410">
        <v>24.5078</v>
      </c>
      <c r="HN410">
        <v>61.3644</v>
      </c>
      <c r="HO410">
        <v>22.1314</v>
      </c>
      <c r="HP410">
        <v>1</v>
      </c>
      <c r="HQ410">
        <v>0.129306</v>
      </c>
      <c r="HR410">
        <v>0.0760212</v>
      </c>
      <c r="HS410">
        <v>20.2797</v>
      </c>
      <c r="HT410">
        <v>5.21175</v>
      </c>
      <c r="HU410">
        <v>11.9796</v>
      </c>
      <c r="HV410">
        <v>4.96295</v>
      </c>
      <c r="HW410">
        <v>3.27438</v>
      </c>
      <c r="HX410">
        <v>9999</v>
      </c>
      <c r="HY410">
        <v>9999</v>
      </c>
      <c r="HZ410">
        <v>9999</v>
      </c>
      <c r="IA410">
        <v>44.8</v>
      </c>
      <c r="IB410">
        <v>1.86398</v>
      </c>
      <c r="IC410">
        <v>1.86015</v>
      </c>
      <c r="ID410">
        <v>1.85844</v>
      </c>
      <c r="IE410">
        <v>1.85979</v>
      </c>
      <c r="IF410">
        <v>1.85989</v>
      </c>
      <c r="IG410">
        <v>1.85837</v>
      </c>
      <c r="IH410">
        <v>1.85745</v>
      </c>
      <c r="II410">
        <v>1.85242</v>
      </c>
      <c r="IJ410">
        <v>0</v>
      </c>
      <c r="IK410">
        <v>0</v>
      </c>
      <c r="IL410">
        <v>0</v>
      </c>
      <c r="IM410">
        <v>0</v>
      </c>
      <c r="IN410" t="s">
        <v>441</v>
      </c>
      <c r="IO410" t="s">
        <v>442</v>
      </c>
      <c r="IP410" t="s">
        <v>443</v>
      </c>
      <c r="IQ410" t="s">
        <v>443</v>
      </c>
      <c r="IR410" t="s">
        <v>443</v>
      </c>
      <c r="IS410" t="s">
        <v>443</v>
      </c>
      <c r="IT410">
        <v>0</v>
      </c>
      <c r="IU410">
        <v>100</v>
      </c>
      <c r="IV410">
        <v>100</v>
      </c>
      <c r="IW410">
        <v>-1.111</v>
      </c>
      <c r="IX410">
        <v>0.2719</v>
      </c>
      <c r="IY410">
        <v>-0.9039269621244732</v>
      </c>
      <c r="IZ410">
        <v>-0.001239420960351069</v>
      </c>
      <c r="JA410">
        <v>2.054680153414315E-06</v>
      </c>
      <c r="JB410">
        <v>-6.090169633737798E-10</v>
      </c>
      <c r="JC410">
        <v>0.01286883109493677</v>
      </c>
      <c r="JD410">
        <v>0.003674261220633967</v>
      </c>
      <c r="JE410">
        <v>0.0003746991724086452</v>
      </c>
      <c r="JF410">
        <v>1.563836292469968E-06</v>
      </c>
      <c r="JG410">
        <v>1</v>
      </c>
      <c r="JH410">
        <v>2003</v>
      </c>
      <c r="JI410">
        <v>1</v>
      </c>
      <c r="JJ410">
        <v>24</v>
      </c>
      <c r="JK410">
        <v>203130.5</v>
      </c>
      <c r="JL410">
        <v>203130.7</v>
      </c>
      <c r="JM410">
        <v>0.8630370000000001</v>
      </c>
      <c r="JN410">
        <v>2.62817</v>
      </c>
      <c r="JO410">
        <v>1.49658</v>
      </c>
      <c r="JP410">
        <v>2.34253</v>
      </c>
      <c r="JQ410">
        <v>1.54785</v>
      </c>
      <c r="JR410">
        <v>2.40356</v>
      </c>
      <c r="JS410">
        <v>36.718</v>
      </c>
      <c r="JT410">
        <v>24.1751</v>
      </c>
      <c r="JU410">
        <v>18</v>
      </c>
      <c r="JV410">
        <v>482.366</v>
      </c>
      <c r="JW410">
        <v>489.967</v>
      </c>
      <c r="JX410">
        <v>27.0593</v>
      </c>
      <c r="JY410">
        <v>28.9505</v>
      </c>
      <c r="JZ410">
        <v>29.9998</v>
      </c>
      <c r="KA410">
        <v>29.2166</v>
      </c>
      <c r="KB410">
        <v>29.2236</v>
      </c>
      <c r="KC410">
        <v>17.2393</v>
      </c>
      <c r="KD410">
        <v>21.6681</v>
      </c>
      <c r="KE410">
        <v>77.988</v>
      </c>
      <c r="KF410">
        <v>27.0464</v>
      </c>
      <c r="KG410">
        <v>299.351</v>
      </c>
      <c r="KH410">
        <v>19.4979</v>
      </c>
      <c r="KI410">
        <v>101.853</v>
      </c>
      <c r="KJ410">
        <v>91.36450000000001</v>
      </c>
    </row>
    <row r="411" spans="1:296">
      <c r="A411">
        <v>393</v>
      </c>
      <c r="B411">
        <v>1759177441</v>
      </c>
      <c r="C411">
        <v>16067.90000009537</v>
      </c>
      <c r="D411" t="s">
        <v>1233</v>
      </c>
      <c r="E411" t="s">
        <v>1234</v>
      </c>
      <c r="F411">
        <v>5</v>
      </c>
      <c r="G411" t="s">
        <v>1218</v>
      </c>
      <c r="H411">
        <v>1759177433.214286</v>
      </c>
      <c r="I411">
        <f>(J411)/1000</f>
        <v>0</v>
      </c>
      <c r="J411">
        <f>IF(DO411, AM411, AG411)</f>
        <v>0</v>
      </c>
      <c r="K411">
        <f>IF(DO411, AH411, AF411)</f>
        <v>0</v>
      </c>
      <c r="L411">
        <f>DQ411 - IF(AT411&gt;1, K411*DK411*100.0/(AV411), 0)</f>
        <v>0</v>
      </c>
      <c r="M411">
        <f>((S411-I411/2)*L411-K411)/(S411+I411/2)</f>
        <v>0</v>
      </c>
      <c r="N411">
        <f>M411*(DX411+DY411)/1000.0</f>
        <v>0</v>
      </c>
      <c r="O411">
        <f>(DQ411 - IF(AT411&gt;1, K411*DK411*100.0/(AV411), 0))*(DX411+DY411)/1000.0</f>
        <v>0</v>
      </c>
      <c r="P411">
        <f>2.0/((1/R411-1/Q411)+SIGN(R411)*SQRT((1/R411-1/Q411)*(1/R411-1/Q411) + 4*DL411/((DL411+1)*(DL411+1))*(2*1/R411*1/Q411-1/Q411*1/Q411)))</f>
        <v>0</v>
      </c>
      <c r="Q411">
        <f>IF(LEFT(DM411,1)&lt;&gt;"0",IF(LEFT(DM411,1)="1",3.0,DN411),$D$5+$E$5*(EE411*DX411/($K$5*1000))+$F$5*(EE411*DX411/($K$5*1000))*MAX(MIN(DK411,$J$5),$I$5)*MAX(MIN(DK411,$J$5),$I$5)+$G$5*MAX(MIN(DK411,$J$5),$I$5)*(EE411*DX411/($K$5*1000))+$H$5*(EE411*DX411/($K$5*1000))*(EE411*DX411/($K$5*1000)))</f>
        <v>0</v>
      </c>
      <c r="R411">
        <f>I411*(1000-(1000*0.61365*exp(17.502*V411/(240.97+V411))/(DX411+DY411)+DS411)/2)/(1000*0.61365*exp(17.502*V411/(240.97+V411))/(DX411+DY411)-DS411)</f>
        <v>0</v>
      </c>
      <c r="S411">
        <f>1/((DL411+1)/(P411/1.6)+1/(Q411/1.37)) + DL411/((DL411+1)/(P411/1.6) + DL411/(Q411/1.37))</f>
        <v>0</v>
      </c>
      <c r="T411">
        <f>(DG411*DJ411)</f>
        <v>0</v>
      </c>
      <c r="U411">
        <f>(DZ411+(T411+2*0.95*5.67E-8*(((DZ411+$B$9)+273)^4-(DZ411+273)^4)-44100*I411)/(1.84*29.3*Q411+8*0.95*5.67E-8*(DZ411+273)^3))</f>
        <v>0</v>
      </c>
      <c r="V411">
        <f>($C$9*EA411+$D$9*EB411+$E$9*U411)</f>
        <v>0</v>
      </c>
      <c r="W411">
        <f>0.61365*exp(17.502*V411/(240.97+V411))</f>
        <v>0</v>
      </c>
      <c r="X411">
        <f>(Y411/Z411*100)</f>
        <v>0</v>
      </c>
      <c r="Y411">
        <f>DS411*(DX411+DY411)/1000</f>
        <v>0</v>
      </c>
      <c r="Z411">
        <f>0.61365*exp(17.502*DZ411/(240.97+DZ411))</f>
        <v>0</v>
      </c>
      <c r="AA411">
        <f>(W411-DS411*(DX411+DY411)/1000)</f>
        <v>0</v>
      </c>
      <c r="AB411">
        <f>(-I411*44100)</f>
        <v>0</v>
      </c>
      <c r="AC411">
        <f>2*29.3*Q411*0.92*(DZ411-V411)</f>
        <v>0</v>
      </c>
      <c r="AD411">
        <f>2*0.95*5.67E-8*(((DZ411+$B$9)+273)^4-(V411+273)^4)</f>
        <v>0</v>
      </c>
      <c r="AE411">
        <f>T411+AD411+AB411+AC411</f>
        <v>0</v>
      </c>
      <c r="AF411">
        <f>DW411*AT411*(DR411-DQ411*(1000-AT411*DT411)/(1000-AT411*DS411))/(100*DK411)</f>
        <v>0</v>
      </c>
      <c r="AG411">
        <f>1000*DW411*AT411*(DS411-DT411)/(100*DK411*(1000-AT411*DS411))</f>
        <v>0</v>
      </c>
      <c r="AH411">
        <f>(AI411 - AJ411 - DX411*1E3/(8.314*(DZ411+273.15)) * AL411/DW411 * AK411) * DW411/(100*DK411) * (1000 - DT411)/1000</f>
        <v>0</v>
      </c>
      <c r="AI411">
        <v>323.0621865638308</v>
      </c>
      <c r="AJ411">
        <v>327.8177030303029</v>
      </c>
      <c r="AK411">
        <v>-3.251742124353481</v>
      </c>
      <c r="AL411">
        <v>65.05159675909137</v>
      </c>
      <c r="AM411">
        <f>(AO411 - AN411 + DX411*1E3/(8.314*(DZ411+273.15)) * AQ411/DW411 * AP411) * DW411/(100*DK411) * 1000/(1000 - AO411)</f>
        <v>0</v>
      </c>
      <c r="AN411">
        <v>19.50219999524755</v>
      </c>
      <c r="AO411">
        <v>21.35495757575758</v>
      </c>
      <c r="AP411">
        <v>-0.0001864818641078167</v>
      </c>
      <c r="AQ411">
        <v>105.0378485698211</v>
      </c>
      <c r="AR411">
        <v>0</v>
      </c>
      <c r="AS411">
        <v>0</v>
      </c>
      <c r="AT411">
        <f>IF(AR411*$H$15&gt;=AV411,1.0,(AV411/(AV411-AR411*$H$15)))</f>
        <v>0</v>
      </c>
      <c r="AU411">
        <f>(AT411-1)*100</f>
        <v>0</v>
      </c>
      <c r="AV411">
        <f>MAX(0,($B$15+$C$15*EE411)/(1+$D$15*EE411)*DX411/(DZ411+273)*$E$15)</f>
        <v>0</v>
      </c>
      <c r="AW411" t="s">
        <v>437</v>
      </c>
      <c r="AX411" t="s">
        <v>437</v>
      </c>
      <c r="AY411">
        <v>0</v>
      </c>
      <c r="AZ411">
        <v>0</v>
      </c>
      <c r="BA411">
        <f>1-AY411/AZ411</f>
        <v>0</v>
      </c>
      <c r="BB411">
        <v>0</v>
      </c>
      <c r="BC411" t="s">
        <v>437</v>
      </c>
      <c r="BD411" t="s">
        <v>437</v>
      </c>
      <c r="BE411">
        <v>0</v>
      </c>
      <c r="BF411">
        <v>0</v>
      </c>
      <c r="BG411">
        <f>1-BE411/BF411</f>
        <v>0</v>
      </c>
      <c r="BH411">
        <v>0.5</v>
      </c>
      <c r="BI411">
        <f>DH411</f>
        <v>0</v>
      </c>
      <c r="BJ411">
        <f>K411</f>
        <v>0</v>
      </c>
      <c r="BK411">
        <f>BG411*BH411*BI411</f>
        <v>0</v>
      </c>
      <c r="BL411">
        <f>(BJ411-BB411)/BI411</f>
        <v>0</v>
      </c>
      <c r="BM411">
        <f>(AZ411-BF411)/BF411</f>
        <v>0</v>
      </c>
      <c r="BN411">
        <f>AY411/(BA411+AY411/BF411)</f>
        <v>0</v>
      </c>
      <c r="BO411" t="s">
        <v>437</v>
      </c>
      <c r="BP411">
        <v>0</v>
      </c>
      <c r="BQ411">
        <f>IF(BP411&lt;&gt;0, BP411, BN411)</f>
        <v>0</v>
      </c>
      <c r="BR411">
        <f>1-BQ411/BF411</f>
        <v>0</v>
      </c>
      <c r="BS411">
        <f>(BF411-BE411)/(BF411-BQ411)</f>
        <v>0</v>
      </c>
      <c r="BT411">
        <f>(AZ411-BF411)/(AZ411-BQ411)</f>
        <v>0</v>
      </c>
      <c r="BU411">
        <f>(BF411-BE411)/(BF411-AY411)</f>
        <v>0</v>
      </c>
      <c r="BV411">
        <f>(AZ411-BF411)/(AZ411-AY411)</f>
        <v>0</v>
      </c>
      <c r="BW411">
        <f>(BS411*BQ411/BE411)</f>
        <v>0</v>
      </c>
      <c r="BX411">
        <f>(1-BW411)</f>
        <v>0</v>
      </c>
      <c r="DG411">
        <f>$B$13*EF411+$C$13*EG411+$F$13*ER411*(1-EU411)</f>
        <v>0</v>
      </c>
      <c r="DH411">
        <f>DG411*DI411</f>
        <v>0</v>
      </c>
      <c r="DI411">
        <f>($B$13*$D$11+$C$13*$D$11+$F$13*((FE411+EW411)/MAX(FE411+EW411+FF411, 0.1)*$I$11+FF411/MAX(FE411+EW411+FF411, 0.1)*$J$11))/($B$13+$C$13+$F$13)</f>
        <v>0</v>
      </c>
      <c r="DJ411">
        <f>($B$13*$K$11+$C$13*$K$11+$F$13*((FE411+EW411)/MAX(FE411+EW411+FF411, 0.1)*$P$11+FF411/MAX(FE411+EW411+FF411, 0.1)*$Q$11))/($B$13+$C$13+$F$13)</f>
        <v>0</v>
      </c>
      <c r="DK411">
        <v>3.21</v>
      </c>
      <c r="DL411">
        <v>0.5</v>
      </c>
      <c r="DM411" t="s">
        <v>438</v>
      </c>
      <c r="DN411">
        <v>2</v>
      </c>
      <c r="DO411" t="b">
        <v>1</v>
      </c>
      <c r="DP411">
        <v>1759177433.214286</v>
      </c>
      <c r="DQ411">
        <v>343.8768928571429</v>
      </c>
      <c r="DR411">
        <v>332.5411785714285</v>
      </c>
      <c r="DS411">
        <v>21.36986071428571</v>
      </c>
      <c r="DT411">
        <v>19.52922142857143</v>
      </c>
      <c r="DU411">
        <v>344.9885714285714</v>
      </c>
      <c r="DV411">
        <v>21.098</v>
      </c>
      <c r="DW411">
        <v>500.0175714285714</v>
      </c>
      <c r="DX411">
        <v>90.79526785714286</v>
      </c>
      <c r="DY411">
        <v>0.06697081428571429</v>
      </c>
      <c r="DZ411">
        <v>28.37365357142857</v>
      </c>
      <c r="EA411">
        <v>29.99678214285714</v>
      </c>
      <c r="EB411">
        <v>999.9000000000002</v>
      </c>
      <c r="EC411">
        <v>0</v>
      </c>
      <c r="ED411">
        <v>0</v>
      </c>
      <c r="EE411">
        <v>9997.520357142857</v>
      </c>
      <c r="EF411">
        <v>0</v>
      </c>
      <c r="EG411">
        <v>10.32351428571428</v>
      </c>
      <c r="EH411">
        <v>11.33572035714286</v>
      </c>
      <c r="EI411">
        <v>351.3861071428572</v>
      </c>
      <c r="EJ411">
        <v>339.1650357142857</v>
      </c>
      <c r="EK411">
        <v>1.840633928571429</v>
      </c>
      <c r="EL411">
        <v>332.5411785714285</v>
      </c>
      <c r="EM411">
        <v>19.52922142857143</v>
      </c>
      <c r="EN411">
        <v>1.940281428571428</v>
      </c>
      <c r="EO411">
        <v>1.773161428571429</v>
      </c>
      <c r="EP411">
        <v>16.96524285714286</v>
      </c>
      <c r="EQ411">
        <v>15.55217857142857</v>
      </c>
      <c r="ER411">
        <v>2000.001428571429</v>
      </c>
      <c r="ES411">
        <v>0.9799991785714284</v>
      </c>
      <c r="ET411">
        <v>0.02000071428571429</v>
      </c>
      <c r="EU411">
        <v>0</v>
      </c>
      <c r="EV411">
        <v>442.4533214285715</v>
      </c>
      <c r="EW411">
        <v>5.00078</v>
      </c>
      <c r="EX411">
        <v>8644.218214285715</v>
      </c>
      <c r="EY411">
        <v>16379.63571428572</v>
      </c>
      <c r="EZ411">
        <v>39.04664285714285</v>
      </c>
      <c r="FA411">
        <v>39.89714285714285</v>
      </c>
      <c r="FB411">
        <v>39.24310714285713</v>
      </c>
      <c r="FC411">
        <v>39.53996428571428</v>
      </c>
      <c r="FD411">
        <v>40.01535714285713</v>
      </c>
      <c r="FE411">
        <v>1955.101428571428</v>
      </c>
      <c r="FF411">
        <v>39.9</v>
      </c>
      <c r="FG411">
        <v>0</v>
      </c>
      <c r="FH411">
        <v>1759177433.6</v>
      </c>
      <c r="FI411">
        <v>0</v>
      </c>
      <c r="FJ411">
        <v>442.1911153846155</v>
      </c>
      <c r="FK411">
        <v>-35.20536752163277</v>
      </c>
      <c r="FL411">
        <v>-664.3039314504937</v>
      </c>
      <c r="FM411">
        <v>8639.427307692307</v>
      </c>
      <c r="FN411">
        <v>15</v>
      </c>
      <c r="FO411">
        <v>0</v>
      </c>
      <c r="FP411" t="s">
        <v>439</v>
      </c>
      <c r="FQ411">
        <v>1746989605.5</v>
      </c>
      <c r="FR411">
        <v>1746989593.5</v>
      </c>
      <c r="FS411">
        <v>0</v>
      </c>
      <c r="FT411">
        <v>-0.274</v>
      </c>
      <c r="FU411">
        <v>-0.002</v>
      </c>
      <c r="FV411">
        <v>2.549</v>
      </c>
      <c r="FW411">
        <v>0.129</v>
      </c>
      <c r="FX411">
        <v>420</v>
      </c>
      <c r="FY411">
        <v>17</v>
      </c>
      <c r="FZ411">
        <v>0.02</v>
      </c>
      <c r="GA411">
        <v>0.04</v>
      </c>
      <c r="GB411">
        <v>10.61272634146341</v>
      </c>
      <c r="GC411">
        <v>14.2085755400697</v>
      </c>
      <c r="GD411">
        <v>1.436443035748383</v>
      </c>
      <c r="GE411">
        <v>0</v>
      </c>
      <c r="GF411">
        <v>443.4881470588236</v>
      </c>
      <c r="GG411">
        <v>-27.88444615471708</v>
      </c>
      <c r="GH411">
        <v>2.805742191128682</v>
      </c>
      <c r="GI411">
        <v>0</v>
      </c>
      <c r="GJ411">
        <v>1.836709268292683</v>
      </c>
      <c r="GK411">
        <v>0.1174868989547035</v>
      </c>
      <c r="GL411">
        <v>0.01290893704230389</v>
      </c>
      <c r="GM411">
        <v>0</v>
      </c>
      <c r="GN411">
        <v>0</v>
      </c>
      <c r="GO411">
        <v>3</v>
      </c>
      <c r="GP411" t="s">
        <v>484</v>
      </c>
      <c r="GQ411">
        <v>3.10215</v>
      </c>
      <c r="GR411">
        <v>2.72473</v>
      </c>
      <c r="GS411">
        <v>0.0714799</v>
      </c>
      <c r="GT411">
        <v>0.0690506</v>
      </c>
      <c r="GU411">
        <v>0.09958930000000001</v>
      </c>
      <c r="GV411">
        <v>0.0946873</v>
      </c>
      <c r="GW411">
        <v>24247.4</v>
      </c>
      <c r="GX411">
        <v>22085.3</v>
      </c>
      <c r="GY411">
        <v>26678.1</v>
      </c>
      <c r="GZ411">
        <v>23945.7</v>
      </c>
      <c r="HA411">
        <v>38433.9</v>
      </c>
      <c r="HB411">
        <v>32046.8</v>
      </c>
      <c r="HC411">
        <v>46584</v>
      </c>
      <c r="HD411">
        <v>37885.6</v>
      </c>
      <c r="HE411">
        <v>1.86795</v>
      </c>
      <c r="HF411">
        <v>1.85658</v>
      </c>
      <c r="HG411">
        <v>0.147887</v>
      </c>
      <c r="HH411">
        <v>0</v>
      </c>
      <c r="HI411">
        <v>27.5695</v>
      </c>
      <c r="HJ411">
        <v>999.9</v>
      </c>
      <c r="HK411">
        <v>46.6</v>
      </c>
      <c r="HL411">
        <v>32</v>
      </c>
      <c r="HM411">
        <v>24.5081</v>
      </c>
      <c r="HN411">
        <v>60.8044</v>
      </c>
      <c r="HO411">
        <v>22.2676</v>
      </c>
      <c r="HP411">
        <v>1</v>
      </c>
      <c r="HQ411">
        <v>0.129329</v>
      </c>
      <c r="HR411">
        <v>0.0857816</v>
      </c>
      <c r="HS411">
        <v>20.2797</v>
      </c>
      <c r="HT411">
        <v>5.21115</v>
      </c>
      <c r="HU411">
        <v>11.98</v>
      </c>
      <c r="HV411">
        <v>4.96275</v>
      </c>
      <c r="HW411">
        <v>3.27443</v>
      </c>
      <c r="HX411">
        <v>9999</v>
      </c>
      <c r="HY411">
        <v>9999</v>
      </c>
      <c r="HZ411">
        <v>9999</v>
      </c>
      <c r="IA411">
        <v>44.8</v>
      </c>
      <c r="IB411">
        <v>1.864</v>
      </c>
      <c r="IC411">
        <v>1.86016</v>
      </c>
      <c r="ID411">
        <v>1.85846</v>
      </c>
      <c r="IE411">
        <v>1.8598</v>
      </c>
      <c r="IF411">
        <v>1.85989</v>
      </c>
      <c r="IG411">
        <v>1.85839</v>
      </c>
      <c r="IH411">
        <v>1.85745</v>
      </c>
      <c r="II411">
        <v>1.85242</v>
      </c>
      <c r="IJ411">
        <v>0</v>
      </c>
      <c r="IK411">
        <v>0</v>
      </c>
      <c r="IL411">
        <v>0</v>
      </c>
      <c r="IM411">
        <v>0</v>
      </c>
      <c r="IN411" t="s">
        <v>441</v>
      </c>
      <c r="IO411" t="s">
        <v>442</v>
      </c>
      <c r="IP411" t="s">
        <v>443</v>
      </c>
      <c r="IQ411" t="s">
        <v>443</v>
      </c>
      <c r="IR411" t="s">
        <v>443</v>
      </c>
      <c r="IS411" t="s">
        <v>443</v>
      </c>
      <c r="IT411">
        <v>0</v>
      </c>
      <c r="IU411">
        <v>100</v>
      </c>
      <c r="IV411">
        <v>100</v>
      </c>
      <c r="IW411">
        <v>-1.11</v>
      </c>
      <c r="IX411">
        <v>0.2715</v>
      </c>
      <c r="IY411">
        <v>-0.9039269621244732</v>
      </c>
      <c r="IZ411">
        <v>-0.001239420960351069</v>
      </c>
      <c r="JA411">
        <v>2.054680153414315E-06</v>
      </c>
      <c r="JB411">
        <v>-6.090169633737798E-10</v>
      </c>
      <c r="JC411">
        <v>0.01286883109493677</v>
      </c>
      <c r="JD411">
        <v>0.003674261220633967</v>
      </c>
      <c r="JE411">
        <v>0.0003746991724086452</v>
      </c>
      <c r="JF411">
        <v>1.563836292469968E-06</v>
      </c>
      <c r="JG411">
        <v>1</v>
      </c>
      <c r="JH411">
        <v>2003</v>
      </c>
      <c r="JI411">
        <v>1</v>
      </c>
      <c r="JJ411">
        <v>24</v>
      </c>
      <c r="JK411">
        <v>203130.6</v>
      </c>
      <c r="JL411">
        <v>203130.8</v>
      </c>
      <c r="JM411">
        <v>0.826416</v>
      </c>
      <c r="JN411">
        <v>2.6416</v>
      </c>
      <c r="JO411">
        <v>1.49658</v>
      </c>
      <c r="JP411">
        <v>2.34253</v>
      </c>
      <c r="JQ411">
        <v>1.54907</v>
      </c>
      <c r="JR411">
        <v>2.33643</v>
      </c>
      <c r="JS411">
        <v>36.7417</v>
      </c>
      <c r="JT411">
        <v>24.1663</v>
      </c>
      <c r="JU411">
        <v>18</v>
      </c>
      <c r="JV411">
        <v>482.376</v>
      </c>
      <c r="JW411">
        <v>489.783</v>
      </c>
      <c r="JX411">
        <v>27.0496</v>
      </c>
      <c r="JY411">
        <v>28.9482</v>
      </c>
      <c r="JZ411">
        <v>30</v>
      </c>
      <c r="KA411">
        <v>29.214</v>
      </c>
      <c r="KB411">
        <v>29.2212</v>
      </c>
      <c r="KC411">
        <v>16.4486</v>
      </c>
      <c r="KD411">
        <v>21.6681</v>
      </c>
      <c r="KE411">
        <v>77.988</v>
      </c>
      <c r="KF411">
        <v>27.0456</v>
      </c>
      <c r="KG411">
        <v>279.31</v>
      </c>
      <c r="KH411">
        <v>19.5077</v>
      </c>
      <c r="KI411">
        <v>101.854</v>
      </c>
      <c r="KJ411">
        <v>91.3651</v>
      </c>
    </row>
    <row r="412" spans="1:296">
      <c r="A412">
        <v>394</v>
      </c>
      <c r="B412">
        <v>1759177446</v>
      </c>
      <c r="C412">
        <v>16072.90000009537</v>
      </c>
      <c r="D412" t="s">
        <v>1235</v>
      </c>
      <c r="E412" t="s">
        <v>1236</v>
      </c>
      <c r="F412">
        <v>5</v>
      </c>
      <c r="G412" t="s">
        <v>1218</v>
      </c>
      <c r="H412">
        <v>1759177438.5</v>
      </c>
      <c r="I412">
        <f>(J412)/1000</f>
        <v>0</v>
      </c>
      <c r="J412">
        <f>IF(DO412, AM412, AG412)</f>
        <v>0</v>
      </c>
      <c r="K412">
        <f>IF(DO412, AH412, AF412)</f>
        <v>0</v>
      </c>
      <c r="L412">
        <f>DQ412 - IF(AT412&gt;1, K412*DK412*100.0/(AV412), 0)</f>
        <v>0</v>
      </c>
      <c r="M412">
        <f>((S412-I412/2)*L412-K412)/(S412+I412/2)</f>
        <v>0</v>
      </c>
      <c r="N412">
        <f>M412*(DX412+DY412)/1000.0</f>
        <v>0</v>
      </c>
      <c r="O412">
        <f>(DQ412 - IF(AT412&gt;1, K412*DK412*100.0/(AV412), 0))*(DX412+DY412)/1000.0</f>
        <v>0</v>
      </c>
      <c r="P412">
        <f>2.0/((1/R412-1/Q412)+SIGN(R412)*SQRT((1/R412-1/Q412)*(1/R412-1/Q412) + 4*DL412/((DL412+1)*(DL412+1))*(2*1/R412*1/Q412-1/Q412*1/Q412)))</f>
        <v>0</v>
      </c>
      <c r="Q412">
        <f>IF(LEFT(DM412,1)&lt;&gt;"0",IF(LEFT(DM412,1)="1",3.0,DN412),$D$5+$E$5*(EE412*DX412/($K$5*1000))+$F$5*(EE412*DX412/($K$5*1000))*MAX(MIN(DK412,$J$5),$I$5)*MAX(MIN(DK412,$J$5),$I$5)+$G$5*MAX(MIN(DK412,$J$5),$I$5)*(EE412*DX412/($K$5*1000))+$H$5*(EE412*DX412/($K$5*1000))*(EE412*DX412/($K$5*1000)))</f>
        <v>0</v>
      </c>
      <c r="R412">
        <f>I412*(1000-(1000*0.61365*exp(17.502*V412/(240.97+V412))/(DX412+DY412)+DS412)/2)/(1000*0.61365*exp(17.502*V412/(240.97+V412))/(DX412+DY412)-DS412)</f>
        <v>0</v>
      </c>
      <c r="S412">
        <f>1/((DL412+1)/(P412/1.6)+1/(Q412/1.37)) + DL412/((DL412+1)/(P412/1.6) + DL412/(Q412/1.37))</f>
        <v>0</v>
      </c>
      <c r="T412">
        <f>(DG412*DJ412)</f>
        <v>0</v>
      </c>
      <c r="U412">
        <f>(DZ412+(T412+2*0.95*5.67E-8*(((DZ412+$B$9)+273)^4-(DZ412+273)^4)-44100*I412)/(1.84*29.3*Q412+8*0.95*5.67E-8*(DZ412+273)^3))</f>
        <v>0</v>
      </c>
      <c r="V412">
        <f>($C$9*EA412+$D$9*EB412+$E$9*U412)</f>
        <v>0</v>
      </c>
      <c r="W412">
        <f>0.61365*exp(17.502*V412/(240.97+V412))</f>
        <v>0</v>
      </c>
      <c r="X412">
        <f>(Y412/Z412*100)</f>
        <v>0</v>
      </c>
      <c r="Y412">
        <f>DS412*(DX412+DY412)/1000</f>
        <v>0</v>
      </c>
      <c r="Z412">
        <f>0.61365*exp(17.502*DZ412/(240.97+DZ412))</f>
        <v>0</v>
      </c>
      <c r="AA412">
        <f>(W412-DS412*(DX412+DY412)/1000)</f>
        <v>0</v>
      </c>
      <c r="AB412">
        <f>(-I412*44100)</f>
        <v>0</v>
      </c>
      <c r="AC412">
        <f>2*29.3*Q412*0.92*(DZ412-V412)</f>
        <v>0</v>
      </c>
      <c r="AD412">
        <f>2*0.95*5.67E-8*(((DZ412+$B$9)+273)^4-(V412+273)^4)</f>
        <v>0</v>
      </c>
      <c r="AE412">
        <f>T412+AD412+AB412+AC412</f>
        <v>0</v>
      </c>
      <c r="AF412">
        <f>DW412*AT412*(DR412-DQ412*(1000-AT412*DT412)/(1000-AT412*DS412))/(100*DK412)</f>
        <v>0</v>
      </c>
      <c r="AG412">
        <f>1000*DW412*AT412*(DS412-DT412)/(100*DK412*(1000-AT412*DS412))</f>
        <v>0</v>
      </c>
      <c r="AH412">
        <f>(AI412 - AJ412 - DX412*1E3/(8.314*(DZ412+273.15)) * AL412/DW412 * AK412) * DW412/(100*DK412) * (1000 - DT412)/1000</f>
        <v>0</v>
      </c>
      <c r="AI412">
        <v>306.193379926519</v>
      </c>
      <c r="AJ412">
        <v>311.3945818181818</v>
      </c>
      <c r="AK412">
        <v>-3.2797645205713</v>
      </c>
      <c r="AL412">
        <v>65.05159675909137</v>
      </c>
      <c r="AM412">
        <f>(AO412 - AN412 + DX412*1E3/(8.314*(DZ412+273.15)) * AQ412/DW412 * AP412) * DW412/(100*DK412) * 1000/(1000 - AO412)</f>
        <v>0</v>
      </c>
      <c r="AN412">
        <v>19.49374799550023</v>
      </c>
      <c r="AO412">
        <v>21.34334303030302</v>
      </c>
      <c r="AP412">
        <v>-9.754667938072737E-05</v>
      </c>
      <c r="AQ412">
        <v>105.0378485698211</v>
      </c>
      <c r="AR412">
        <v>0</v>
      </c>
      <c r="AS412">
        <v>0</v>
      </c>
      <c r="AT412">
        <f>IF(AR412*$H$15&gt;=AV412,1.0,(AV412/(AV412-AR412*$H$15)))</f>
        <v>0</v>
      </c>
      <c r="AU412">
        <f>(AT412-1)*100</f>
        <v>0</v>
      </c>
      <c r="AV412">
        <f>MAX(0,($B$15+$C$15*EE412)/(1+$D$15*EE412)*DX412/(DZ412+273)*$E$15)</f>
        <v>0</v>
      </c>
      <c r="AW412" t="s">
        <v>437</v>
      </c>
      <c r="AX412" t="s">
        <v>437</v>
      </c>
      <c r="AY412">
        <v>0</v>
      </c>
      <c r="AZ412">
        <v>0</v>
      </c>
      <c r="BA412">
        <f>1-AY412/AZ412</f>
        <v>0</v>
      </c>
      <c r="BB412">
        <v>0</v>
      </c>
      <c r="BC412" t="s">
        <v>437</v>
      </c>
      <c r="BD412" t="s">
        <v>437</v>
      </c>
      <c r="BE412">
        <v>0</v>
      </c>
      <c r="BF412">
        <v>0</v>
      </c>
      <c r="BG412">
        <f>1-BE412/BF412</f>
        <v>0</v>
      </c>
      <c r="BH412">
        <v>0.5</v>
      </c>
      <c r="BI412">
        <f>DH412</f>
        <v>0</v>
      </c>
      <c r="BJ412">
        <f>K412</f>
        <v>0</v>
      </c>
      <c r="BK412">
        <f>BG412*BH412*BI412</f>
        <v>0</v>
      </c>
      <c r="BL412">
        <f>(BJ412-BB412)/BI412</f>
        <v>0</v>
      </c>
      <c r="BM412">
        <f>(AZ412-BF412)/BF412</f>
        <v>0</v>
      </c>
      <c r="BN412">
        <f>AY412/(BA412+AY412/BF412)</f>
        <v>0</v>
      </c>
      <c r="BO412" t="s">
        <v>437</v>
      </c>
      <c r="BP412">
        <v>0</v>
      </c>
      <c r="BQ412">
        <f>IF(BP412&lt;&gt;0, BP412, BN412)</f>
        <v>0</v>
      </c>
      <c r="BR412">
        <f>1-BQ412/BF412</f>
        <v>0</v>
      </c>
      <c r="BS412">
        <f>(BF412-BE412)/(BF412-BQ412)</f>
        <v>0</v>
      </c>
      <c r="BT412">
        <f>(AZ412-BF412)/(AZ412-BQ412)</f>
        <v>0</v>
      </c>
      <c r="BU412">
        <f>(BF412-BE412)/(BF412-AY412)</f>
        <v>0</v>
      </c>
      <c r="BV412">
        <f>(AZ412-BF412)/(AZ412-AY412)</f>
        <v>0</v>
      </c>
      <c r="BW412">
        <f>(BS412*BQ412/BE412)</f>
        <v>0</v>
      </c>
      <c r="BX412">
        <f>(1-BW412)</f>
        <v>0</v>
      </c>
      <c r="DG412">
        <f>$B$13*EF412+$C$13*EG412+$F$13*ER412*(1-EU412)</f>
        <v>0</v>
      </c>
      <c r="DH412">
        <f>DG412*DI412</f>
        <v>0</v>
      </c>
      <c r="DI412">
        <f>($B$13*$D$11+$C$13*$D$11+$F$13*((FE412+EW412)/MAX(FE412+EW412+FF412, 0.1)*$I$11+FF412/MAX(FE412+EW412+FF412, 0.1)*$J$11))/($B$13+$C$13+$F$13)</f>
        <v>0</v>
      </c>
      <c r="DJ412">
        <f>($B$13*$K$11+$C$13*$K$11+$F$13*((FE412+EW412)/MAX(FE412+EW412+FF412, 0.1)*$P$11+FF412/MAX(FE412+EW412+FF412, 0.1)*$Q$11))/($B$13+$C$13+$F$13)</f>
        <v>0</v>
      </c>
      <c r="DK412">
        <v>3.21</v>
      </c>
      <c r="DL412">
        <v>0.5</v>
      </c>
      <c r="DM412" t="s">
        <v>438</v>
      </c>
      <c r="DN412">
        <v>2</v>
      </c>
      <c r="DO412" t="b">
        <v>1</v>
      </c>
      <c r="DP412">
        <v>1759177438.5</v>
      </c>
      <c r="DQ412">
        <v>327.1345555555556</v>
      </c>
      <c r="DR412">
        <v>314.9718148148148</v>
      </c>
      <c r="DS412">
        <v>21.36067037037038</v>
      </c>
      <c r="DT412">
        <v>19.51142962962963</v>
      </c>
      <c r="DU412">
        <v>328.2452592592592</v>
      </c>
      <c r="DV412">
        <v>21.0889962962963</v>
      </c>
      <c r="DW412">
        <v>500.0465555555555</v>
      </c>
      <c r="DX412">
        <v>90.79485555555554</v>
      </c>
      <c r="DY412">
        <v>0.06687075925925925</v>
      </c>
      <c r="DZ412">
        <v>28.37488148148148</v>
      </c>
      <c r="EA412">
        <v>29.9918962962963</v>
      </c>
      <c r="EB412">
        <v>999.9000000000001</v>
      </c>
      <c r="EC412">
        <v>0</v>
      </c>
      <c r="ED412">
        <v>0</v>
      </c>
      <c r="EE412">
        <v>9995.668518518518</v>
      </c>
      <c r="EF412">
        <v>0</v>
      </c>
      <c r="EG412">
        <v>10.3214</v>
      </c>
      <c r="EH412">
        <v>12.16279259259259</v>
      </c>
      <c r="EI412">
        <v>334.2751111111111</v>
      </c>
      <c r="EJ412">
        <v>321.2397777777778</v>
      </c>
      <c r="EK412">
        <v>1.849230740740741</v>
      </c>
      <c r="EL412">
        <v>314.9718148148148</v>
      </c>
      <c r="EM412">
        <v>19.51142962962963</v>
      </c>
      <c r="EN412">
        <v>1.939437777777778</v>
      </c>
      <c r="EO412">
        <v>1.771536296296296</v>
      </c>
      <c r="EP412">
        <v>16.95838148148148</v>
      </c>
      <c r="EQ412">
        <v>15.53788518518519</v>
      </c>
      <c r="ER412">
        <v>2000.007037037037</v>
      </c>
      <c r="ES412">
        <v>0.9799992222222224</v>
      </c>
      <c r="ET412">
        <v>0.02000067407407408</v>
      </c>
      <c r="EU412">
        <v>0</v>
      </c>
      <c r="EV412">
        <v>439.0321481481481</v>
      </c>
      <c r="EW412">
        <v>5.00078</v>
      </c>
      <c r="EX412">
        <v>8579.020370370372</v>
      </c>
      <c r="EY412">
        <v>16379.68518518518</v>
      </c>
      <c r="EZ412">
        <v>39.04833333333332</v>
      </c>
      <c r="FA412">
        <v>39.89107407407408</v>
      </c>
      <c r="FB412">
        <v>39.24507407407408</v>
      </c>
      <c r="FC412">
        <v>39.55066666666666</v>
      </c>
      <c r="FD412">
        <v>40.03214814814815</v>
      </c>
      <c r="FE412">
        <v>1955.107037037037</v>
      </c>
      <c r="FF412">
        <v>39.9</v>
      </c>
      <c r="FG412">
        <v>0</v>
      </c>
      <c r="FH412">
        <v>1759177438.4</v>
      </c>
      <c r="FI412">
        <v>0</v>
      </c>
      <c r="FJ412">
        <v>439.044423076923</v>
      </c>
      <c r="FK412">
        <v>-44.21972651497205</v>
      </c>
      <c r="FL412">
        <v>-845.9029061070332</v>
      </c>
      <c r="FM412">
        <v>8579.186923076923</v>
      </c>
      <c r="FN412">
        <v>15</v>
      </c>
      <c r="FO412">
        <v>0</v>
      </c>
      <c r="FP412" t="s">
        <v>439</v>
      </c>
      <c r="FQ412">
        <v>1746989605.5</v>
      </c>
      <c r="FR412">
        <v>1746989593.5</v>
      </c>
      <c r="FS412">
        <v>0</v>
      </c>
      <c r="FT412">
        <v>-0.274</v>
      </c>
      <c r="FU412">
        <v>-0.002</v>
      </c>
      <c r="FV412">
        <v>2.549</v>
      </c>
      <c r="FW412">
        <v>0.129</v>
      </c>
      <c r="FX412">
        <v>420</v>
      </c>
      <c r="FY412">
        <v>17</v>
      </c>
      <c r="FZ412">
        <v>0.02</v>
      </c>
      <c r="GA412">
        <v>0.04</v>
      </c>
      <c r="GB412">
        <v>11.64257317073171</v>
      </c>
      <c r="GC412">
        <v>9.614086620209058</v>
      </c>
      <c r="GD412">
        <v>0.9699676244469774</v>
      </c>
      <c r="GE412">
        <v>0</v>
      </c>
      <c r="GF412">
        <v>440.8409117647058</v>
      </c>
      <c r="GG412">
        <v>-38.09581360143342</v>
      </c>
      <c r="GH412">
        <v>3.788413810303316</v>
      </c>
      <c r="GI412">
        <v>0</v>
      </c>
      <c r="GJ412">
        <v>1.843164878048781</v>
      </c>
      <c r="GK412">
        <v>0.1098160975609766</v>
      </c>
      <c r="GL412">
        <v>0.012438781040183</v>
      </c>
      <c r="GM412">
        <v>0</v>
      </c>
      <c r="GN412">
        <v>0</v>
      </c>
      <c r="GO412">
        <v>3</v>
      </c>
      <c r="GP412" t="s">
        <v>484</v>
      </c>
      <c r="GQ412">
        <v>3.1018</v>
      </c>
      <c r="GR412">
        <v>2.72503</v>
      </c>
      <c r="GS412">
        <v>0.0685945</v>
      </c>
      <c r="GT412">
        <v>0.0660044</v>
      </c>
      <c r="GU412">
        <v>0.09955219999999999</v>
      </c>
      <c r="GV412">
        <v>0.0946621</v>
      </c>
      <c r="GW412">
        <v>24322.7</v>
      </c>
      <c r="GX412">
        <v>22157.8</v>
      </c>
      <c r="GY412">
        <v>26678.1</v>
      </c>
      <c r="GZ412">
        <v>23945.9</v>
      </c>
      <c r="HA412">
        <v>38435.1</v>
      </c>
      <c r="HB412">
        <v>32047.6</v>
      </c>
      <c r="HC412">
        <v>46584</v>
      </c>
      <c r="HD412">
        <v>37885.9</v>
      </c>
      <c r="HE412">
        <v>1.86777</v>
      </c>
      <c r="HF412">
        <v>1.85693</v>
      </c>
      <c r="HG412">
        <v>0.148453</v>
      </c>
      <c r="HH412">
        <v>0</v>
      </c>
      <c r="HI412">
        <v>27.5695</v>
      </c>
      <c r="HJ412">
        <v>999.9</v>
      </c>
      <c r="HK412">
        <v>46.5</v>
      </c>
      <c r="HL412">
        <v>32</v>
      </c>
      <c r="HM412">
        <v>24.4518</v>
      </c>
      <c r="HN412">
        <v>60.9944</v>
      </c>
      <c r="HO412">
        <v>22.3678</v>
      </c>
      <c r="HP412">
        <v>1</v>
      </c>
      <c r="HQ412">
        <v>0.129273</v>
      </c>
      <c r="HR412">
        <v>0.0714924</v>
      </c>
      <c r="HS412">
        <v>20.2798</v>
      </c>
      <c r="HT412">
        <v>5.21145</v>
      </c>
      <c r="HU412">
        <v>11.98</v>
      </c>
      <c r="HV412">
        <v>4.9629</v>
      </c>
      <c r="HW412">
        <v>3.27445</v>
      </c>
      <c r="HX412">
        <v>9999</v>
      </c>
      <c r="HY412">
        <v>9999</v>
      </c>
      <c r="HZ412">
        <v>9999</v>
      </c>
      <c r="IA412">
        <v>44.8</v>
      </c>
      <c r="IB412">
        <v>1.86396</v>
      </c>
      <c r="IC412">
        <v>1.86016</v>
      </c>
      <c r="ID412">
        <v>1.85846</v>
      </c>
      <c r="IE412">
        <v>1.85976</v>
      </c>
      <c r="IF412">
        <v>1.85989</v>
      </c>
      <c r="IG412">
        <v>1.85837</v>
      </c>
      <c r="IH412">
        <v>1.85745</v>
      </c>
      <c r="II412">
        <v>1.85242</v>
      </c>
      <c r="IJ412">
        <v>0</v>
      </c>
      <c r="IK412">
        <v>0</v>
      </c>
      <c r="IL412">
        <v>0</v>
      </c>
      <c r="IM412">
        <v>0</v>
      </c>
      <c r="IN412" t="s">
        <v>441</v>
      </c>
      <c r="IO412" t="s">
        <v>442</v>
      </c>
      <c r="IP412" t="s">
        <v>443</v>
      </c>
      <c r="IQ412" t="s">
        <v>443</v>
      </c>
      <c r="IR412" t="s">
        <v>443</v>
      </c>
      <c r="IS412" t="s">
        <v>443</v>
      </c>
      <c r="IT412">
        <v>0</v>
      </c>
      <c r="IU412">
        <v>100</v>
      </c>
      <c r="IV412">
        <v>100</v>
      </c>
      <c r="IW412">
        <v>-1.108</v>
      </c>
      <c r="IX412">
        <v>0.2713</v>
      </c>
      <c r="IY412">
        <v>-0.9039269621244732</v>
      </c>
      <c r="IZ412">
        <v>-0.001239420960351069</v>
      </c>
      <c r="JA412">
        <v>2.054680153414315E-06</v>
      </c>
      <c r="JB412">
        <v>-6.090169633737798E-10</v>
      </c>
      <c r="JC412">
        <v>0.01286883109493677</v>
      </c>
      <c r="JD412">
        <v>0.003674261220633967</v>
      </c>
      <c r="JE412">
        <v>0.0003746991724086452</v>
      </c>
      <c r="JF412">
        <v>1.563836292469968E-06</v>
      </c>
      <c r="JG412">
        <v>1</v>
      </c>
      <c r="JH412">
        <v>2003</v>
      </c>
      <c r="JI412">
        <v>1</v>
      </c>
      <c r="JJ412">
        <v>24</v>
      </c>
      <c r="JK412">
        <v>203130.7</v>
      </c>
      <c r="JL412">
        <v>203130.9</v>
      </c>
      <c r="JM412">
        <v>0.783691</v>
      </c>
      <c r="JN412">
        <v>2.59033</v>
      </c>
      <c r="JO412">
        <v>1.49658</v>
      </c>
      <c r="JP412">
        <v>2.34131</v>
      </c>
      <c r="JQ412">
        <v>1.54907</v>
      </c>
      <c r="JR412">
        <v>2.36938</v>
      </c>
      <c r="JS412">
        <v>36.718</v>
      </c>
      <c r="JT412">
        <v>24.1663</v>
      </c>
      <c r="JU412">
        <v>18</v>
      </c>
      <c r="JV412">
        <v>482.255</v>
      </c>
      <c r="JW412">
        <v>489.992</v>
      </c>
      <c r="JX412">
        <v>27.0458</v>
      </c>
      <c r="JY412">
        <v>28.9462</v>
      </c>
      <c r="JZ412">
        <v>29.9999</v>
      </c>
      <c r="KA412">
        <v>29.2115</v>
      </c>
      <c r="KB412">
        <v>29.2187</v>
      </c>
      <c r="KC412">
        <v>15.7146</v>
      </c>
      <c r="KD412">
        <v>21.6681</v>
      </c>
      <c r="KE412">
        <v>77.988</v>
      </c>
      <c r="KF412">
        <v>27.0468</v>
      </c>
      <c r="KG412">
        <v>265.949</v>
      </c>
      <c r="KH412">
        <v>19.5076</v>
      </c>
      <c r="KI412">
        <v>101.854</v>
      </c>
      <c r="KJ412">
        <v>91.36579999999999</v>
      </c>
    </row>
    <row r="413" spans="1:296">
      <c r="A413">
        <v>395</v>
      </c>
      <c r="B413">
        <v>1759177451</v>
      </c>
      <c r="C413">
        <v>16077.90000009537</v>
      </c>
      <c r="D413" t="s">
        <v>1237</v>
      </c>
      <c r="E413" t="s">
        <v>1238</v>
      </c>
      <c r="F413">
        <v>5</v>
      </c>
      <c r="G413" t="s">
        <v>1218</v>
      </c>
      <c r="H413">
        <v>1759177443.214286</v>
      </c>
      <c r="I413">
        <f>(J413)/1000</f>
        <v>0</v>
      </c>
      <c r="J413">
        <f>IF(DO413, AM413, AG413)</f>
        <v>0</v>
      </c>
      <c r="K413">
        <f>IF(DO413, AH413, AF413)</f>
        <v>0</v>
      </c>
      <c r="L413">
        <f>DQ413 - IF(AT413&gt;1, K413*DK413*100.0/(AV413), 0)</f>
        <v>0</v>
      </c>
      <c r="M413">
        <f>((S413-I413/2)*L413-K413)/(S413+I413/2)</f>
        <v>0</v>
      </c>
      <c r="N413">
        <f>M413*(DX413+DY413)/1000.0</f>
        <v>0</v>
      </c>
      <c r="O413">
        <f>(DQ413 - IF(AT413&gt;1, K413*DK413*100.0/(AV413), 0))*(DX413+DY413)/1000.0</f>
        <v>0</v>
      </c>
      <c r="P413">
        <f>2.0/((1/R413-1/Q413)+SIGN(R413)*SQRT((1/R413-1/Q413)*(1/R413-1/Q413) + 4*DL413/((DL413+1)*(DL413+1))*(2*1/R413*1/Q413-1/Q413*1/Q413)))</f>
        <v>0</v>
      </c>
      <c r="Q413">
        <f>IF(LEFT(DM413,1)&lt;&gt;"0",IF(LEFT(DM413,1)="1",3.0,DN413),$D$5+$E$5*(EE413*DX413/($K$5*1000))+$F$5*(EE413*DX413/($K$5*1000))*MAX(MIN(DK413,$J$5),$I$5)*MAX(MIN(DK413,$J$5),$I$5)+$G$5*MAX(MIN(DK413,$J$5),$I$5)*(EE413*DX413/($K$5*1000))+$H$5*(EE413*DX413/($K$5*1000))*(EE413*DX413/($K$5*1000)))</f>
        <v>0</v>
      </c>
      <c r="R413">
        <f>I413*(1000-(1000*0.61365*exp(17.502*V413/(240.97+V413))/(DX413+DY413)+DS413)/2)/(1000*0.61365*exp(17.502*V413/(240.97+V413))/(DX413+DY413)-DS413)</f>
        <v>0</v>
      </c>
      <c r="S413">
        <f>1/((DL413+1)/(P413/1.6)+1/(Q413/1.37)) + DL413/((DL413+1)/(P413/1.6) + DL413/(Q413/1.37))</f>
        <v>0</v>
      </c>
      <c r="T413">
        <f>(DG413*DJ413)</f>
        <v>0</v>
      </c>
      <c r="U413">
        <f>(DZ413+(T413+2*0.95*5.67E-8*(((DZ413+$B$9)+273)^4-(DZ413+273)^4)-44100*I413)/(1.84*29.3*Q413+8*0.95*5.67E-8*(DZ413+273)^3))</f>
        <v>0</v>
      </c>
      <c r="V413">
        <f>($C$9*EA413+$D$9*EB413+$E$9*U413)</f>
        <v>0</v>
      </c>
      <c r="W413">
        <f>0.61365*exp(17.502*V413/(240.97+V413))</f>
        <v>0</v>
      </c>
      <c r="X413">
        <f>(Y413/Z413*100)</f>
        <v>0</v>
      </c>
      <c r="Y413">
        <f>DS413*(DX413+DY413)/1000</f>
        <v>0</v>
      </c>
      <c r="Z413">
        <f>0.61365*exp(17.502*DZ413/(240.97+DZ413))</f>
        <v>0</v>
      </c>
      <c r="AA413">
        <f>(W413-DS413*(DX413+DY413)/1000)</f>
        <v>0</v>
      </c>
      <c r="AB413">
        <f>(-I413*44100)</f>
        <v>0</v>
      </c>
      <c r="AC413">
        <f>2*29.3*Q413*0.92*(DZ413-V413)</f>
        <v>0</v>
      </c>
      <c r="AD413">
        <f>2*0.95*5.67E-8*(((DZ413+$B$9)+273)^4-(V413+273)^4)</f>
        <v>0</v>
      </c>
      <c r="AE413">
        <f>T413+AD413+AB413+AC413</f>
        <v>0</v>
      </c>
      <c r="AF413">
        <f>DW413*AT413*(DR413-DQ413*(1000-AT413*DT413)/(1000-AT413*DS413))/(100*DK413)</f>
        <v>0</v>
      </c>
      <c r="AG413">
        <f>1000*DW413*AT413*(DS413-DT413)/(100*DK413*(1000-AT413*DS413))</f>
        <v>0</v>
      </c>
      <c r="AH413">
        <f>(AI413 - AJ413 - DX413*1E3/(8.314*(DZ413+273.15)) * AL413/DW413 * AK413) * DW413/(100*DK413) * (1000 - DT413)/1000</f>
        <v>0</v>
      </c>
      <c r="AI413">
        <v>289.2890180163221</v>
      </c>
      <c r="AJ413">
        <v>295.0357151515151</v>
      </c>
      <c r="AK413">
        <v>-3.273578677903</v>
      </c>
      <c r="AL413">
        <v>65.05159675909137</v>
      </c>
      <c r="AM413">
        <f>(AO413 - AN413 + DX413*1E3/(8.314*(DZ413+273.15)) * AQ413/DW413 * AP413) * DW413/(100*DK413) * 1000/(1000 - AO413)</f>
        <v>0</v>
      </c>
      <c r="AN413">
        <v>19.48972919685977</v>
      </c>
      <c r="AO413">
        <v>21.33658484848484</v>
      </c>
      <c r="AP413">
        <v>-2.733641888564523E-05</v>
      </c>
      <c r="AQ413">
        <v>105.0378485698211</v>
      </c>
      <c r="AR413">
        <v>0</v>
      </c>
      <c r="AS413">
        <v>0</v>
      </c>
      <c r="AT413">
        <f>IF(AR413*$H$15&gt;=AV413,1.0,(AV413/(AV413-AR413*$H$15)))</f>
        <v>0</v>
      </c>
      <c r="AU413">
        <f>(AT413-1)*100</f>
        <v>0</v>
      </c>
      <c r="AV413">
        <f>MAX(0,($B$15+$C$15*EE413)/(1+$D$15*EE413)*DX413/(DZ413+273)*$E$15)</f>
        <v>0</v>
      </c>
      <c r="AW413" t="s">
        <v>437</v>
      </c>
      <c r="AX413" t="s">
        <v>437</v>
      </c>
      <c r="AY413">
        <v>0</v>
      </c>
      <c r="AZ413">
        <v>0</v>
      </c>
      <c r="BA413">
        <f>1-AY413/AZ413</f>
        <v>0</v>
      </c>
      <c r="BB413">
        <v>0</v>
      </c>
      <c r="BC413" t="s">
        <v>437</v>
      </c>
      <c r="BD413" t="s">
        <v>437</v>
      </c>
      <c r="BE413">
        <v>0</v>
      </c>
      <c r="BF413">
        <v>0</v>
      </c>
      <c r="BG413">
        <f>1-BE413/BF413</f>
        <v>0</v>
      </c>
      <c r="BH413">
        <v>0.5</v>
      </c>
      <c r="BI413">
        <f>DH413</f>
        <v>0</v>
      </c>
      <c r="BJ413">
        <f>K413</f>
        <v>0</v>
      </c>
      <c r="BK413">
        <f>BG413*BH413*BI413</f>
        <v>0</v>
      </c>
      <c r="BL413">
        <f>(BJ413-BB413)/BI413</f>
        <v>0</v>
      </c>
      <c r="BM413">
        <f>(AZ413-BF413)/BF413</f>
        <v>0</v>
      </c>
      <c r="BN413">
        <f>AY413/(BA413+AY413/BF413)</f>
        <v>0</v>
      </c>
      <c r="BO413" t="s">
        <v>437</v>
      </c>
      <c r="BP413">
        <v>0</v>
      </c>
      <c r="BQ413">
        <f>IF(BP413&lt;&gt;0, BP413, BN413)</f>
        <v>0</v>
      </c>
      <c r="BR413">
        <f>1-BQ413/BF413</f>
        <v>0</v>
      </c>
      <c r="BS413">
        <f>(BF413-BE413)/(BF413-BQ413)</f>
        <v>0</v>
      </c>
      <c r="BT413">
        <f>(AZ413-BF413)/(AZ413-BQ413)</f>
        <v>0</v>
      </c>
      <c r="BU413">
        <f>(BF413-BE413)/(BF413-AY413)</f>
        <v>0</v>
      </c>
      <c r="BV413">
        <f>(AZ413-BF413)/(AZ413-AY413)</f>
        <v>0</v>
      </c>
      <c r="BW413">
        <f>(BS413*BQ413/BE413)</f>
        <v>0</v>
      </c>
      <c r="BX413">
        <f>(1-BW413)</f>
        <v>0</v>
      </c>
      <c r="DG413">
        <f>$B$13*EF413+$C$13*EG413+$F$13*ER413*(1-EU413)</f>
        <v>0</v>
      </c>
      <c r="DH413">
        <f>DG413*DI413</f>
        <v>0</v>
      </c>
      <c r="DI413">
        <f>($B$13*$D$11+$C$13*$D$11+$F$13*((FE413+EW413)/MAX(FE413+EW413+FF413, 0.1)*$I$11+FF413/MAX(FE413+EW413+FF413, 0.1)*$J$11))/($B$13+$C$13+$F$13)</f>
        <v>0</v>
      </c>
      <c r="DJ413">
        <f>($B$13*$K$11+$C$13*$K$11+$F$13*((FE413+EW413)/MAX(FE413+EW413+FF413, 0.1)*$P$11+FF413/MAX(FE413+EW413+FF413, 0.1)*$Q$11))/($B$13+$C$13+$F$13)</f>
        <v>0</v>
      </c>
      <c r="DK413">
        <v>3.21</v>
      </c>
      <c r="DL413">
        <v>0.5</v>
      </c>
      <c r="DM413" t="s">
        <v>438</v>
      </c>
      <c r="DN413">
        <v>2</v>
      </c>
      <c r="DO413" t="b">
        <v>1</v>
      </c>
      <c r="DP413">
        <v>1759177443.214286</v>
      </c>
      <c r="DQ413">
        <v>312.0749285714286</v>
      </c>
      <c r="DR413">
        <v>299.3532857142857</v>
      </c>
      <c r="DS413">
        <v>21.35009285714285</v>
      </c>
      <c r="DT413">
        <v>19.49773571428571</v>
      </c>
      <c r="DU413">
        <v>313.1839285714286</v>
      </c>
      <c r="DV413">
        <v>21.07863928571429</v>
      </c>
      <c r="DW413">
        <v>500.0005357142857</v>
      </c>
      <c r="DX413">
        <v>90.79499285714284</v>
      </c>
      <c r="DY413">
        <v>0.06692356071428572</v>
      </c>
      <c r="DZ413">
        <v>28.37634285714285</v>
      </c>
      <c r="EA413">
        <v>29.98897142857143</v>
      </c>
      <c r="EB413">
        <v>999.9000000000002</v>
      </c>
      <c r="EC413">
        <v>0</v>
      </c>
      <c r="ED413">
        <v>0</v>
      </c>
      <c r="EE413">
        <v>9992.629642857142</v>
      </c>
      <c r="EF413">
        <v>0</v>
      </c>
      <c r="EG413">
        <v>10.3214</v>
      </c>
      <c r="EH413">
        <v>12.72168214285714</v>
      </c>
      <c r="EI413">
        <v>318.8833571428572</v>
      </c>
      <c r="EJ413">
        <v>305.3061071428571</v>
      </c>
      <c r="EK413">
        <v>1.852343928571428</v>
      </c>
      <c r="EL413">
        <v>299.3532857142857</v>
      </c>
      <c r="EM413">
        <v>19.49773571428571</v>
      </c>
      <c r="EN413">
        <v>1.938480714285714</v>
      </c>
      <c r="EO413">
        <v>1.770296428571428</v>
      </c>
      <c r="EP413">
        <v>16.95058571428571</v>
      </c>
      <c r="EQ413">
        <v>15.52696071428571</v>
      </c>
      <c r="ER413">
        <v>2000.006428571429</v>
      </c>
      <c r="ES413">
        <v>0.9799992857142856</v>
      </c>
      <c r="ET413">
        <v>0.02000060714285715</v>
      </c>
      <c r="EU413">
        <v>0</v>
      </c>
      <c r="EV413">
        <v>435.2133571428571</v>
      </c>
      <c r="EW413">
        <v>5.00078</v>
      </c>
      <c r="EX413">
        <v>8506.6525</v>
      </c>
      <c r="EY413">
        <v>16379.67857142857</v>
      </c>
      <c r="EZ413">
        <v>39.06007142857143</v>
      </c>
      <c r="FA413">
        <v>39.88599999999999</v>
      </c>
      <c r="FB413">
        <v>39.23178571428571</v>
      </c>
      <c r="FC413">
        <v>39.55107142857143</v>
      </c>
      <c r="FD413">
        <v>40.02875</v>
      </c>
      <c r="FE413">
        <v>1955.106428571429</v>
      </c>
      <c r="FF413">
        <v>39.9</v>
      </c>
      <c r="FG413">
        <v>0</v>
      </c>
      <c r="FH413">
        <v>1759177443.2</v>
      </c>
      <c r="FI413">
        <v>0</v>
      </c>
      <c r="FJ413">
        <v>435.1933076923076</v>
      </c>
      <c r="FK413">
        <v>-51.69128209334243</v>
      </c>
      <c r="FL413">
        <v>-987.2417100891236</v>
      </c>
      <c r="FM413">
        <v>8506.211538461539</v>
      </c>
      <c r="FN413">
        <v>15</v>
      </c>
      <c r="FO413">
        <v>0</v>
      </c>
      <c r="FP413" t="s">
        <v>439</v>
      </c>
      <c r="FQ413">
        <v>1746989605.5</v>
      </c>
      <c r="FR413">
        <v>1746989593.5</v>
      </c>
      <c r="FS413">
        <v>0</v>
      </c>
      <c r="FT413">
        <v>-0.274</v>
      </c>
      <c r="FU413">
        <v>-0.002</v>
      </c>
      <c r="FV413">
        <v>2.549</v>
      </c>
      <c r="FW413">
        <v>0.129</v>
      </c>
      <c r="FX413">
        <v>420</v>
      </c>
      <c r="FY413">
        <v>17</v>
      </c>
      <c r="FZ413">
        <v>0.02</v>
      </c>
      <c r="GA413">
        <v>0.04</v>
      </c>
      <c r="GB413">
        <v>12.355255</v>
      </c>
      <c r="GC413">
        <v>7.234396998123824</v>
      </c>
      <c r="GD413">
        <v>0.6988989229316354</v>
      </c>
      <c r="GE413">
        <v>0</v>
      </c>
      <c r="GF413">
        <v>437.5001176470588</v>
      </c>
      <c r="GG413">
        <v>-46.91529414042753</v>
      </c>
      <c r="GH413">
        <v>4.624761626701016</v>
      </c>
      <c r="GI413">
        <v>0</v>
      </c>
      <c r="GJ413">
        <v>1.84816225</v>
      </c>
      <c r="GK413">
        <v>0.04185714821763576</v>
      </c>
      <c r="GL413">
        <v>0.008611647486834339</v>
      </c>
      <c r="GM413">
        <v>1</v>
      </c>
      <c r="GN413">
        <v>1</v>
      </c>
      <c r="GO413">
        <v>3</v>
      </c>
      <c r="GP413" t="s">
        <v>459</v>
      </c>
      <c r="GQ413">
        <v>3.10186</v>
      </c>
      <c r="GR413">
        <v>2.72519</v>
      </c>
      <c r="GS413">
        <v>0.0656547</v>
      </c>
      <c r="GT413">
        <v>0.0629275</v>
      </c>
      <c r="GU413">
        <v>0.09953629999999999</v>
      </c>
      <c r="GV413">
        <v>0.09464400000000001</v>
      </c>
      <c r="GW413">
        <v>24399.5</v>
      </c>
      <c r="GX413">
        <v>22230.8</v>
      </c>
      <c r="GY413">
        <v>26678.1</v>
      </c>
      <c r="GZ413">
        <v>23946</v>
      </c>
      <c r="HA413">
        <v>38435.6</v>
      </c>
      <c r="HB413">
        <v>32047.9</v>
      </c>
      <c r="HC413">
        <v>46584.2</v>
      </c>
      <c r="HD413">
        <v>37885.8</v>
      </c>
      <c r="HE413">
        <v>1.86762</v>
      </c>
      <c r="HF413">
        <v>1.85697</v>
      </c>
      <c r="HG413">
        <v>0.149086</v>
      </c>
      <c r="HH413">
        <v>0</v>
      </c>
      <c r="HI413">
        <v>27.5671</v>
      </c>
      <c r="HJ413">
        <v>999.9</v>
      </c>
      <c r="HK413">
        <v>46.5</v>
      </c>
      <c r="HL413">
        <v>32</v>
      </c>
      <c r="HM413">
        <v>24.4556</v>
      </c>
      <c r="HN413">
        <v>60.9144</v>
      </c>
      <c r="HO413">
        <v>22.3678</v>
      </c>
      <c r="HP413">
        <v>1</v>
      </c>
      <c r="HQ413">
        <v>0.128814</v>
      </c>
      <c r="HR413">
        <v>0.0422331</v>
      </c>
      <c r="HS413">
        <v>20.2798</v>
      </c>
      <c r="HT413">
        <v>5.2119</v>
      </c>
      <c r="HU413">
        <v>11.9797</v>
      </c>
      <c r="HV413">
        <v>4.9634</v>
      </c>
      <c r="HW413">
        <v>3.27455</v>
      </c>
      <c r="HX413">
        <v>9999</v>
      </c>
      <c r="HY413">
        <v>9999</v>
      </c>
      <c r="HZ413">
        <v>9999</v>
      </c>
      <c r="IA413">
        <v>44.8</v>
      </c>
      <c r="IB413">
        <v>1.86398</v>
      </c>
      <c r="IC413">
        <v>1.86015</v>
      </c>
      <c r="ID413">
        <v>1.85843</v>
      </c>
      <c r="IE413">
        <v>1.85976</v>
      </c>
      <c r="IF413">
        <v>1.85989</v>
      </c>
      <c r="IG413">
        <v>1.85838</v>
      </c>
      <c r="IH413">
        <v>1.85745</v>
      </c>
      <c r="II413">
        <v>1.85242</v>
      </c>
      <c r="IJ413">
        <v>0</v>
      </c>
      <c r="IK413">
        <v>0</v>
      </c>
      <c r="IL413">
        <v>0</v>
      </c>
      <c r="IM413">
        <v>0</v>
      </c>
      <c r="IN413" t="s">
        <v>441</v>
      </c>
      <c r="IO413" t="s">
        <v>442</v>
      </c>
      <c r="IP413" t="s">
        <v>443</v>
      </c>
      <c r="IQ413" t="s">
        <v>443</v>
      </c>
      <c r="IR413" t="s">
        <v>443</v>
      </c>
      <c r="IS413" t="s">
        <v>443</v>
      </c>
      <c r="IT413">
        <v>0</v>
      </c>
      <c r="IU413">
        <v>100</v>
      </c>
      <c r="IV413">
        <v>100</v>
      </c>
      <c r="IW413">
        <v>-1.105</v>
      </c>
      <c r="IX413">
        <v>0.2711</v>
      </c>
      <c r="IY413">
        <v>-0.9039269621244732</v>
      </c>
      <c r="IZ413">
        <v>-0.001239420960351069</v>
      </c>
      <c r="JA413">
        <v>2.054680153414315E-06</v>
      </c>
      <c r="JB413">
        <v>-6.090169633737798E-10</v>
      </c>
      <c r="JC413">
        <v>0.01286883109493677</v>
      </c>
      <c r="JD413">
        <v>0.003674261220633967</v>
      </c>
      <c r="JE413">
        <v>0.0003746991724086452</v>
      </c>
      <c r="JF413">
        <v>1.563836292469968E-06</v>
      </c>
      <c r="JG413">
        <v>1</v>
      </c>
      <c r="JH413">
        <v>2003</v>
      </c>
      <c r="JI413">
        <v>1</v>
      </c>
      <c r="JJ413">
        <v>24</v>
      </c>
      <c r="JK413">
        <v>203130.8</v>
      </c>
      <c r="JL413">
        <v>203131</v>
      </c>
      <c r="JM413">
        <v>0.74707</v>
      </c>
      <c r="JN413">
        <v>2.64282</v>
      </c>
      <c r="JO413">
        <v>1.49658</v>
      </c>
      <c r="JP413">
        <v>2.34253</v>
      </c>
      <c r="JQ413">
        <v>1.54907</v>
      </c>
      <c r="JR413">
        <v>2.37793</v>
      </c>
      <c r="JS413">
        <v>36.718</v>
      </c>
      <c r="JT413">
        <v>24.1751</v>
      </c>
      <c r="JU413">
        <v>18</v>
      </c>
      <c r="JV413">
        <v>482.151</v>
      </c>
      <c r="JW413">
        <v>490.007</v>
      </c>
      <c r="JX413">
        <v>27.0473</v>
      </c>
      <c r="JY413">
        <v>28.9443</v>
      </c>
      <c r="JZ413">
        <v>29.9999</v>
      </c>
      <c r="KA413">
        <v>29.2092</v>
      </c>
      <c r="KB413">
        <v>29.2164</v>
      </c>
      <c r="KC413">
        <v>14.9083</v>
      </c>
      <c r="KD413">
        <v>21.6681</v>
      </c>
      <c r="KE413">
        <v>77.988</v>
      </c>
      <c r="KF413">
        <v>27.0544</v>
      </c>
      <c r="KG413">
        <v>245.9</v>
      </c>
      <c r="KH413">
        <v>19.5076</v>
      </c>
      <c r="KI413">
        <v>101.854</v>
      </c>
      <c r="KJ413">
        <v>91.3659</v>
      </c>
    </row>
    <row r="414" spans="1:296">
      <c r="A414">
        <v>396</v>
      </c>
      <c r="B414">
        <v>1759177456</v>
      </c>
      <c r="C414">
        <v>16082.90000009537</v>
      </c>
      <c r="D414" t="s">
        <v>1239</v>
      </c>
      <c r="E414" t="s">
        <v>1240</v>
      </c>
      <c r="F414">
        <v>5</v>
      </c>
      <c r="G414" t="s">
        <v>1218</v>
      </c>
      <c r="H414">
        <v>1759177448.5</v>
      </c>
      <c r="I414">
        <f>(J414)/1000</f>
        <v>0</v>
      </c>
      <c r="J414">
        <f>IF(DO414, AM414, AG414)</f>
        <v>0</v>
      </c>
      <c r="K414">
        <f>IF(DO414, AH414, AF414)</f>
        <v>0</v>
      </c>
      <c r="L414">
        <f>DQ414 - IF(AT414&gt;1, K414*DK414*100.0/(AV414), 0)</f>
        <v>0</v>
      </c>
      <c r="M414">
        <f>((S414-I414/2)*L414-K414)/(S414+I414/2)</f>
        <v>0</v>
      </c>
      <c r="N414">
        <f>M414*(DX414+DY414)/1000.0</f>
        <v>0</v>
      </c>
      <c r="O414">
        <f>(DQ414 - IF(AT414&gt;1, K414*DK414*100.0/(AV414), 0))*(DX414+DY414)/1000.0</f>
        <v>0</v>
      </c>
      <c r="P414">
        <f>2.0/((1/R414-1/Q414)+SIGN(R414)*SQRT((1/R414-1/Q414)*(1/R414-1/Q414) + 4*DL414/((DL414+1)*(DL414+1))*(2*1/R414*1/Q414-1/Q414*1/Q414)))</f>
        <v>0</v>
      </c>
      <c r="Q414">
        <f>IF(LEFT(DM414,1)&lt;&gt;"0",IF(LEFT(DM414,1)="1",3.0,DN414),$D$5+$E$5*(EE414*DX414/($K$5*1000))+$F$5*(EE414*DX414/($K$5*1000))*MAX(MIN(DK414,$J$5),$I$5)*MAX(MIN(DK414,$J$5),$I$5)+$G$5*MAX(MIN(DK414,$J$5),$I$5)*(EE414*DX414/($K$5*1000))+$H$5*(EE414*DX414/($K$5*1000))*(EE414*DX414/($K$5*1000)))</f>
        <v>0</v>
      </c>
      <c r="R414">
        <f>I414*(1000-(1000*0.61365*exp(17.502*V414/(240.97+V414))/(DX414+DY414)+DS414)/2)/(1000*0.61365*exp(17.502*V414/(240.97+V414))/(DX414+DY414)-DS414)</f>
        <v>0</v>
      </c>
      <c r="S414">
        <f>1/((DL414+1)/(P414/1.6)+1/(Q414/1.37)) + DL414/((DL414+1)/(P414/1.6) + DL414/(Q414/1.37))</f>
        <v>0</v>
      </c>
      <c r="T414">
        <f>(DG414*DJ414)</f>
        <v>0</v>
      </c>
      <c r="U414">
        <f>(DZ414+(T414+2*0.95*5.67E-8*(((DZ414+$B$9)+273)^4-(DZ414+273)^4)-44100*I414)/(1.84*29.3*Q414+8*0.95*5.67E-8*(DZ414+273)^3))</f>
        <v>0</v>
      </c>
      <c r="V414">
        <f>($C$9*EA414+$D$9*EB414+$E$9*U414)</f>
        <v>0</v>
      </c>
      <c r="W414">
        <f>0.61365*exp(17.502*V414/(240.97+V414))</f>
        <v>0</v>
      </c>
      <c r="X414">
        <f>(Y414/Z414*100)</f>
        <v>0</v>
      </c>
      <c r="Y414">
        <f>DS414*(DX414+DY414)/1000</f>
        <v>0</v>
      </c>
      <c r="Z414">
        <f>0.61365*exp(17.502*DZ414/(240.97+DZ414))</f>
        <v>0</v>
      </c>
      <c r="AA414">
        <f>(W414-DS414*(DX414+DY414)/1000)</f>
        <v>0</v>
      </c>
      <c r="AB414">
        <f>(-I414*44100)</f>
        <v>0</v>
      </c>
      <c r="AC414">
        <f>2*29.3*Q414*0.92*(DZ414-V414)</f>
        <v>0</v>
      </c>
      <c r="AD414">
        <f>2*0.95*5.67E-8*(((DZ414+$B$9)+273)^4-(V414+273)^4)</f>
        <v>0</v>
      </c>
      <c r="AE414">
        <f>T414+AD414+AB414+AC414</f>
        <v>0</v>
      </c>
      <c r="AF414">
        <f>DW414*AT414*(DR414-DQ414*(1000-AT414*DT414)/(1000-AT414*DS414))/(100*DK414)</f>
        <v>0</v>
      </c>
      <c r="AG414">
        <f>1000*DW414*AT414*(DS414-DT414)/(100*DK414*(1000-AT414*DS414))</f>
        <v>0</v>
      </c>
      <c r="AH414">
        <f>(AI414 - AJ414 - DX414*1E3/(8.314*(DZ414+273.15)) * AL414/DW414 * AK414) * DW414/(100*DK414) * (1000 - DT414)/1000</f>
        <v>0</v>
      </c>
      <c r="AI414">
        <v>272.4426807268495</v>
      </c>
      <c r="AJ414">
        <v>278.7174848484847</v>
      </c>
      <c r="AK414">
        <v>-3.263030650177542</v>
      </c>
      <c r="AL414">
        <v>65.05159675909137</v>
      </c>
      <c r="AM414">
        <f>(AO414 - AN414 + DX414*1E3/(8.314*(DZ414+273.15)) * AQ414/DW414 * AP414) * DW414/(100*DK414) * 1000/(1000 - AO414)</f>
        <v>0</v>
      </c>
      <c r="AN414">
        <v>19.48197892056099</v>
      </c>
      <c r="AO414">
        <v>21.32987636363637</v>
      </c>
      <c r="AP414">
        <v>-3.539742925545333E-05</v>
      </c>
      <c r="AQ414">
        <v>105.0378485698211</v>
      </c>
      <c r="AR414">
        <v>0</v>
      </c>
      <c r="AS414">
        <v>0</v>
      </c>
      <c r="AT414">
        <f>IF(AR414*$H$15&gt;=AV414,1.0,(AV414/(AV414-AR414*$H$15)))</f>
        <v>0</v>
      </c>
      <c r="AU414">
        <f>(AT414-1)*100</f>
        <v>0</v>
      </c>
      <c r="AV414">
        <f>MAX(0,($B$15+$C$15*EE414)/(1+$D$15*EE414)*DX414/(DZ414+273)*$E$15)</f>
        <v>0</v>
      </c>
      <c r="AW414" t="s">
        <v>437</v>
      </c>
      <c r="AX414" t="s">
        <v>437</v>
      </c>
      <c r="AY414">
        <v>0</v>
      </c>
      <c r="AZ414">
        <v>0</v>
      </c>
      <c r="BA414">
        <f>1-AY414/AZ414</f>
        <v>0</v>
      </c>
      <c r="BB414">
        <v>0</v>
      </c>
      <c r="BC414" t="s">
        <v>437</v>
      </c>
      <c r="BD414" t="s">
        <v>437</v>
      </c>
      <c r="BE414">
        <v>0</v>
      </c>
      <c r="BF414">
        <v>0</v>
      </c>
      <c r="BG414">
        <f>1-BE414/BF414</f>
        <v>0</v>
      </c>
      <c r="BH414">
        <v>0.5</v>
      </c>
      <c r="BI414">
        <f>DH414</f>
        <v>0</v>
      </c>
      <c r="BJ414">
        <f>K414</f>
        <v>0</v>
      </c>
      <c r="BK414">
        <f>BG414*BH414*BI414</f>
        <v>0</v>
      </c>
      <c r="BL414">
        <f>(BJ414-BB414)/BI414</f>
        <v>0</v>
      </c>
      <c r="BM414">
        <f>(AZ414-BF414)/BF414</f>
        <v>0</v>
      </c>
      <c r="BN414">
        <f>AY414/(BA414+AY414/BF414)</f>
        <v>0</v>
      </c>
      <c r="BO414" t="s">
        <v>437</v>
      </c>
      <c r="BP414">
        <v>0</v>
      </c>
      <c r="BQ414">
        <f>IF(BP414&lt;&gt;0, BP414, BN414)</f>
        <v>0</v>
      </c>
      <c r="BR414">
        <f>1-BQ414/BF414</f>
        <v>0</v>
      </c>
      <c r="BS414">
        <f>(BF414-BE414)/(BF414-BQ414)</f>
        <v>0</v>
      </c>
      <c r="BT414">
        <f>(AZ414-BF414)/(AZ414-BQ414)</f>
        <v>0</v>
      </c>
      <c r="BU414">
        <f>(BF414-BE414)/(BF414-AY414)</f>
        <v>0</v>
      </c>
      <c r="BV414">
        <f>(AZ414-BF414)/(AZ414-AY414)</f>
        <v>0</v>
      </c>
      <c r="BW414">
        <f>(BS414*BQ414/BE414)</f>
        <v>0</v>
      </c>
      <c r="BX414">
        <f>(1-BW414)</f>
        <v>0</v>
      </c>
      <c r="DG414">
        <f>$B$13*EF414+$C$13*EG414+$F$13*ER414*(1-EU414)</f>
        <v>0</v>
      </c>
      <c r="DH414">
        <f>DG414*DI414</f>
        <v>0</v>
      </c>
      <c r="DI414">
        <f>($B$13*$D$11+$C$13*$D$11+$F$13*((FE414+EW414)/MAX(FE414+EW414+FF414, 0.1)*$I$11+FF414/MAX(FE414+EW414+FF414, 0.1)*$J$11))/($B$13+$C$13+$F$13)</f>
        <v>0</v>
      </c>
      <c r="DJ414">
        <f>($B$13*$K$11+$C$13*$K$11+$F$13*((FE414+EW414)/MAX(FE414+EW414+FF414, 0.1)*$P$11+FF414/MAX(FE414+EW414+FF414, 0.1)*$Q$11))/($B$13+$C$13+$F$13)</f>
        <v>0</v>
      </c>
      <c r="DK414">
        <v>3.21</v>
      </c>
      <c r="DL414">
        <v>0.5</v>
      </c>
      <c r="DM414" t="s">
        <v>438</v>
      </c>
      <c r="DN414">
        <v>2</v>
      </c>
      <c r="DO414" t="b">
        <v>1</v>
      </c>
      <c r="DP414">
        <v>1759177448.5</v>
      </c>
      <c r="DQ414">
        <v>295.1534814814815</v>
      </c>
      <c r="DR414">
        <v>281.8579259259259</v>
      </c>
      <c r="DS414">
        <v>21.33929259259259</v>
      </c>
      <c r="DT414">
        <v>19.48966296296296</v>
      </c>
      <c r="DU414">
        <v>296.2598888888889</v>
      </c>
      <c r="DV414">
        <v>21.06806296296297</v>
      </c>
      <c r="DW414">
        <v>500.0286296296297</v>
      </c>
      <c r="DX414">
        <v>90.79576666666665</v>
      </c>
      <c r="DY414">
        <v>0.06690111481481482</v>
      </c>
      <c r="DZ414">
        <v>28.3769</v>
      </c>
      <c r="EA414">
        <v>29.99232592592593</v>
      </c>
      <c r="EB414">
        <v>999.9000000000001</v>
      </c>
      <c r="EC414">
        <v>0</v>
      </c>
      <c r="ED414">
        <v>0</v>
      </c>
      <c r="EE414">
        <v>9997.196296296295</v>
      </c>
      <c r="EF414">
        <v>0</v>
      </c>
      <c r="EG414">
        <v>10.3214</v>
      </c>
      <c r="EH414">
        <v>13.29558888888889</v>
      </c>
      <c r="EI414">
        <v>301.5894074074074</v>
      </c>
      <c r="EJ414">
        <v>287.4605555555556</v>
      </c>
      <c r="EK414">
        <v>1.849617407407408</v>
      </c>
      <c r="EL414">
        <v>281.8579259259259</v>
      </c>
      <c r="EM414">
        <v>19.48966296296296</v>
      </c>
      <c r="EN414">
        <v>1.937516666666666</v>
      </c>
      <c r="EO414">
        <v>1.769578518518518</v>
      </c>
      <c r="EP414">
        <v>16.94274074074074</v>
      </c>
      <c r="EQ414">
        <v>15.52063333333333</v>
      </c>
      <c r="ER414">
        <v>2000.022222222222</v>
      </c>
      <c r="ES414">
        <v>0.9799995555555554</v>
      </c>
      <c r="ET414">
        <v>0.02000034074074074</v>
      </c>
      <c r="EU414">
        <v>0</v>
      </c>
      <c r="EV414">
        <v>430.5148148148148</v>
      </c>
      <c r="EW414">
        <v>5.00078</v>
      </c>
      <c r="EX414">
        <v>8416.598148148149</v>
      </c>
      <c r="EY414">
        <v>16379.81111111111</v>
      </c>
      <c r="EZ414">
        <v>39.06692592592593</v>
      </c>
      <c r="FA414">
        <v>39.87951851851852</v>
      </c>
      <c r="FB414">
        <v>39.22885185185186</v>
      </c>
      <c r="FC414">
        <v>39.55992592592592</v>
      </c>
      <c r="FD414">
        <v>40.02285185185185</v>
      </c>
      <c r="FE414">
        <v>1955.122222222222</v>
      </c>
      <c r="FF414">
        <v>39.9</v>
      </c>
      <c r="FG414">
        <v>0</v>
      </c>
      <c r="FH414">
        <v>1759177448.6</v>
      </c>
      <c r="FI414">
        <v>0</v>
      </c>
      <c r="FJ414">
        <v>430.14188</v>
      </c>
      <c r="FK414">
        <v>-55.81061548603673</v>
      </c>
      <c r="FL414">
        <v>-1078.463078538202</v>
      </c>
      <c r="FM414">
        <v>8408.584800000001</v>
      </c>
      <c r="FN414">
        <v>15</v>
      </c>
      <c r="FO414">
        <v>0</v>
      </c>
      <c r="FP414" t="s">
        <v>439</v>
      </c>
      <c r="FQ414">
        <v>1746989605.5</v>
      </c>
      <c r="FR414">
        <v>1746989593.5</v>
      </c>
      <c r="FS414">
        <v>0</v>
      </c>
      <c r="FT414">
        <v>-0.274</v>
      </c>
      <c r="FU414">
        <v>-0.002</v>
      </c>
      <c r="FV414">
        <v>2.549</v>
      </c>
      <c r="FW414">
        <v>0.129</v>
      </c>
      <c r="FX414">
        <v>420</v>
      </c>
      <c r="FY414">
        <v>17</v>
      </c>
      <c r="FZ414">
        <v>0.02</v>
      </c>
      <c r="GA414">
        <v>0.04</v>
      </c>
      <c r="GB414">
        <v>12.93914</v>
      </c>
      <c r="GC414">
        <v>6.554701688555316</v>
      </c>
      <c r="GD414">
        <v>0.6326727099377689</v>
      </c>
      <c r="GE414">
        <v>0</v>
      </c>
      <c r="GF414">
        <v>433.5395882352941</v>
      </c>
      <c r="GG414">
        <v>-52.96980897429105</v>
      </c>
      <c r="GH414">
        <v>5.207303429503647</v>
      </c>
      <c r="GI414">
        <v>0</v>
      </c>
      <c r="GJ414">
        <v>1.851524</v>
      </c>
      <c r="GK414">
        <v>-0.03108968105066208</v>
      </c>
      <c r="GL414">
        <v>0.003737066229009062</v>
      </c>
      <c r="GM414">
        <v>1</v>
      </c>
      <c r="GN414">
        <v>1</v>
      </c>
      <c r="GO414">
        <v>3</v>
      </c>
      <c r="GP414" t="s">
        <v>459</v>
      </c>
      <c r="GQ414">
        <v>3.10218</v>
      </c>
      <c r="GR414">
        <v>2.72466</v>
      </c>
      <c r="GS414">
        <v>0.0626575</v>
      </c>
      <c r="GT414">
        <v>0.0597361</v>
      </c>
      <c r="GU414">
        <v>0.0995147</v>
      </c>
      <c r="GV414">
        <v>0.094622</v>
      </c>
      <c r="GW414">
        <v>24477.9</v>
      </c>
      <c r="GX414">
        <v>22306.5</v>
      </c>
      <c r="GY414">
        <v>26678.2</v>
      </c>
      <c r="GZ414">
        <v>23945.9</v>
      </c>
      <c r="HA414">
        <v>38436.3</v>
      </c>
      <c r="HB414">
        <v>32048.7</v>
      </c>
      <c r="HC414">
        <v>46584.3</v>
      </c>
      <c r="HD414">
        <v>37886.2</v>
      </c>
      <c r="HE414">
        <v>1.8681</v>
      </c>
      <c r="HF414">
        <v>1.8564</v>
      </c>
      <c r="HG414">
        <v>0.149012</v>
      </c>
      <c r="HH414">
        <v>0</v>
      </c>
      <c r="HI414">
        <v>27.5667</v>
      </c>
      <c r="HJ414">
        <v>999.9</v>
      </c>
      <c r="HK414">
        <v>46.5</v>
      </c>
      <c r="HL414">
        <v>32</v>
      </c>
      <c r="HM414">
        <v>24.4532</v>
      </c>
      <c r="HN414">
        <v>60.9844</v>
      </c>
      <c r="HO414">
        <v>22.0192</v>
      </c>
      <c r="HP414">
        <v>1</v>
      </c>
      <c r="HQ414">
        <v>0.128707</v>
      </c>
      <c r="HR414">
        <v>0.0414352</v>
      </c>
      <c r="HS414">
        <v>20.2799</v>
      </c>
      <c r="HT414">
        <v>5.21205</v>
      </c>
      <c r="HU414">
        <v>11.98</v>
      </c>
      <c r="HV414">
        <v>4.96325</v>
      </c>
      <c r="HW414">
        <v>3.27463</v>
      </c>
      <c r="HX414">
        <v>9999</v>
      </c>
      <c r="HY414">
        <v>9999</v>
      </c>
      <c r="HZ414">
        <v>9999</v>
      </c>
      <c r="IA414">
        <v>44.8</v>
      </c>
      <c r="IB414">
        <v>1.86399</v>
      </c>
      <c r="IC414">
        <v>1.86017</v>
      </c>
      <c r="ID414">
        <v>1.85847</v>
      </c>
      <c r="IE414">
        <v>1.85977</v>
      </c>
      <c r="IF414">
        <v>1.85989</v>
      </c>
      <c r="IG414">
        <v>1.85838</v>
      </c>
      <c r="IH414">
        <v>1.85745</v>
      </c>
      <c r="II414">
        <v>1.85242</v>
      </c>
      <c r="IJ414">
        <v>0</v>
      </c>
      <c r="IK414">
        <v>0</v>
      </c>
      <c r="IL414">
        <v>0</v>
      </c>
      <c r="IM414">
        <v>0</v>
      </c>
      <c r="IN414" t="s">
        <v>441</v>
      </c>
      <c r="IO414" t="s">
        <v>442</v>
      </c>
      <c r="IP414" t="s">
        <v>443</v>
      </c>
      <c r="IQ414" t="s">
        <v>443</v>
      </c>
      <c r="IR414" t="s">
        <v>443</v>
      </c>
      <c r="IS414" t="s">
        <v>443</v>
      </c>
      <c r="IT414">
        <v>0</v>
      </c>
      <c r="IU414">
        <v>100</v>
      </c>
      <c r="IV414">
        <v>100</v>
      </c>
      <c r="IW414">
        <v>-1.101</v>
      </c>
      <c r="IX414">
        <v>0.271</v>
      </c>
      <c r="IY414">
        <v>-0.9039269621244732</v>
      </c>
      <c r="IZ414">
        <v>-0.001239420960351069</v>
      </c>
      <c r="JA414">
        <v>2.054680153414315E-06</v>
      </c>
      <c r="JB414">
        <v>-6.090169633737798E-10</v>
      </c>
      <c r="JC414">
        <v>0.01286883109493677</v>
      </c>
      <c r="JD414">
        <v>0.003674261220633967</v>
      </c>
      <c r="JE414">
        <v>0.0003746991724086452</v>
      </c>
      <c r="JF414">
        <v>1.563836292469968E-06</v>
      </c>
      <c r="JG414">
        <v>1</v>
      </c>
      <c r="JH414">
        <v>2003</v>
      </c>
      <c r="JI414">
        <v>1</v>
      </c>
      <c r="JJ414">
        <v>24</v>
      </c>
      <c r="JK414">
        <v>203130.8</v>
      </c>
      <c r="JL414">
        <v>203131</v>
      </c>
      <c r="JM414">
        <v>0.709229</v>
      </c>
      <c r="JN414">
        <v>2.63672</v>
      </c>
      <c r="JO414">
        <v>1.49658</v>
      </c>
      <c r="JP414">
        <v>2.34253</v>
      </c>
      <c r="JQ414">
        <v>1.54907</v>
      </c>
      <c r="JR414">
        <v>2.45117</v>
      </c>
      <c r="JS414">
        <v>36.7417</v>
      </c>
      <c r="JT414">
        <v>24.1751</v>
      </c>
      <c r="JU414">
        <v>18</v>
      </c>
      <c r="JV414">
        <v>482.408</v>
      </c>
      <c r="JW414">
        <v>489.608</v>
      </c>
      <c r="JX414">
        <v>27.054</v>
      </c>
      <c r="JY414">
        <v>28.9418</v>
      </c>
      <c r="JZ414">
        <v>29.9999</v>
      </c>
      <c r="KA414">
        <v>29.2066</v>
      </c>
      <c r="KB414">
        <v>29.2138</v>
      </c>
      <c r="KC414">
        <v>14.1598</v>
      </c>
      <c r="KD414">
        <v>21.6681</v>
      </c>
      <c r="KE414">
        <v>77.988</v>
      </c>
      <c r="KF414">
        <v>27.056</v>
      </c>
      <c r="KG414">
        <v>232.52</v>
      </c>
      <c r="KH414">
        <v>19.5076</v>
      </c>
      <c r="KI414">
        <v>101.854</v>
      </c>
      <c r="KJ414">
        <v>91.3663</v>
      </c>
    </row>
    <row r="415" spans="1:296">
      <c r="A415">
        <v>397</v>
      </c>
      <c r="B415">
        <v>1759177461</v>
      </c>
      <c r="C415">
        <v>16087.90000009537</v>
      </c>
      <c r="D415" t="s">
        <v>1241</v>
      </c>
      <c r="E415" t="s">
        <v>1242</v>
      </c>
      <c r="F415">
        <v>5</v>
      </c>
      <c r="G415" t="s">
        <v>1218</v>
      </c>
      <c r="H415">
        <v>1759177453.214286</v>
      </c>
      <c r="I415">
        <f>(J415)/1000</f>
        <v>0</v>
      </c>
      <c r="J415">
        <f>IF(DO415, AM415, AG415)</f>
        <v>0</v>
      </c>
      <c r="K415">
        <f>IF(DO415, AH415, AF415)</f>
        <v>0</v>
      </c>
      <c r="L415">
        <f>DQ415 - IF(AT415&gt;1, K415*DK415*100.0/(AV415), 0)</f>
        <v>0</v>
      </c>
      <c r="M415">
        <f>((S415-I415/2)*L415-K415)/(S415+I415/2)</f>
        <v>0</v>
      </c>
      <c r="N415">
        <f>M415*(DX415+DY415)/1000.0</f>
        <v>0</v>
      </c>
      <c r="O415">
        <f>(DQ415 - IF(AT415&gt;1, K415*DK415*100.0/(AV415), 0))*(DX415+DY415)/1000.0</f>
        <v>0</v>
      </c>
      <c r="P415">
        <f>2.0/((1/R415-1/Q415)+SIGN(R415)*SQRT((1/R415-1/Q415)*(1/R415-1/Q415) + 4*DL415/((DL415+1)*(DL415+1))*(2*1/R415*1/Q415-1/Q415*1/Q415)))</f>
        <v>0</v>
      </c>
      <c r="Q415">
        <f>IF(LEFT(DM415,1)&lt;&gt;"0",IF(LEFT(DM415,1)="1",3.0,DN415),$D$5+$E$5*(EE415*DX415/($K$5*1000))+$F$5*(EE415*DX415/($K$5*1000))*MAX(MIN(DK415,$J$5),$I$5)*MAX(MIN(DK415,$J$5),$I$5)+$G$5*MAX(MIN(DK415,$J$5),$I$5)*(EE415*DX415/($K$5*1000))+$H$5*(EE415*DX415/($K$5*1000))*(EE415*DX415/($K$5*1000)))</f>
        <v>0</v>
      </c>
      <c r="R415">
        <f>I415*(1000-(1000*0.61365*exp(17.502*V415/(240.97+V415))/(DX415+DY415)+DS415)/2)/(1000*0.61365*exp(17.502*V415/(240.97+V415))/(DX415+DY415)-DS415)</f>
        <v>0</v>
      </c>
      <c r="S415">
        <f>1/((DL415+1)/(P415/1.6)+1/(Q415/1.37)) + DL415/((DL415+1)/(P415/1.6) + DL415/(Q415/1.37))</f>
        <v>0</v>
      </c>
      <c r="T415">
        <f>(DG415*DJ415)</f>
        <v>0</v>
      </c>
      <c r="U415">
        <f>(DZ415+(T415+2*0.95*5.67E-8*(((DZ415+$B$9)+273)^4-(DZ415+273)^4)-44100*I415)/(1.84*29.3*Q415+8*0.95*5.67E-8*(DZ415+273)^3))</f>
        <v>0</v>
      </c>
      <c r="V415">
        <f>($C$9*EA415+$D$9*EB415+$E$9*U415)</f>
        <v>0</v>
      </c>
      <c r="W415">
        <f>0.61365*exp(17.502*V415/(240.97+V415))</f>
        <v>0</v>
      </c>
      <c r="X415">
        <f>(Y415/Z415*100)</f>
        <v>0</v>
      </c>
      <c r="Y415">
        <f>DS415*(DX415+DY415)/1000</f>
        <v>0</v>
      </c>
      <c r="Z415">
        <f>0.61365*exp(17.502*DZ415/(240.97+DZ415))</f>
        <v>0</v>
      </c>
      <c r="AA415">
        <f>(W415-DS415*(DX415+DY415)/1000)</f>
        <v>0</v>
      </c>
      <c r="AB415">
        <f>(-I415*44100)</f>
        <v>0</v>
      </c>
      <c r="AC415">
        <f>2*29.3*Q415*0.92*(DZ415-V415)</f>
        <v>0</v>
      </c>
      <c r="AD415">
        <f>2*0.95*5.67E-8*(((DZ415+$B$9)+273)^4-(V415+273)^4)</f>
        <v>0</v>
      </c>
      <c r="AE415">
        <f>T415+AD415+AB415+AC415</f>
        <v>0</v>
      </c>
      <c r="AF415">
        <f>DW415*AT415*(DR415-DQ415*(1000-AT415*DT415)/(1000-AT415*DS415))/(100*DK415)</f>
        <v>0</v>
      </c>
      <c r="AG415">
        <f>1000*DW415*AT415*(DS415-DT415)/(100*DK415*(1000-AT415*DS415))</f>
        <v>0</v>
      </c>
      <c r="AH415">
        <f>(AI415 - AJ415 - DX415*1E3/(8.314*(DZ415+273.15)) * AL415/DW415 * AK415) * DW415/(100*DK415) * (1000 - DT415)/1000</f>
        <v>0</v>
      </c>
      <c r="AI415">
        <v>255.4251718856549</v>
      </c>
      <c r="AJ415">
        <v>262.3299636363636</v>
      </c>
      <c r="AK415">
        <v>-3.278259945325658</v>
      </c>
      <c r="AL415">
        <v>65.05159675909137</v>
      </c>
      <c r="AM415">
        <f>(AO415 - AN415 + DX415*1E3/(8.314*(DZ415+273.15)) * AQ415/DW415 * AP415) * DW415/(100*DK415) * 1000/(1000 - AO415)</f>
        <v>0</v>
      </c>
      <c r="AN415">
        <v>19.47482552418566</v>
      </c>
      <c r="AO415">
        <v>21.32473939393939</v>
      </c>
      <c r="AP415">
        <v>-3.397701511402133E-05</v>
      </c>
      <c r="AQ415">
        <v>105.0378485698211</v>
      </c>
      <c r="AR415">
        <v>0</v>
      </c>
      <c r="AS415">
        <v>0</v>
      </c>
      <c r="AT415">
        <f>IF(AR415*$H$15&gt;=AV415,1.0,(AV415/(AV415-AR415*$H$15)))</f>
        <v>0</v>
      </c>
      <c r="AU415">
        <f>(AT415-1)*100</f>
        <v>0</v>
      </c>
      <c r="AV415">
        <f>MAX(0,($B$15+$C$15*EE415)/(1+$D$15*EE415)*DX415/(DZ415+273)*$E$15)</f>
        <v>0</v>
      </c>
      <c r="AW415" t="s">
        <v>437</v>
      </c>
      <c r="AX415" t="s">
        <v>437</v>
      </c>
      <c r="AY415">
        <v>0</v>
      </c>
      <c r="AZ415">
        <v>0</v>
      </c>
      <c r="BA415">
        <f>1-AY415/AZ415</f>
        <v>0</v>
      </c>
      <c r="BB415">
        <v>0</v>
      </c>
      <c r="BC415" t="s">
        <v>437</v>
      </c>
      <c r="BD415" t="s">
        <v>437</v>
      </c>
      <c r="BE415">
        <v>0</v>
      </c>
      <c r="BF415">
        <v>0</v>
      </c>
      <c r="BG415">
        <f>1-BE415/BF415</f>
        <v>0</v>
      </c>
      <c r="BH415">
        <v>0.5</v>
      </c>
      <c r="BI415">
        <f>DH415</f>
        <v>0</v>
      </c>
      <c r="BJ415">
        <f>K415</f>
        <v>0</v>
      </c>
      <c r="BK415">
        <f>BG415*BH415*BI415</f>
        <v>0</v>
      </c>
      <c r="BL415">
        <f>(BJ415-BB415)/BI415</f>
        <v>0</v>
      </c>
      <c r="BM415">
        <f>(AZ415-BF415)/BF415</f>
        <v>0</v>
      </c>
      <c r="BN415">
        <f>AY415/(BA415+AY415/BF415)</f>
        <v>0</v>
      </c>
      <c r="BO415" t="s">
        <v>437</v>
      </c>
      <c r="BP415">
        <v>0</v>
      </c>
      <c r="BQ415">
        <f>IF(BP415&lt;&gt;0, BP415, BN415)</f>
        <v>0</v>
      </c>
      <c r="BR415">
        <f>1-BQ415/BF415</f>
        <v>0</v>
      </c>
      <c r="BS415">
        <f>(BF415-BE415)/(BF415-BQ415)</f>
        <v>0</v>
      </c>
      <c r="BT415">
        <f>(AZ415-BF415)/(AZ415-BQ415)</f>
        <v>0</v>
      </c>
      <c r="BU415">
        <f>(BF415-BE415)/(BF415-AY415)</f>
        <v>0</v>
      </c>
      <c r="BV415">
        <f>(AZ415-BF415)/(AZ415-AY415)</f>
        <v>0</v>
      </c>
      <c r="BW415">
        <f>(BS415*BQ415/BE415)</f>
        <v>0</v>
      </c>
      <c r="BX415">
        <f>(1-BW415)</f>
        <v>0</v>
      </c>
      <c r="DG415">
        <f>$B$13*EF415+$C$13*EG415+$F$13*ER415*(1-EU415)</f>
        <v>0</v>
      </c>
      <c r="DH415">
        <f>DG415*DI415</f>
        <v>0</v>
      </c>
      <c r="DI415">
        <f>($B$13*$D$11+$C$13*$D$11+$F$13*((FE415+EW415)/MAX(FE415+EW415+FF415, 0.1)*$I$11+FF415/MAX(FE415+EW415+FF415, 0.1)*$J$11))/($B$13+$C$13+$F$13)</f>
        <v>0</v>
      </c>
      <c r="DJ415">
        <f>($B$13*$K$11+$C$13*$K$11+$F$13*((FE415+EW415)/MAX(FE415+EW415+FF415, 0.1)*$P$11+FF415/MAX(FE415+EW415+FF415, 0.1)*$Q$11))/($B$13+$C$13+$F$13)</f>
        <v>0</v>
      </c>
      <c r="DK415">
        <v>3.21</v>
      </c>
      <c r="DL415">
        <v>0.5</v>
      </c>
      <c r="DM415" t="s">
        <v>438</v>
      </c>
      <c r="DN415">
        <v>2</v>
      </c>
      <c r="DO415" t="b">
        <v>1</v>
      </c>
      <c r="DP415">
        <v>1759177453.214286</v>
      </c>
      <c r="DQ415">
        <v>280.0665</v>
      </c>
      <c r="DR415">
        <v>266.2251785714286</v>
      </c>
      <c r="DS415">
        <v>21.33268214285714</v>
      </c>
      <c r="DT415">
        <v>19.48351428571428</v>
      </c>
      <c r="DU415">
        <v>281.1697142857143</v>
      </c>
      <c r="DV415">
        <v>21.06158928571429</v>
      </c>
      <c r="DW415">
        <v>499.9708214285715</v>
      </c>
      <c r="DX415">
        <v>90.79629285714284</v>
      </c>
      <c r="DY415">
        <v>0.06693178571428572</v>
      </c>
      <c r="DZ415">
        <v>28.37826785714286</v>
      </c>
      <c r="EA415">
        <v>29.99828214285714</v>
      </c>
      <c r="EB415">
        <v>999.9000000000002</v>
      </c>
      <c r="EC415">
        <v>0</v>
      </c>
      <c r="ED415">
        <v>0</v>
      </c>
      <c r="EE415">
        <v>9991.672500000001</v>
      </c>
      <c r="EF415">
        <v>0</v>
      </c>
      <c r="EG415">
        <v>10.3214</v>
      </c>
      <c r="EH415">
        <v>13.84132857142857</v>
      </c>
      <c r="EI415">
        <v>286.1714642857143</v>
      </c>
      <c r="EJ415">
        <v>271.5154642857142</v>
      </c>
      <c r="EK415">
        <v>1.849156071428571</v>
      </c>
      <c r="EL415">
        <v>266.2251785714286</v>
      </c>
      <c r="EM415">
        <v>19.48351428571428</v>
      </c>
      <c r="EN415">
        <v>1.9369275</v>
      </c>
      <c r="EO415">
        <v>1.769031785714286</v>
      </c>
      <c r="EP415">
        <v>16.93795</v>
      </c>
      <c r="EQ415">
        <v>15.51580357142857</v>
      </c>
      <c r="ER415">
        <v>2000.026428571429</v>
      </c>
      <c r="ES415">
        <v>0.9799997142857142</v>
      </c>
      <c r="ET415">
        <v>0.02000018214285715</v>
      </c>
      <c r="EU415">
        <v>0</v>
      </c>
      <c r="EV415">
        <v>426.1980714285714</v>
      </c>
      <c r="EW415">
        <v>5.00078</v>
      </c>
      <c r="EX415">
        <v>8332.441071428571</v>
      </c>
      <c r="EY415">
        <v>16379.85</v>
      </c>
      <c r="EZ415">
        <v>39.06235714285714</v>
      </c>
      <c r="FA415">
        <v>39.87935714285715</v>
      </c>
      <c r="FB415">
        <v>39.21846428571428</v>
      </c>
      <c r="FC415">
        <v>39.55553571428571</v>
      </c>
      <c r="FD415">
        <v>39.99517857142857</v>
      </c>
      <c r="FE415">
        <v>1955.126428571429</v>
      </c>
      <c r="FF415">
        <v>39.9</v>
      </c>
      <c r="FG415">
        <v>0</v>
      </c>
      <c r="FH415">
        <v>1759177453.4</v>
      </c>
      <c r="FI415">
        <v>0</v>
      </c>
      <c r="FJ415">
        <v>425.6873200000001</v>
      </c>
      <c r="FK415">
        <v>-55.36069223866367</v>
      </c>
      <c r="FL415">
        <v>-1078.898459831972</v>
      </c>
      <c r="FM415">
        <v>8322.7552</v>
      </c>
      <c r="FN415">
        <v>15</v>
      </c>
      <c r="FO415">
        <v>0</v>
      </c>
      <c r="FP415" t="s">
        <v>439</v>
      </c>
      <c r="FQ415">
        <v>1746989605.5</v>
      </c>
      <c r="FR415">
        <v>1746989593.5</v>
      </c>
      <c r="FS415">
        <v>0</v>
      </c>
      <c r="FT415">
        <v>-0.274</v>
      </c>
      <c r="FU415">
        <v>-0.002</v>
      </c>
      <c r="FV415">
        <v>2.549</v>
      </c>
      <c r="FW415">
        <v>0.129</v>
      </c>
      <c r="FX415">
        <v>420</v>
      </c>
      <c r="FY415">
        <v>17</v>
      </c>
      <c r="FZ415">
        <v>0.02</v>
      </c>
      <c r="GA415">
        <v>0.04</v>
      </c>
      <c r="GB415">
        <v>13.54150975609756</v>
      </c>
      <c r="GC415">
        <v>6.779688501742183</v>
      </c>
      <c r="GD415">
        <v>0.6705305747034477</v>
      </c>
      <c r="GE415">
        <v>0</v>
      </c>
      <c r="GF415">
        <v>428.7386176470588</v>
      </c>
      <c r="GG415">
        <v>-54.88902979832448</v>
      </c>
      <c r="GH415">
        <v>5.390976911440871</v>
      </c>
      <c r="GI415">
        <v>0</v>
      </c>
      <c r="GJ415">
        <v>1.849949756097561</v>
      </c>
      <c r="GK415">
        <v>-0.005547177700347288</v>
      </c>
      <c r="GL415">
        <v>0.001894888487361728</v>
      </c>
      <c r="GM415">
        <v>1</v>
      </c>
      <c r="GN415">
        <v>1</v>
      </c>
      <c r="GO415">
        <v>3</v>
      </c>
      <c r="GP415" t="s">
        <v>459</v>
      </c>
      <c r="GQ415">
        <v>3.10169</v>
      </c>
      <c r="GR415">
        <v>2.7252</v>
      </c>
      <c r="GS415">
        <v>0.0595794</v>
      </c>
      <c r="GT415">
        <v>0.056494</v>
      </c>
      <c r="GU415">
        <v>0.0994987</v>
      </c>
      <c r="GV415">
        <v>0.0945921</v>
      </c>
      <c r="GW415">
        <v>24558.3</v>
      </c>
      <c r="GX415">
        <v>22383.6</v>
      </c>
      <c r="GY415">
        <v>26678.3</v>
      </c>
      <c r="GZ415">
        <v>23946.2</v>
      </c>
      <c r="HA415">
        <v>38436.9</v>
      </c>
      <c r="HB415">
        <v>32049.1</v>
      </c>
      <c r="HC415">
        <v>46584.7</v>
      </c>
      <c r="HD415">
        <v>37885.9</v>
      </c>
      <c r="HE415">
        <v>1.86742</v>
      </c>
      <c r="HF415">
        <v>1.85697</v>
      </c>
      <c r="HG415">
        <v>0.149444</v>
      </c>
      <c r="HH415">
        <v>0</v>
      </c>
      <c r="HI415">
        <v>27.5648</v>
      </c>
      <c r="HJ415">
        <v>999.9</v>
      </c>
      <c r="HK415">
        <v>46.5</v>
      </c>
      <c r="HL415">
        <v>32</v>
      </c>
      <c r="HM415">
        <v>24.4548</v>
      </c>
      <c r="HN415">
        <v>61.3244</v>
      </c>
      <c r="HO415">
        <v>22.2236</v>
      </c>
      <c r="HP415">
        <v>1</v>
      </c>
      <c r="HQ415">
        <v>0.128625</v>
      </c>
      <c r="HR415">
        <v>0.0434613</v>
      </c>
      <c r="HS415">
        <v>20.28</v>
      </c>
      <c r="HT415">
        <v>5.2125</v>
      </c>
      <c r="HU415">
        <v>11.98</v>
      </c>
      <c r="HV415">
        <v>4.9635</v>
      </c>
      <c r="HW415">
        <v>3.27465</v>
      </c>
      <c r="HX415">
        <v>9999</v>
      </c>
      <c r="HY415">
        <v>9999</v>
      </c>
      <c r="HZ415">
        <v>9999</v>
      </c>
      <c r="IA415">
        <v>44.8</v>
      </c>
      <c r="IB415">
        <v>1.86398</v>
      </c>
      <c r="IC415">
        <v>1.86016</v>
      </c>
      <c r="ID415">
        <v>1.85844</v>
      </c>
      <c r="IE415">
        <v>1.85976</v>
      </c>
      <c r="IF415">
        <v>1.85989</v>
      </c>
      <c r="IG415">
        <v>1.85838</v>
      </c>
      <c r="IH415">
        <v>1.85746</v>
      </c>
      <c r="II415">
        <v>1.85242</v>
      </c>
      <c r="IJ415">
        <v>0</v>
      </c>
      <c r="IK415">
        <v>0</v>
      </c>
      <c r="IL415">
        <v>0</v>
      </c>
      <c r="IM415">
        <v>0</v>
      </c>
      <c r="IN415" t="s">
        <v>441</v>
      </c>
      <c r="IO415" t="s">
        <v>442</v>
      </c>
      <c r="IP415" t="s">
        <v>443</v>
      </c>
      <c r="IQ415" t="s">
        <v>443</v>
      </c>
      <c r="IR415" t="s">
        <v>443</v>
      </c>
      <c r="IS415" t="s">
        <v>443</v>
      </c>
      <c r="IT415">
        <v>0</v>
      </c>
      <c r="IU415">
        <v>100</v>
      </c>
      <c r="IV415">
        <v>100</v>
      </c>
      <c r="IW415">
        <v>-1.096</v>
      </c>
      <c r="IX415">
        <v>0.2709</v>
      </c>
      <c r="IY415">
        <v>-0.9039269621244732</v>
      </c>
      <c r="IZ415">
        <v>-0.001239420960351069</v>
      </c>
      <c r="JA415">
        <v>2.054680153414315E-06</v>
      </c>
      <c r="JB415">
        <v>-6.090169633737798E-10</v>
      </c>
      <c r="JC415">
        <v>0.01286883109493677</v>
      </c>
      <c r="JD415">
        <v>0.003674261220633967</v>
      </c>
      <c r="JE415">
        <v>0.0003746991724086452</v>
      </c>
      <c r="JF415">
        <v>1.563836292469968E-06</v>
      </c>
      <c r="JG415">
        <v>1</v>
      </c>
      <c r="JH415">
        <v>2003</v>
      </c>
      <c r="JI415">
        <v>1</v>
      </c>
      <c r="JJ415">
        <v>24</v>
      </c>
      <c r="JK415">
        <v>203130.9</v>
      </c>
      <c r="JL415">
        <v>203131.1</v>
      </c>
      <c r="JM415">
        <v>0.671387</v>
      </c>
      <c r="JN415">
        <v>2.6416</v>
      </c>
      <c r="JO415">
        <v>1.49658</v>
      </c>
      <c r="JP415">
        <v>2.34253</v>
      </c>
      <c r="JQ415">
        <v>1.54907</v>
      </c>
      <c r="JR415">
        <v>2.39624</v>
      </c>
      <c r="JS415">
        <v>36.7417</v>
      </c>
      <c r="JT415">
        <v>24.1751</v>
      </c>
      <c r="JU415">
        <v>18</v>
      </c>
      <c r="JV415">
        <v>482.001</v>
      </c>
      <c r="JW415">
        <v>489.971</v>
      </c>
      <c r="JX415">
        <v>27.0561</v>
      </c>
      <c r="JY415">
        <v>28.9395</v>
      </c>
      <c r="JZ415">
        <v>29.9999</v>
      </c>
      <c r="KA415">
        <v>29.2048</v>
      </c>
      <c r="KB415">
        <v>29.2121</v>
      </c>
      <c r="KC415">
        <v>13.3477</v>
      </c>
      <c r="KD415">
        <v>21.6681</v>
      </c>
      <c r="KE415">
        <v>77.988</v>
      </c>
      <c r="KF415">
        <v>27.0564</v>
      </c>
      <c r="KG415">
        <v>212.485</v>
      </c>
      <c r="KH415">
        <v>19.5076</v>
      </c>
      <c r="KI415">
        <v>101.855</v>
      </c>
      <c r="KJ415">
        <v>91.3661</v>
      </c>
    </row>
    <row r="416" spans="1:296">
      <c r="A416">
        <v>398</v>
      </c>
      <c r="B416">
        <v>1759177466</v>
      </c>
      <c r="C416">
        <v>16092.90000009537</v>
      </c>
      <c r="D416" t="s">
        <v>1243</v>
      </c>
      <c r="E416" t="s">
        <v>1244</v>
      </c>
      <c r="F416">
        <v>5</v>
      </c>
      <c r="G416" t="s">
        <v>1218</v>
      </c>
      <c r="H416">
        <v>1759177458.5</v>
      </c>
      <c r="I416">
        <f>(J416)/1000</f>
        <v>0</v>
      </c>
      <c r="J416">
        <f>IF(DO416, AM416, AG416)</f>
        <v>0</v>
      </c>
      <c r="K416">
        <f>IF(DO416, AH416, AF416)</f>
        <v>0</v>
      </c>
      <c r="L416">
        <f>DQ416 - IF(AT416&gt;1, K416*DK416*100.0/(AV416), 0)</f>
        <v>0</v>
      </c>
      <c r="M416">
        <f>((S416-I416/2)*L416-K416)/(S416+I416/2)</f>
        <v>0</v>
      </c>
      <c r="N416">
        <f>M416*(DX416+DY416)/1000.0</f>
        <v>0</v>
      </c>
      <c r="O416">
        <f>(DQ416 - IF(AT416&gt;1, K416*DK416*100.0/(AV416), 0))*(DX416+DY416)/1000.0</f>
        <v>0</v>
      </c>
      <c r="P416">
        <f>2.0/((1/R416-1/Q416)+SIGN(R416)*SQRT((1/R416-1/Q416)*(1/R416-1/Q416) + 4*DL416/((DL416+1)*(DL416+1))*(2*1/R416*1/Q416-1/Q416*1/Q416)))</f>
        <v>0</v>
      </c>
      <c r="Q416">
        <f>IF(LEFT(DM416,1)&lt;&gt;"0",IF(LEFT(DM416,1)="1",3.0,DN416),$D$5+$E$5*(EE416*DX416/($K$5*1000))+$F$5*(EE416*DX416/($K$5*1000))*MAX(MIN(DK416,$J$5),$I$5)*MAX(MIN(DK416,$J$5),$I$5)+$G$5*MAX(MIN(DK416,$J$5),$I$5)*(EE416*DX416/($K$5*1000))+$H$5*(EE416*DX416/($K$5*1000))*(EE416*DX416/($K$5*1000)))</f>
        <v>0</v>
      </c>
      <c r="R416">
        <f>I416*(1000-(1000*0.61365*exp(17.502*V416/(240.97+V416))/(DX416+DY416)+DS416)/2)/(1000*0.61365*exp(17.502*V416/(240.97+V416))/(DX416+DY416)-DS416)</f>
        <v>0</v>
      </c>
      <c r="S416">
        <f>1/((DL416+1)/(P416/1.6)+1/(Q416/1.37)) + DL416/((DL416+1)/(P416/1.6) + DL416/(Q416/1.37))</f>
        <v>0</v>
      </c>
      <c r="T416">
        <f>(DG416*DJ416)</f>
        <v>0</v>
      </c>
      <c r="U416">
        <f>(DZ416+(T416+2*0.95*5.67E-8*(((DZ416+$B$9)+273)^4-(DZ416+273)^4)-44100*I416)/(1.84*29.3*Q416+8*0.95*5.67E-8*(DZ416+273)^3))</f>
        <v>0</v>
      </c>
      <c r="V416">
        <f>($C$9*EA416+$D$9*EB416+$E$9*U416)</f>
        <v>0</v>
      </c>
      <c r="W416">
        <f>0.61365*exp(17.502*V416/(240.97+V416))</f>
        <v>0</v>
      </c>
      <c r="X416">
        <f>(Y416/Z416*100)</f>
        <v>0</v>
      </c>
      <c r="Y416">
        <f>DS416*(DX416+DY416)/1000</f>
        <v>0</v>
      </c>
      <c r="Z416">
        <f>0.61365*exp(17.502*DZ416/(240.97+DZ416))</f>
        <v>0</v>
      </c>
      <c r="AA416">
        <f>(W416-DS416*(DX416+DY416)/1000)</f>
        <v>0</v>
      </c>
      <c r="AB416">
        <f>(-I416*44100)</f>
        <v>0</v>
      </c>
      <c r="AC416">
        <f>2*29.3*Q416*0.92*(DZ416-V416)</f>
        <v>0</v>
      </c>
      <c r="AD416">
        <f>2*0.95*5.67E-8*(((DZ416+$B$9)+273)^4-(V416+273)^4)</f>
        <v>0</v>
      </c>
      <c r="AE416">
        <f>T416+AD416+AB416+AC416</f>
        <v>0</v>
      </c>
      <c r="AF416">
        <f>DW416*AT416*(DR416-DQ416*(1000-AT416*DT416)/(1000-AT416*DS416))/(100*DK416)</f>
        <v>0</v>
      </c>
      <c r="AG416">
        <f>1000*DW416*AT416*(DS416-DT416)/(100*DK416*(1000-AT416*DS416))</f>
        <v>0</v>
      </c>
      <c r="AH416">
        <f>(AI416 - AJ416 - DX416*1E3/(8.314*(DZ416+273.15)) * AL416/DW416 * AK416) * DW416/(100*DK416) * (1000 - DT416)/1000</f>
        <v>0</v>
      </c>
      <c r="AI416">
        <v>238.6189884867499</v>
      </c>
      <c r="AJ416">
        <v>245.9832363636362</v>
      </c>
      <c r="AK416">
        <v>-3.265579086887513</v>
      </c>
      <c r="AL416">
        <v>65.05159675909137</v>
      </c>
      <c r="AM416">
        <f>(AO416 - AN416 + DX416*1E3/(8.314*(DZ416+273.15)) * AQ416/DW416 * AP416) * DW416/(100*DK416) * 1000/(1000 - AO416)</f>
        <v>0</v>
      </c>
      <c r="AN416">
        <v>19.46744695985189</v>
      </c>
      <c r="AO416">
        <v>21.31788969696969</v>
      </c>
      <c r="AP416">
        <v>-3.114015519287188E-05</v>
      </c>
      <c r="AQ416">
        <v>105.0378485698211</v>
      </c>
      <c r="AR416">
        <v>0</v>
      </c>
      <c r="AS416">
        <v>0</v>
      </c>
      <c r="AT416">
        <f>IF(AR416*$H$15&gt;=AV416,1.0,(AV416/(AV416-AR416*$H$15)))</f>
        <v>0</v>
      </c>
      <c r="AU416">
        <f>(AT416-1)*100</f>
        <v>0</v>
      </c>
      <c r="AV416">
        <f>MAX(0,($B$15+$C$15*EE416)/(1+$D$15*EE416)*DX416/(DZ416+273)*$E$15)</f>
        <v>0</v>
      </c>
      <c r="AW416" t="s">
        <v>437</v>
      </c>
      <c r="AX416" t="s">
        <v>437</v>
      </c>
      <c r="AY416">
        <v>0</v>
      </c>
      <c r="AZ416">
        <v>0</v>
      </c>
      <c r="BA416">
        <f>1-AY416/AZ416</f>
        <v>0</v>
      </c>
      <c r="BB416">
        <v>0</v>
      </c>
      <c r="BC416" t="s">
        <v>437</v>
      </c>
      <c r="BD416" t="s">
        <v>437</v>
      </c>
      <c r="BE416">
        <v>0</v>
      </c>
      <c r="BF416">
        <v>0</v>
      </c>
      <c r="BG416">
        <f>1-BE416/BF416</f>
        <v>0</v>
      </c>
      <c r="BH416">
        <v>0.5</v>
      </c>
      <c r="BI416">
        <f>DH416</f>
        <v>0</v>
      </c>
      <c r="BJ416">
        <f>K416</f>
        <v>0</v>
      </c>
      <c r="BK416">
        <f>BG416*BH416*BI416</f>
        <v>0</v>
      </c>
      <c r="BL416">
        <f>(BJ416-BB416)/BI416</f>
        <v>0</v>
      </c>
      <c r="BM416">
        <f>(AZ416-BF416)/BF416</f>
        <v>0</v>
      </c>
      <c r="BN416">
        <f>AY416/(BA416+AY416/BF416)</f>
        <v>0</v>
      </c>
      <c r="BO416" t="s">
        <v>437</v>
      </c>
      <c r="BP416">
        <v>0</v>
      </c>
      <c r="BQ416">
        <f>IF(BP416&lt;&gt;0, BP416, BN416)</f>
        <v>0</v>
      </c>
      <c r="BR416">
        <f>1-BQ416/BF416</f>
        <v>0</v>
      </c>
      <c r="BS416">
        <f>(BF416-BE416)/(BF416-BQ416)</f>
        <v>0</v>
      </c>
      <c r="BT416">
        <f>(AZ416-BF416)/(AZ416-BQ416)</f>
        <v>0</v>
      </c>
      <c r="BU416">
        <f>(BF416-BE416)/(BF416-AY416)</f>
        <v>0</v>
      </c>
      <c r="BV416">
        <f>(AZ416-BF416)/(AZ416-AY416)</f>
        <v>0</v>
      </c>
      <c r="BW416">
        <f>(BS416*BQ416/BE416)</f>
        <v>0</v>
      </c>
      <c r="BX416">
        <f>(1-BW416)</f>
        <v>0</v>
      </c>
      <c r="DG416">
        <f>$B$13*EF416+$C$13*EG416+$F$13*ER416*(1-EU416)</f>
        <v>0</v>
      </c>
      <c r="DH416">
        <f>DG416*DI416</f>
        <v>0</v>
      </c>
      <c r="DI416">
        <f>($B$13*$D$11+$C$13*$D$11+$F$13*((FE416+EW416)/MAX(FE416+EW416+FF416, 0.1)*$I$11+FF416/MAX(FE416+EW416+FF416, 0.1)*$J$11))/($B$13+$C$13+$F$13)</f>
        <v>0</v>
      </c>
      <c r="DJ416">
        <f>($B$13*$K$11+$C$13*$K$11+$F$13*((FE416+EW416)/MAX(FE416+EW416+FF416, 0.1)*$P$11+FF416/MAX(FE416+EW416+FF416, 0.1)*$Q$11))/($B$13+$C$13+$F$13)</f>
        <v>0</v>
      </c>
      <c r="DK416">
        <v>3.21</v>
      </c>
      <c r="DL416">
        <v>0.5</v>
      </c>
      <c r="DM416" t="s">
        <v>438</v>
      </c>
      <c r="DN416">
        <v>2</v>
      </c>
      <c r="DO416" t="b">
        <v>1</v>
      </c>
      <c r="DP416">
        <v>1759177458.5</v>
      </c>
      <c r="DQ416">
        <v>263.1464444444445</v>
      </c>
      <c r="DR416">
        <v>248.7227777777778</v>
      </c>
      <c r="DS416">
        <v>21.32634814814815</v>
      </c>
      <c r="DT416">
        <v>19.47596296296296</v>
      </c>
      <c r="DU416">
        <v>264.2453703703704</v>
      </c>
      <c r="DV416">
        <v>21.05538518518518</v>
      </c>
      <c r="DW416">
        <v>499.9771111111112</v>
      </c>
      <c r="DX416">
        <v>90.79666296296297</v>
      </c>
      <c r="DY416">
        <v>0.06691290000000001</v>
      </c>
      <c r="DZ416">
        <v>28.37834814814815</v>
      </c>
      <c r="EA416">
        <v>29.99818148148148</v>
      </c>
      <c r="EB416">
        <v>999.9000000000001</v>
      </c>
      <c r="EC416">
        <v>0</v>
      </c>
      <c r="ED416">
        <v>0</v>
      </c>
      <c r="EE416">
        <v>9998.683333333334</v>
      </c>
      <c r="EF416">
        <v>0</v>
      </c>
      <c r="EG416">
        <v>10.3214</v>
      </c>
      <c r="EH416">
        <v>14.42365185185185</v>
      </c>
      <c r="EI416">
        <v>268.8807777777778</v>
      </c>
      <c r="EJ416">
        <v>253.6632592592592</v>
      </c>
      <c r="EK416">
        <v>1.850379259259259</v>
      </c>
      <c r="EL416">
        <v>248.7227777777778</v>
      </c>
      <c r="EM416">
        <v>19.47596296296296</v>
      </c>
      <c r="EN416">
        <v>1.93636037037037</v>
      </c>
      <c r="EO416">
        <v>1.768352222222222</v>
      </c>
      <c r="EP416">
        <v>16.93333333333333</v>
      </c>
      <c r="EQ416">
        <v>15.50981481481482</v>
      </c>
      <c r="ER416">
        <v>2000.004074074074</v>
      </c>
      <c r="ES416">
        <v>0.9799995555555554</v>
      </c>
      <c r="ET416">
        <v>0.02000034444444445</v>
      </c>
      <c r="EU416">
        <v>0</v>
      </c>
      <c r="EV416">
        <v>421.4534814814815</v>
      </c>
      <c r="EW416">
        <v>5.00078</v>
      </c>
      <c r="EX416">
        <v>8239.894074074075</v>
      </c>
      <c r="EY416">
        <v>16379.65925925926</v>
      </c>
      <c r="EZ416">
        <v>39.07392592592593</v>
      </c>
      <c r="FA416">
        <v>39.87492592592593</v>
      </c>
      <c r="FB416">
        <v>39.21511111111111</v>
      </c>
      <c r="FC416">
        <v>39.56685185185184</v>
      </c>
      <c r="FD416">
        <v>39.98337037037037</v>
      </c>
      <c r="FE416">
        <v>1955.104074074074</v>
      </c>
      <c r="FF416">
        <v>39.9</v>
      </c>
      <c r="FG416">
        <v>0</v>
      </c>
      <c r="FH416">
        <v>1759177458.2</v>
      </c>
      <c r="FI416">
        <v>0</v>
      </c>
      <c r="FJ416">
        <v>421.40432</v>
      </c>
      <c r="FK416">
        <v>-52.47138462439504</v>
      </c>
      <c r="FL416">
        <v>-1021.206923081637</v>
      </c>
      <c r="FM416">
        <v>8239.055200000001</v>
      </c>
      <c r="FN416">
        <v>15</v>
      </c>
      <c r="FO416">
        <v>0</v>
      </c>
      <c r="FP416" t="s">
        <v>439</v>
      </c>
      <c r="FQ416">
        <v>1746989605.5</v>
      </c>
      <c r="FR416">
        <v>1746989593.5</v>
      </c>
      <c r="FS416">
        <v>0</v>
      </c>
      <c r="FT416">
        <v>-0.274</v>
      </c>
      <c r="FU416">
        <v>-0.002</v>
      </c>
      <c r="FV416">
        <v>2.549</v>
      </c>
      <c r="FW416">
        <v>0.129</v>
      </c>
      <c r="FX416">
        <v>420</v>
      </c>
      <c r="FY416">
        <v>17</v>
      </c>
      <c r="FZ416">
        <v>0.02</v>
      </c>
      <c r="GA416">
        <v>0.04</v>
      </c>
      <c r="GB416">
        <v>13.98042926829268</v>
      </c>
      <c r="GC416">
        <v>6.691668292682922</v>
      </c>
      <c r="GD416">
        <v>0.6619471669448354</v>
      </c>
      <c r="GE416">
        <v>0</v>
      </c>
      <c r="GF416">
        <v>424.9444705882353</v>
      </c>
      <c r="GG416">
        <v>-54.56996180449104</v>
      </c>
      <c r="GH416">
        <v>5.359286806345068</v>
      </c>
      <c r="GI416">
        <v>0</v>
      </c>
      <c r="GJ416">
        <v>1.849748048780488</v>
      </c>
      <c r="GK416">
        <v>0.009642857142853982</v>
      </c>
      <c r="GL416">
        <v>0.001640204061534468</v>
      </c>
      <c r="GM416">
        <v>1</v>
      </c>
      <c r="GN416">
        <v>1</v>
      </c>
      <c r="GO416">
        <v>3</v>
      </c>
      <c r="GP416" t="s">
        <v>459</v>
      </c>
      <c r="GQ416">
        <v>3.10211</v>
      </c>
      <c r="GR416">
        <v>2.72511</v>
      </c>
      <c r="GS416">
        <v>0.0564472</v>
      </c>
      <c r="GT416">
        <v>0.0531891</v>
      </c>
      <c r="GU416">
        <v>0.09947789999999999</v>
      </c>
      <c r="GV416">
        <v>0.09456879999999999</v>
      </c>
      <c r="GW416">
        <v>24640.3</v>
      </c>
      <c r="GX416">
        <v>22462.2</v>
      </c>
      <c r="GY416">
        <v>26678.5</v>
      </c>
      <c r="GZ416">
        <v>23946.3</v>
      </c>
      <c r="HA416">
        <v>38437.3</v>
      </c>
      <c r="HB416">
        <v>32049.9</v>
      </c>
      <c r="HC416">
        <v>46584.6</v>
      </c>
      <c r="HD416">
        <v>37886.2</v>
      </c>
      <c r="HE416">
        <v>1.8683</v>
      </c>
      <c r="HF416">
        <v>1.85632</v>
      </c>
      <c r="HG416">
        <v>0.148341</v>
      </c>
      <c r="HH416">
        <v>0</v>
      </c>
      <c r="HI416">
        <v>27.5626</v>
      </c>
      <c r="HJ416">
        <v>999.9</v>
      </c>
      <c r="HK416">
        <v>46.5</v>
      </c>
      <c r="HL416">
        <v>32</v>
      </c>
      <c r="HM416">
        <v>24.455</v>
      </c>
      <c r="HN416">
        <v>61.2144</v>
      </c>
      <c r="HO416">
        <v>22.3237</v>
      </c>
      <c r="HP416">
        <v>1</v>
      </c>
      <c r="HQ416">
        <v>0.128189</v>
      </c>
      <c r="HR416">
        <v>0.0663426</v>
      </c>
      <c r="HS416">
        <v>20.28</v>
      </c>
      <c r="HT416">
        <v>5.21265</v>
      </c>
      <c r="HU416">
        <v>11.9798</v>
      </c>
      <c r="HV416">
        <v>4.9633</v>
      </c>
      <c r="HW416">
        <v>3.2746</v>
      </c>
      <c r="HX416">
        <v>9999</v>
      </c>
      <c r="HY416">
        <v>9999</v>
      </c>
      <c r="HZ416">
        <v>9999</v>
      </c>
      <c r="IA416">
        <v>44.8</v>
      </c>
      <c r="IB416">
        <v>1.864</v>
      </c>
      <c r="IC416">
        <v>1.86017</v>
      </c>
      <c r="ID416">
        <v>1.85846</v>
      </c>
      <c r="IE416">
        <v>1.85977</v>
      </c>
      <c r="IF416">
        <v>1.85989</v>
      </c>
      <c r="IG416">
        <v>1.85839</v>
      </c>
      <c r="IH416">
        <v>1.85745</v>
      </c>
      <c r="II416">
        <v>1.85242</v>
      </c>
      <c r="IJ416">
        <v>0</v>
      </c>
      <c r="IK416">
        <v>0</v>
      </c>
      <c r="IL416">
        <v>0</v>
      </c>
      <c r="IM416">
        <v>0</v>
      </c>
      <c r="IN416" t="s">
        <v>441</v>
      </c>
      <c r="IO416" t="s">
        <v>442</v>
      </c>
      <c r="IP416" t="s">
        <v>443</v>
      </c>
      <c r="IQ416" t="s">
        <v>443</v>
      </c>
      <c r="IR416" t="s">
        <v>443</v>
      </c>
      <c r="IS416" t="s">
        <v>443</v>
      </c>
      <c r="IT416">
        <v>0</v>
      </c>
      <c r="IU416">
        <v>100</v>
      </c>
      <c r="IV416">
        <v>100</v>
      </c>
      <c r="IW416">
        <v>-1.092</v>
      </c>
      <c r="IX416">
        <v>0.2708</v>
      </c>
      <c r="IY416">
        <v>-0.9039269621244732</v>
      </c>
      <c r="IZ416">
        <v>-0.001239420960351069</v>
      </c>
      <c r="JA416">
        <v>2.054680153414315E-06</v>
      </c>
      <c r="JB416">
        <v>-6.090169633737798E-10</v>
      </c>
      <c r="JC416">
        <v>0.01286883109493677</v>
      </c>
      <c r="JD416">
        <v>0.003674261220633967</v>
      </c>
      <c r="JE416">
        <v>0.0003746991724086452</v>
      </c>
      <c r="JF416">
        <v>1.563836292469968E-06</v>
      </c>
      <c r="JG416">
        <v>1</v>
      </c>
      <c r="JH416">
        <v>2003</v>
      </c>
      <c r="JI416">
        <v>1</v>
      </c>
      <c r="JJ416">
        <v>24</v>
      </c>
      <c r="JK416">
        <v>203131</v>
      </c>
      <c r="JL416">
        <v>203131.2</v>
      </c>
      <c r="JM416">
        <v>0.631104</v>
      </c>
      <c r="JN416">
        <v>2.65381</v>
      </c>
      <c r="JO416">
        <v>1.49658</v>
      </c>
      <c r="JP416">
        <v>2.34253</v>
      </c>
      <c r="JQ416">
        <v>1.54907</v>
      </c>
      <c r="JR416">
        <v>2.35718</v>
      </c>
      <c r="JS416">
        <v>36.718</v>
      </c>
      <c r="JT416">
        <v>24.1663</v>
      </c>
      <c r="JU416">
        <v>18</v>
      </c>
      <c r="JV416">
        <v>482.492</v>
      </c>
      <c r="JW416">
        <v>489.522</v>
      </c>
      <c r="JX416">
        <v>27.0565</v>
      </c>
      <c r="JY416">
        <v>28.9369</v>
      </c>
      <c r="JZ416">
        <v>29.9999</v>
      </c>
      <c r="KA416">
        <v>29.2022</v>
      </c>
      <c r="KB416">
        <v>29.2095</v>
      </c>
      <c r="KC416">
        <v>12.5841</v>
      </c>
      <c r="KD416">
        <v>21.6681</v>
      </c>
      <c r="KE416">
        <v>77.988</v>
      </c>
      <c r="KF416">
        <v>27.0519</v>
      </c>
      <c r="KG416">
        <v>199.125</v>
      </c>
      <c r="KH416">
        <v>19.5076</v>
      </c>
      <c r="KI416">
        <v>101.855</v>
      </c>
      <c r="KJ416">
        <v>91.3669</v>
      </c>
    </row>
    <row r="417" spans="1:296">
      <c r="A417">
        <v>399</v>
      </c>
      <c r="B417">
        <v>1759177470.5</v>
      </c>
      <c r="C417">
        <v>16097.40000009537</v>
      </c>
      <c r="D417" t="s">
        <v>1245</v>
      </c>
      <c r="E417" t="s">
        <v>1246</v>
      </c>
      <c r="F417">
        <v>5</v>
      </c>
      <c r="G417" t="s">
        <v>1218</v>
      </c>
      <c r="H417">
        <v>1759177462.944444</v>
      </c>
      <c r="I417">
        <f>(J417)/1000</f>
        <v>0</v>
      </c>
      <c r="J417">
        <f>IF(DO417, AM417, AG417)</f>
        <v>0</v>
      </c>
      <c r="K417">
        <f>IF(DO417, AH417, AF417)</f>
        <v>0</v>
      </c>
      <c r="L417">
        <f>DQ417 - IF(AT417&gt;1, K417*DK417*100.0/(AV417), 0)</f>
        <v>0</v>
      </c>
      <c r="M417">
        <f>((S417-I417/2)*L417-K417)/(S417+I417/2)</f>
        <v>0</v>
      </c>
      <c r="N417">
        <f>M417*(DX417+DY417)/1000.0</f>
        <v>0</v>
      </c>
      <c r="O417">
        <f>(DQ417 - IF(AT417&gt;1, K417*DK417*100.0/(AV417), 0))*(DX417+DY417)/1000.0</f>
        <v>0</v>
      </c>
      <c r="P417">
        <f>2.0/((1/R417-1/Q417)+SIGN(R417)*SQRT((1/R417-1/Q417)*(1/R417-1/Q417) + 4*DL417/((DL417+1)*(DL417+1))*(2*1/R417*1/Q417-1/Q417*1/Q417)))</f>
        <v>0</v>
      </c>
      <c r="Q417">
        <f>IF(LEFT(DM417,1)&lt;&gt;"0",IF(LEFT(DM417,1)="1",3.0,DN417),$D$5+$E$5*(EE417*DX417/($K$5*1000))+$F$5*(EE417*DX417/($K$5*1000))*MAX(MIN(DK417,$J$5),$I$5)*MAX(MIN(DK417,$J$5),$I$5)+$G$5*MAX(MIN(DK417,$J$5),$I$5)*(EE417*DX417/($K$5*1000))+$H$5*(EE417*DX417/($K$5*1000))*(EE417*DX417/($K$5*1000)))</f>
        <v>0</v>
      </c>
      <c r="R417">
        <f>I417*(1000-(1000*0.61365*exp(17.502*V417/(240.97+V417))/(DX417+DY417)+DS417)/2)/(1000*0.61365*exp(17.502*V417/(240.97+V417))/(DX417+DY417)-DS417)</f>
        <v>0</v>
      </c>
      <c r="S417">
        <f>1/((DL417+1)/(P417/1.6)+1/(Q417/1.37)) + DL417/((DL417+1)/(P417/1.6) + DL417/(Q417/1.37))</f>
        <v>0</v>
      </c>
      <c r="T417">
        <f>(DG417*DJ417)</f>
        <v>0</v>
      </c>
      <c r="U417">
        <f>(DZ417+(T417+2*0.95*5.67E-8*(((DZ417+$B$9)+273)^4-(DZ417+273)^4)-44100*I417)/(1.84*29.3*Q417+8*0.95*5.67E-8*(DZ417+273)^3))</f>
        <v>0</v>
      </c>
      <c r="V417">
        <f>($C$9*EA417+$D$9*EB417+$E$9*U417)</f>
        <v>0</v>
      </c>
      <c r="W417">
        <f>0.61365*exp(17.502*V417/(240.97+V417))</f>
        <v>0</v>
      </c>
      <c r="X417">
        <f>(Y417/Z417*100)</f>
        <v>0</v>
      </c>
      <c r="Y417">
        <f>DS417*(DX417+DY417)/1000</f>
        <v>0</v>
      </c>
      <c r="Z417">
        <f>0.61365*exp(17.502*DZ417/(240.97+DZ417))</f>
        <v>0</v>
      </c>
      <c r="AA417">
        <f>(W417-DS417*(DX417+DY417)/1000)</f>
        <v>0</v>
      </c>
      <c r="AB417">
        <f>(-I417*44100)</f>
        <v>0</v>
      </c>
      <c r="AC417">
        <f>2*29.3*Q417*0.92*(DZ417-V417)</f>
        <v>0</v>
      </c>
      <c r="AD417">
        <f>2*0.95*5.67E-8*(((DZ417+$B$9)+273)^4-(V417+273)^4)</f>
        <v>0</v>
      </c>
      <c r="AE417">
        <f>T417+AD417+AB417+AC417</f>
        <v>0</v>
      </c>
      <c r="AF417">
        <f>DW417*AT417*(DR417-DQ417*(1000-AT417*DT417)/(1000-AT417*DS417))/(100*DK417)</f>
        <v>0</v>
      </c>
      <c r="AG417">
        <f>1000*DW417*AT417*(DS417-DT417)/(100*DK417*(1000-AT417*DS417))</f>
        <v>0</v>
      </c>
      <c r="AH417">
        <f>(AI417 - AJ417 - DX417*1E3/(8.314*(DZ417+273.15)) * AL417/DW417 * AK417) * DW417/(100*DK417) * (1000 - DT417)/1000</f>
        <v>0</v>
      </c>
      <c r="AI417">
        <v>223.4419555474334</v>
      </c>
      <c r="AJ417">
        <v>231.3197575757575</v>
      </c>
      <c r="AK417">
        <v>-3.255980535553067</v>
      </c>
      <c r="AL417">
        <v>65.05159675909137</v>
      </c>
      <c r="AM417">
        <f>(AO417 - AN417 + DX417*1E3/(8.314*(DZ417+273.15)) * AQ417/DW417 * AP417) * DW417/(100*DK417) * 1000/(1000 - AO417)</f>
        <v>0</v>
      </c>
      <c r="AN417">
        <v>19.46208948592195</v>
      </c>
      <c r="AO417">
        <v>21.31261818181818</v>
      </c>
      <c r="AP417">
        <v>-3.055981365574949E-05</v>
      </c>
      <c r="AQ417">
        <v>105.0378485698211</v>
      </c>
      <c r="AR417">
        <v>0</v>
      </c>
      <c r="AS417">
        <v>0</v>
      </c>
      <c r="AT417">
        <f>IF(AR417*$H$15&gt;=AV417,1.0,(AV417/(AV417-AR417*$H$15)))</f>
        <v>0</v>
      </c>
      <c r="AU417">
        <f>(AT417-1)*100</f>
        <v>0</v>
      </c>
      <c r="AV417">
        <f>MAX(0,($B$15+$C$15*EE417)/(1+$D$15*EE417)*DX417/(DZ417+273)*$E$15)</f>
        <v>0</v>
      </c>
      <c r="AW417" t="s">
        <v>437</v>
      </c>
      <c r="AX417" t="s">
        <v>437</v>
      </c>
      <c r="AY417">
        <v>0</v>
      </c>
      <c r="AZ417">
        <v>0</v>
      </c>
      <c r="BA417">
        <f>1-AY417/AZ417</f>
        <v>0</v>
      </c>
      <c r="BB417">
        <v>0</v>
      </c>
      <c r="BC417" t="s">
        <v>437</v>
      </c>
      <c r="BD417" t="s">
        <v>437</v>
      </c>
      <c r="BE417">
        <v>0</v>
      </c>
      <c r="BF417">
        <v>0</v>
      </c>
      <c r="BG417">
        <f>1-BE417/BF417</f>
        <v>0</v>
      </c>
      <c r="BH417">
        <v>0.5</v>
      </c>
      <c r="BI417">
        <f>DH417</f>
        <v>0</v>
      </c>
      <c r="BJ417">
        <f>K417</f>
        <v>0</v>
      </c>
      <c r="BK417">
        <f>BG417*BH417*BI417</f>
        <v>0</v>
      </c>
      <c r="BL417">
        <f>(BJ417-BB417)/BI417</f>
        <v>0</v>
      </c>
      <c r="BM417">
        <f>(AZ417-BF417)/BF417</f>
        <v>0</v>
      </c>
      <c r="BN417">
        <f>AY417/(BA417+AY417/BF417)</f>
        <v>0</v>
      </c>
      <c r="BO417" t="s">
        <v>437</v>
      </c>
      <c r="BP417">
        <v>0</v>
      </c>
      <c r="BQ417">
        <f>IF(BP417&lt;&gt;0, BP417, BN417)</f>
        <v>0</v>
      </c>
      <c r="BR417">
        <f>1-BQ417/BF417</f>
        <v>0</v>
      </c>
      <c r="BS417">
        <f>(BF417-BE417)/(BF417-BQ417)</f>
        <v>0</v>
      </c>
      <c r="BT417">
        <f>(AZ417-BF417)/(AZ417-BQ417)</f>
        <v>0</v>
      </c>
      <c r="BU417">
        <f>(BF417-BE417)/(BF417-AY417)</f>
        <v>0</v>
      </c>
      <c r="BV417">
        <f>(AZ417-BF417)/(AZ417-AY417)</f>
        <v>0</v>
      </c>
      <c r="BW417">
        <f>(BS417*BQ417/BE417)</f>
        <v>0</v>
      </c>
      <c r="BX417">
        <f>(1-BW417)</f>
        <v>0</v>
      </c>
      <c r="DG417">
        <f>$B$13*EF417+$C$13*EG417+$F$13*ER417*(1-EU417)</f>
        <v>0</v>
      </c>
      <c r="DH417">
        <f>DG417*DI417</f>
        <v>0</v>
      </c>
      <c r="DI417">
        <f>($B$13*$D$11+$C$13*$D$11+$F$13*((FE417+EW417)/MAX(FE417+EW417+FF417, 0.1)*$I$11+FF417/MAX(FE417+EW417+FF417, 0.1)*$J$11))/($B$13+$C$13+$F$13)</f>
        <v>0</v>
      </c>
      <c r="DJ417">
        <f>($B$13*$K$11+$C$13*$K$11+$F$13*((FE417+EW417)/MAX(FE417+EW417+FF417, 0.1)*$P$11+FF417/MAX(FE417+EW417+FF417, 0.1)*$Q$11))/($B$13+$C$13+$F$13)</f>
        <v>0</v>
      </c>
      <c r="DK417">
        <v>3.21</v>
      </c>
      <c r="DL417">
        <v>0.5</v>
      </c>
      <c r="DM417" t="s">
        <v>438</v>
      </c>
      <c r="DN417">
        <v>2</v>
      </c>
      <c r="DO417" t="b">
        <v>1</v>
      </c>
      <c r="DP417">
        <v>1759177462.944444</v>
      </c>
      <c r="DQ417">
        <v>248.9248518518519</v>
      </c>
      <c r="DR417">
        <v>233.9974814814815</v>
      </c>
      <c r="DS417">
        <v>21.32104814814815</v>
      </c>
      <c r="DT417">
        <v>19.46974074074074</v>
      </c>
      <c r="DU417">
        <v>250.0193703703704</v>
      </c>
      <c r="DV417">
        <v>21.0502074074074</v>
      </c>
      <c r="DW417">
        <v>499.9697037037037</v>
      </c>
      <c r="DX417">
        <v>90.79728888888891</v>
      </c>
      <c r="DY417">
        <v>0.06698875925925926</v>
      </c>
      <c r="DZ417">
        <v>28.37859629629629</v>
      </c>
      <c r="EA417">
        <v>29.99203703703704</v>
      </c>
      <c r="EB417">
        <v>999.9000000000001</v>
      </c>
      <c r="EC417">
        <v>0</v>
      </c>
      <c r="ED417">
        <v>0</v>
      </c>
      <c r="EE417">
        <v>9990.464814814814</v>
      </c>
      <c r="EF417">
        <v>0</v>
      </c>
      <c r="EG417">
        <v>10.3214</v>
      </c>
      <c r="EH417">
        <v>14.92735555555555</v>
      </c>
      <c r="EI417">
        <v>254.3478888888889</v>
      </c>
      <c r="EJ417">
        <v>238.6439259259259</v>
      </c>
      <c r="EK417">
        <v>1.851302222222222</v>
      </c>
      <c r="EL417">
        <v>233.9974814814815</v>
      </c>
      <c r="EM417">
        <v>19.46974074074074</v>
      </c>
      <c r="EN417">
        <v>1.935892962962963</v>
      </c>
      <c r="EO417">
        <v>1.76779962962963</v>
      </c>
      <c r="EP417">
        <v>16.92952592592593</v>
      </c>
      <c r="EQ417">
        <v>15.50493703703704</v>
      </c>
      <c r="ER417">
        <v>2000.004074074074</v>
      </c>
      <c r="ES417">
        <v>0.9799995555555554</v>
      </c>
      <c r="ET417">
        <v>0.02000034444444445</v>
      </c>
      <c r="EU417">
        <v>0</v>
      </c>
      <c r="EV417">
        <v>417.7508148148149</v>
      </c>
      <c r="EW417">
        <v>5.00078</v>
      </c>
      <c r="EX417">
        <v>8167.59888888889</v>
      </c>
      <c r="EY417">
        <v>16379.66296296296</v>
      </c>
      <c r="EZ417">
        <v>39.03685185185185</v>
      </c>
      <c r="FA417">
        <v>39.86322222222221</v>
      </c>
      <c r="FB417">
        <v>39.20122222222222</v>
      </c>
      <c r="FC417">
        <v>39.55303703703704</v>
      </c>
      <c r="FD417">
        <v>39.96029629629629</v>
      </c>
      <c r="FE417">
        <v>1955.104074074074</v>
      </c>
      <c r="FF417">
        <v>39.9</v>
      </c>
      <c r="FG417">
        <v>0</v>
      </c>
      <c r="FH417">
        <v>1759177463</v>
      </c>
      <c r="FI417">
        <v>0</v>
      </c>
      <c r="FJ417">
        <v>417.41896</v>
      </c>
      <c r="FK417">
        <v>-47.49661531656906</v>
      </c>
      <c r="FL417">
        <v>-919.7338447606985</v>
      </c>
      <c r="FM417">
        <v>8161.698</v>
      </c>
      <c r="FN417">
        <v>15</v>
      </c>
      <c r="FO417">
        <v>0</v>
      </c>
      <c r="FP417" t="s">
        <v>439</v>
      </c>
      <c r="FQ417">
        <v>1746989605.5</v>
      </c>
      <c r="FR417">
        <v>1746989593.5</v>
      </c>
      <c r="FS417">
        <v>0</v>
      </c>
      <c r="FT417">
        <v>-0.274</v>
      </c>
      <c r="FU417">
        <v>-0.002</v>
      </c>
      <c r="FV417">
        <v>2.549</v>
      </c>
      <c r="FW417">
        <v>0.129</v>
      </c>
      <c r="FX417">
        <v>420</v>
      </c>
      <c r="FY417">
        <v>17</v>
      </c>
      <c r="FZ417">
        <v>0.02</v>
      </c>
      <c r="GA417">
        <v>0.04</v>
      </c>
      <c r="GB417">
        <v>14.495965</v>
      </c>
      <c r="GC417">
        <v>6.685645778611593</v>
      </c>
      <c r="GD417">
        <v>0.6453162378051553</v>
      </c>
      <c r="GE417">
        <v>0</v>
      </c>
      <c r="GF417">
        <v>420.7316176470589</v>
      </c>
      <c r="GG417">
        <v>-51.12117647945433</v>
      </c>
      <c r="GH417">
        <v>5.024341109946693</v>
      </c>
      <c r="GI417">
        <v>0</v>
      </c>
      <c r="GJ417">
        <v>1.85051025</v>
      </c>
      <c r="GK417">
        <v>0.01392619136960517</v>
      </c>
      <c r="GL417">
        <v>0.001503358718835931</v>
      </c>
      <c r="GM417">
        <v>1</v>
      </c>
      <c r="GN417">
        <v>1</v>
      </c>
      <c r="GO417">
        <v>3</v>
      </c>
      <c r="GP417" t="s">
        <v>459</v>
      </c>
      <c r="GQ417">
        <v>3.10195</v>
      </c>
      <c r="GR417">
        <v>2.72514</v>
      </c>
      <c r="GS417">
        <v>0.0535749</v>
      </c>
      <c r="GT417">
        <v>0.0501144</v>
      </c>
      <c r="GU417">
        <v>0.0994646</v>
      </c>
      <c r="GV417">
        <v>0.09455180000000001</v>
      </c>
      <c r="GW417">
        <v>24715.5</v>
      </c>
      <c r="GX417">
        <v>22535.1</v>
      </c>
      <c r="GY417">
        <v>26678.7</v>
      </c>
      <c r="GZ417">
        <v>23946.3</v>
      </c>
      <c r="HA417">
        <v>38437.9</v>
      </c>
      <c r="HB417">
        <v>32050.3</v>
      </c>
      <c r="HC417">
        <v>46585</v>
      </c>
      <c r="HD417">
        <v>37886.4</v>
      </c>
      <c r="HE417">
        <v>1.86773</v>
      </c>
      <c r="HF417">
        <v>1.85655</v>
      </c>
      <c r="HG417">
        <v>0.148099</v>
      </c>
      <c r="HH417">
        <v>0</v>
      </c>
      <c r="HI417">
        <v>27.5606</v>
      </c>
      <c r="HJ417">
        <v>999.9</v>
      </c>
      <c r="HK417">
        <v>46.5</v>
      </c>
      <c r="HL417">
        <v>32</v>
      </c>
      <c r="HM417">
        <v>24.4561</v>
      </c>
      <c r="HN417">
        <v>61.1444</v>
      </c>
      <c r="HO417">
        <v>22.1274</v>
      </c>
      <c r="HP417">
        <v>1</v>
      </c>
      <c r="HQ417">
        <v>0.128176</v>
      </c>
      <c r="HR417">
        <v>0.0669145</v>
      </c>
      <c r="HS417">
        <v>20.28</v>
      </c>
      <c r="HT417">
        <v>5.2122</v>
      </c>
      <c r="HU417">
        <v>11.98</v>
      </c>
      <c r="HV417">
        <v>4.96335</v>
      </c>
      <c r="HW417">
        <v>3.27448</v>
      </c>
      <c r="HX417">
        <v>9999</v>
      </c>
      <c r="HY417">
        <v>9999</v>
      </c>
      <c r="HZ417">
        <v>9999</v>
      </c>
      <c r="IA417">
        <v>44.9</v>
      </c>
      <c r="IB417">
        <v>1.86398</v>
      </c>
      <c r="IC417">
        <v>1.86018</v>
      </c>
      <c r="ID417">
        <v>1.85847</v>
      </c>
      <c r="IE417">
        <v>1.8598</v>
      </c>
      <c r="IF417">
        <v>1.85989</v>
      </c>
      <c r="IG417">
        <v>1.85838</v>
      </c>
      <c r="IH417">
        <v>1.85745</v>
      </c>
      <c r="II417">
        <v>1.85242</v>
      </c>
      <c r="IJ417">
        <v>0</v>
      </c>
      <c r="IK417">
        <v>0</v>
      </c>
      <c r="IL417">
        <v>0</v>
      </c>
      <c r="IM417">
        <v>0</v>
      </c>
      <c r="IN417" t="s">
        <v>441</v>
      </c>
      <c r="IO417" t="s">
        <v>442</v>
      </c>
      <c r="IP417" t="s">
        <v>443</v>
      </c>
      <c r="IQ417" t="s">
        <v>443</v>
      </c>
      <c r="IR417" t="s">
        <v>443</v>
      </c>
      <c r="IS417" t="s">
        <v>443</v>
      </c>
      <c r="IT417">
        <v>0</v>
      </c>
      <c r="IU417">
        <v>100</v>
      </c>
      <c r="IV417">
        <v>100</v>
      </c>
      <c r="IW417">
        <v>-1.086</v>
      </c>
      <c r="IX417">
        <v>0.2707</v>
      </c>
      <c r="IY417">
        <v>-0.9039269621244732</v>
      </c>
      <c r="IZ417">
        <v>-0.001239420960351069</v>
      </c>
      <c r="JA417">
        <v>2.054680153414315E-06</v>
      </c>
      <c r="JB417">
        <v>-6.090169633737798E-10</v>
      </c>
      <c r="JC417">
        <v>0.01286883109493677</v>
      </c>
      <c r="JD417">
        <v>0.003674261220633967</v>
      </c>
      <c r="JE417">
        <v>0.0003746991724086452</v>
      </c>
      <c r="JF417">
        <v>1.563836292469968E-06</v>
      </c>
      <c r="JG417">
        <v>1</v>
      </c>
      <c r="JH417">
        <v>2003</v>
      </c>
      <c r="JI417">
        <v>1</v>
      </c>
      <c r="JJ417">
        <v>24</v>
      </c>
      <c r="JK417">
        <v>203131.1</v>
      </c>
      <c r="JL417">
        <v>203131.3</v>
      </c>
      <c r="JM417">
        <v>0.595703</v>
      </c>
      <c r="JN417">
        <v>2.64038</v>
      </c>
      <c r="JO417">
        <v>1.49658</v>
      </c>
      <c r="JP417">
        <v>2.34253</v>
      </c>
      <c r="JQ417">
        <v>1.54907</v>
      </c>
      <c r="JR417">
        <v>2.45117</v>
      </c>
      <c r="JS417">
        <v>36.7417</v>
      </c>
      <c r="JT417">
        <v>24.1838</v>
      </c>
      <c r="JU417">
        <v>18</v>
      </c>
      <c r="JV417">
        <v>482.145</v>
      </c>
      <c r="JW417">
        <v>489.652</v>
      </c>
      <c r="JX417">
        <v>27.0538</v>
      </c>
      <c r="JY417">
        <v>28.9353</v>
      </c>
      <c r="JZ417">
        <v>30</v>
      </c>
      <c r="KA417">
        <v>29.2006</v>
      </c>
      <c r="KB417">
        <v>29.2073</v>
      </c>
      <c r="KC417">
        <v>11.8912</v>
      </c>
      <c r="KD417">
        <v>21.6681</v>
      </c>
      <c r="KE417">
        <v>77.988</v>
      </c>
      <c r="KF417">
        <v>27.0535</v>
      </c>
      <c r="KG417">
        <v>185.766</v>
      </c>
      <c r="KH417">
        <v>19.5076</v>
      </c>
      <c r="KI417">
        <v>101.856</v>
      </c>
      <c r="KJ417">
        <v>91.36709999999999</v>
      </c>
    </row>
    <row r="418" spans="1:296">
      <c r="A418">
        <v>400</v>
      </c>
      <c r="B418">
        <v>1759177475.5</v>
      </c>
      <c r="C418">
        <v>16102.40000009537</v>
      </c>
      <c r="D418" t="s">
        <v>1247</v>
      </c>
      <c r="E418" t="s">
        <v>1248</v>
      </c>
      <c r="F418">
        <v>5</v>
      </c>
      <c r="G418" t="s">
        <v>1218</v>
      </c>
      <c r="H418">
        <v>1759177467.962963</v>
      </c>
      <c r="I418">
        <f>(J418)/1000</f>
        <v>0</v>
      </c>
      <c r="J418">
        <f>IF(DO418, AM418, AG418)</f>
        <v>0</v>
      </c>
      <c r="K418">
        <f>IF(DO418, AH418, AF418)</f>
        <v>0</v>
      </c>
      <c r="L418">
        <f>DQ418 - IF(AT418&gt;1, K418*DK418*100.0/(AV418), 0)</f>
        <v>0</v>
      </c>
      <c r="M418">
        <f>((S418-I418/2)*L418-K418)/(S418+I418/2)</f>
        <v>0</v>
      </c>
      <c r="N418">
        <f>M418*(DX418+DY418)/1000.0</f>
        <v>0</v>
      </c>
      <c r="O418">
        <f>(DQ418 - IF(AT418&gt;1, K418*DK418*100.0/(AV418), 0))*(DX418+DY418)/1000.0</f>
        <v>0</v>
      </c>
      <c r="P418">
        <f>2.0/((1/R418-1/Q418)+SIGN(R418)*SQRT((1/R418-1/Q418)*(1/R418-1/Q418) + 4*DL418/((DL418+1)*(DL418+1))*(2*1/R418*1/Q418-1/Q418*1/Q418)))</f>
        <v>0</v>
      </c>
      <c r="Q418">
        <f>IF(LEFT(DM418,1)&lt;&gt;"0",IF(LEFT(DM418,1)="1",3.0,DN418),$D$5+$E$5*(EE418*DX418/($K$5*1000))+$F$5*(EE418*DX418/($K$5*1000))*MAX(MIN(DK418,$J$5),$I$5)*MAX(MIN(DK418,$J$5),$I$5)+$G$5*MAX(MIN(DK418,$J$5),$I$5)*(EE418*DX418/($K$5*1000))+$H$5*(EE418*DX418/($K$5*1000))*(EE418*DX418/($K$5*1000)))</f>
        <v>0</v>
      </c>
      <c r="R418">
        <f>I418*(1000-(1000*0.61365*exp(17.502*V418/(240.97+V418))/(DX418+DY418)+DS418)/2)/(1000*0.61365*exp(17.502*V418/(240.97+V418))/(DX418+DY418)-DS418)</f>
        <v>0</v>
      </c>
      <c r="S418">
        <f>1/((DL418+1)/(P418/1.6)+1/(Q418/1.37)) + DL418/((DL418+1)/(P418/1.6) + DL418/(Q418/1.37))</f>
        <v>0</v>
      </c>
      <c r="T418">
        <f>(DG418*DJ418)</f>
        <v>0</v>
      </c>
      <c r="U418">
        <f>(DZ418+(T418+2*0.95*5.67E-8*(((DZ418+$B$9)+273)^4-(DZ418+273)^4)-44100*I418)/(1.84*29.3*Q418+8*0.95*5.67E-8*(DZ418+273)^3))</f>
        <v>0</v>
      </c>
      <c r="V418">
        <f>($C$9*EA418+$D$9*EB418+$E$9*U418)</f>
        <v>0</v>
      </c>
      <c r="W418">
        <f>0.61365*exp(17.502*V418/(240.97+V418))</f>
        <v>0</v>
      </c>
      <c r="X418">
        <f>(Y418/Z418*100)</f>
        <v>0</v>
      </c>
      <c r="Y418">
        <f>DS418*(DX418+DY418)/1000</f>
        <v>0</v>
      </c>
      <c r="Z418">
        <f>0.61365*exp(17.502*DZ418/(240.97+DZ418))</f>
        <v>0</v>
      </c>
      <c r="AA418">
        <f>(W418-DS418*(DX418+DY418)/1000)</f>
        <v>0</v>
      </c>
      <c r="AB418">
        <f>(-I418*44100)</f>
        <v>0</v>
      </c>
      <c r="AC418">
        <f>2*29.3*Q418*0.92*(DZ418-V418)</f>
        <v>0</v>
      </c>
      <c r="AD418">
        <f>2*0.95*5.67E-8*(((DZ418+$B$9)+273)^4-(V418+273)^4)</f>
        <v>0</v>
      </c>
      <c r="AE418">
        <f>T418+AD418+AB418+AC418</f>
        <v>0</v>
      </c>
      <c r="AF418">
        <f>DW418*AT418*(DR418-DQ418*(1000-AT418*DT418)/(1000-AT418*DS418))/(100*DK418)</f>
        <v>0</v>
      </c>
      <c r="AG418">
        <f>1000*DW418*AT418*(DS418-DT418)/(100*DK418*(1000-AT418*DS418))</f>
        <v>0</v>
      </c>
      <c r="AH418">
        <f>(AI418 - AJ418 - DX418*1E3/(8.314*(DZ418+273.15)) * AL418/DW418 * AK418) * DW418/(100*DK418) * (1000 - DT418)/1000</f>
        <v>0</v>
      </c>
      <c r="AI418">
        <v>206.4354712627002</v>
      </c>
      <c r="AJ418">
        <v>214.8461636363636</v>
      </c>
      <c r="AK418">
        <v>-3.30416875356562</v>
      </c>
      <c r="AL418">
        <v>65.05159675909137</v>
      </c>
      <c r="AM418">
        <f>(AO418 - AN418 + DX418*1E3/(8.314*(DZ418+273.15)) * AQ418/DW418 * AP418) * DW418/(100*DK418) * 1000/(1000 - AO418)</f>
        <v>0</v>
      </c>
      <c r="AN418">
        <v>19.4533358307992</v>
      </c>
      <c r="AO418">
        <v>21.3087296969697</v>
      </c>
      <c r="AP418">
        <v>-3.7259564244844E-05</v>
      </c>
      <c r="AQ418">
        <v>105.0378485698211</v>
      </c>
      <c r="AR418">
        <v>0</v>
      </c>
      <c r="AS418">
        <v>0</v>
      </c>
      <c r="AT418">
        <f>IF(AR418*$H$15&gt;=AV418,1.0,(AV418/(AV418-AR418*$H$15)))</f>
        <v>0</v>
      </c>
      <c r="AU418">
        <f>(AT418-1)*100</f>
        <v>0</v>
      </c>
      <c r="AV418">
        <f>MAX(0,($B$15+$C$15*EE418)/(1+$D$15*EE418)*DX418/(DZ418+273)*$E$15)</f>
        <v>0</v>
      </c>
      <c r="AW418" t="s">
        <v>437</v>
      </c>
      <c r="AX418" t="s">
        <v>437</v>
      </c>
      <c r="AY418">
        <v>0</v>
      </c>
      <c r="AZ418">
        <v>0</v>
      </c>
      <c r="BA418">
        <f>1-AY418/AZ418</f>
        <v>0</v>
      </c>
      <c r="BB418">
        <v>0</v>
      </c>
      <c r="BC418" t="s">
        <v>437</v>
      </c>
      <c r="BD418" t="s">
        <v>437</v>
      </c>
      <c r="BE418">
        <v>0</v>
      </c>
      <c r="BF418">
        <v>0</v>
      </c>
      <c r="BG418">
        <f>1-BE418/BF418</f>
        <v>0</v>
      </c>
      <c r="BH418">
        <v>0.5</v>
      </c>
      <c r="BI418">
        <f>DH418</f>
        <v>0</v>
      </c>
      <c r="BJ418">
        <f>K418</f>
        <v>0</v>
      </c>
      <c r="BK418">
        <f>BG418*BH418*BI418</f>
        <v>0</v>
      </c>
      <c r="BL418">
        <f>(BJ418-BB418)/BI418</f>
        <v>0</v>
      </c>
      <c r="BM418">
        <f>(AZ418-BF418)/BF418</f>
        <v>0</v>
      </c>
      <c r="BN418">
        <f>AY418/(BA418+AY418/BF418)</f>
        <v>0</v>
      </c>
      <c r="BO418" t="s">
        <v>437</v>
      </c>
      <c r="BP418">
        <v>0</v>
      </c>
      <c r="BQ418">
        <f>IF(BP418&lt;&gt;0, BP418, BN418)</f>
        <v>0</v>
      </c>
      <c r="BR418">
        <f>1-BQ418/BF418</f>
        <v>0</v>
      </c>
      <c r="BS418">
        <f>(BF418-BE418)/(BF418-BQ418)</f>
        <v>0</v>
      </c>
      <c r="BT418">
        <f>(AZ418-BF418)/(AZ418-BQ418)</f>
        <v>0</v>
      </c>
      <c r="BU418">
        <f>(BF418-BE418)/(BF418-AY418)</f>
        <v>0</v>
      </c>
      <c r="BV418">
        <f>(AZ418-BF418)/(AZ418-AY418)</f>
        <v>0</v>
      </c>
      <c r="BW418">
        <f>(BS418*BQ418/BE418)</f>
        <v>0</v>
      </c>
      <c r="BX418">
        <f>(1-BW418)</f>
        <v>0</v>
      </c>
      <c r="DG418">
        <f>$B$13*EF418+$C$13*EG418+$F$13*ER418*(1-EU418)</f>
        <v>0</v>
      </c>
      <c r="DH418">
        <f>DG418*DI418</f>
        <v>0</v>
      </c>
      <c r="DI418">
        <f>($B$13*$D$11+$C$13*$D$11+$F$13*((FE418+EW418)/MAX(FE418+EW418+FF418, 0.1)*$I$11+FF418/MAX(FE418+EW418+FF418, 0.1)*$J$11))/($B$13+$C$13+$F$13)</f>
        <v>0</v>
      </c>
      <c r="DJ418">
        <f>($B$13*$K$11+$C$13*$K$11+$F$13*((FE418+EW418)/MAX(FE418+EW418+FF418, 0.1)*$P$11+FF418/MAX(FE418+EW418+FF418, 0.1)*$Q$11))/($B$13+$C$13+$F$13)</f>
        <v>0</v>
      </c>
      <c r="DK418">
        <v>3.21</v>
      </c>
      <c r="DL418">
        <v>0.5</v>
      </c>
      <c r="DM418" t="s">
        <v>438</v>
      </c>
      <c r="DN418">
        <v>2</v>
      </c>
      <c r="DO418" t="b">
        <v>1</v>
      </c>
      <c r="DP418">
        <v>1759177467.962963</v>
      </c>
      <c r="DQ418">
        <v>232.8588888888889</v>
      </c>
      <c r="DR418">
        <v>217.376962962963</v>
      </c>
      <c r="DS418">
        <v>21.3156962962963</v>
      </c>
      <c r="DT418">
        <v>19.46234444444444</v>
      </c>
      <c r="DU418">
        <v>233.9477037037037</v>
      </c>
      <c r="DV418">
        <v>21.04497037037037</v>
      </c>
      <c r="DW418">
        <v>499.967962962963</v>
      </c>
      <c r="DX418">
        <v>90.79788148148147</v>
      </c>
      <c r="DY418">
        <v>0.06709504814814815</v>
      </c>
      <c r="DZ418">
        <v>28.37784814814815</v>
      </c>
      <c r="EA418">
        <v>29.98700740740741</v>
      </c>
      <c r="EB418">
        <v>999.9000000000001</v>
      </c>
      <c r="EC418">
        <v>0</v>
      </c>
      <c r="ED418">
        <v>0</v>
      </c>
      <c r="EE418">
        <v>9993.313333333334</v>
      </c>
      <c r="EF418">
        <v>0</v>
      </c>
      <c r="EG418">
        <v>10.3214</v>
      </c>
      <c r="EH418">
        <v>15.48191481481482</v>
      </c>
      <c r="EI418">
        <v>237.9304814814814</v>
      </c>
      <c r="EJ418">
        <v>221.6917037037037</v>
      </c>
      <c r="EK418">
        <v>1.853351851851852</v>
      </c>
      <c r="EL418">
        <v>217.376962962963</v>
      </c>
      <c r="EM418">
        <v>19.46234444444444</v>
      </c>
      <c r="EN418">
        <v>1.93542</v>
      </c>
      <c r="EO418">
        <v>1.767138888888889</v>
      </c>
      <c r="EP418">
        <v>16.92566666666667</v>
      </c>
      <c r="EQ418">
        <v>15.49911481481482</v>
      </c>
      <c r="ER418">
        <v>2000.009259259259</v>
      </c>
      <c r="ES418">
        <v>0.9799995555555554</v>
      </c>
      <c r="ET418">
        <v>0.02000034074074074</v>
      </c>
      <c r="EU418">
        <v>0</v>
      </c>
      <c r="EV418">
        <v>414.002</v>
      </c>
      <c r="EW418">
        <v>5.00078</v>
      </c>
      <c r="EX418">
        <v>8095.124814814817</v>
      </c>
      <c r="EY418">
        <v>16379.7</v>
      </c>
      <c r="EZ418">
        <v>39.00662962962962</v>
      </c>
      <c r="FA418">
        <v>39.84929629629629</v>
      </c>
      <c r="FB418">
        <v>39.21281481481482</v>
      </c>
      <c r="FC418">
        <v>39.51599999999999</v>
      </c>
      <c r="FD418">
        <v>39.96966666666667</v>
      </c>
      <c r="FE418">
        <v>1955.109259259259</v>
      </c>
      <c r="FF418">
        <v>39.9</v>
      </c>
      <c r="FG418">
        <v>0</v>
      </c>
      <c r="FH418">
        <v>1759177467.8</v>
      </c>
      <c r="FI418">
        <v>0</v>
      </c>
      <c r="FJ418">
        <v>413.8696</v>
      </c>
      <c r="FK418">
        <v>-40.53153853062336</v>
      </c>
      <c r="FL418">
        <v>-793.8707704208044</v>
      </c>
      <c r="FM418">
        <v>8093.238399999999</v>
      </c>
      <c r="FN418">
        <v>15</v>
      </c>
      <c r="FO418">
        <v>0</v>
      </c>
      <c r="FP418" t="s">
        <v>439</v>
      </c>
      <c r="FQ418">
        <v>1746989605.5</v>
      </c>
      <c r="FR418">
        <v>1746989593.5</v>
      </c>
      <c r="FS418">
        <v>0</v>
      </c>
      <c r="FT418">
        <v>-0.274</v>
      </c>
      <c r="FU418">
        <v>-0.002</v>
      </c>
      <c r="FV418">
        <v>2.549</v>
      </c>
      <c r="FW418">
        <v>0.129</v>
      </c>
      <c r="FX418">
        <v>420</v>
      </c>
      <c r="FY418">
        <v>17</v>
      </c>
      <c r="FZ418">
        <v>0.02</v>
      </c>
      <c r="GA418">
        <v>0.04</v>
      </c>
      <c r="GB418">
        <v>15.11218780487805</v>
      </c>
      <c r="GC418">
        <v>6.678708710801395</v>
      </c>
      <c r="GD418">
        <v>0.6609297273427979</v>
      </c>
      <c r="GE418">
        <v>0</v>
      </c>
      <c r="GF418">
        <v>416.4351176470588</v>
      </c>
      <c r="GG418">
        <v>-45.49136747776207</v>
      </c>
      <c r="GH418">
        <v>4.479650306498502</v>
      </c>
      <c r="GI418">
        <v>0</v>
      </c>
      <c r="GJ418">
        <v>1.852247804878049</v>
      </c>
      <c r="GK418">
        <v>0.02183560975609955</v>
      </c>
      <c r="GL418">
        <v>0.002450683839054017</v>
      </c>
      <c r="GM418">
        <v>1</v>
      </c>
      <c r="GN418">
        <v>1</v>
      </c>
      <c r="GO418">
        <v>3</v>
      </c>
      <c r="GP418" t="s">
        <v>459</v>
      </c>
      <c r="GQ418">
        <v>3.10176</v>
      </c>
      <c r="GR418">
        <v>2.72538</v>
      </c>
      <c r="GS418">
        <v>0.0502784</v>
      </c>
      <c r="GT418">
        <v>0.0466415</v>
      </c>
      <c r="GU418">
        <v>0.0994486</v>
      </c>
      <c r="GV418">
        <v>0.0945242</v>
      </c>
      <c r="GW418">
        <v>24801.6</v>
      </c>
      <c r="GX418">
        <v>22617.7</v>
      </c>
      <c r="GY418">
        <v>26678.7</v>
      </c>
      <c r="GZ418">
        <v>23946.6</v>
      </c>
      <c r="HA418">
        <v>38438</v>
      </c>
      <c r="HB418">
        <v>32051.3</v>
      </c>
      <c r="HC418">
        <v>46584.9</v>
      </c>
      <c r="HD418">
        <v>37886.8</v>
      </c>
      <c r="HE418">
        <v>1.86745</v>
      </c>
      <c r="HF418">
        <v>1.85705</v>
      </c>
      <c r="HG418">
        <v>0.149757</v>
      </c>
      <c r="HH418">
        <v>0</v>
      </c>
      <c r="HI418">
        <v>27.5578</v>
      </c>
      <c r="HJ418">
        <v>999.9</v>
      </c>
      <c r="HK418">
        <v>46.5</v>
      </c>
      <c r="HL418">
        <v>32</v>
      </c>
      <c r="HM418">
        <v>24.4547</v>
      </c>
      <c r="HN418">
        <v>61.1244</v>
      </c>
      <c r="HO418">
        <v>22.2476</v>
      </c>
      <c r="HP418">
        <v>1</v>
      </c>
      <c r="HQ418">
        <v>0.128102</v>
      </c>
      <c r="HR418">
        <v>0.0156345</v>
      </c>
      <c r="HS418">
        <v>20.2799</v>
      </c>
      <c r="HT418">
        <v>5.2119</v>
      </c>
      <c r="HU418">
        <v>11.98</v>
      </c>
      <c r="HV418">
        <v>4.9634</v>
      </c>
      <c r="HW418">
        <v>3.27445</v>
      </c>
      <c r="HX418">
        <v>9999</v>
      </c>
      <c r="HY418">
        <v>9999</v>
      </c>
      <c r="HZ418">
        <v>9999</v>
      </c>
      <c r="IA418">
        <v>44.9</v>
      </c>
      <c r="IB418">
        <v>1.86399</v>
      </c>
      <c r="IC418">
        <v>1.86019</v>
      </c>
      <c r="ID418">
        <v>1.85846</v>
      </c>
      <c r="IE418">
        <v>1.8598</v>
      </c>
      <c r="IF418">
        <v>1.85989</v>
      </c>
      <c r="IG418">
        <v>1.85839</v>
      </c>
      <c r="IH418">
        <v>1.85747</v>
      </c>
      <c r="II418">
        <v>1.85242</v>
      </c>
      <c r="IJ418">
        <v>0</v>
      </c>
      <c r="IK418">
        <v>0</v>
      </c>
      <c r="IL418">
        <v>0</v>
      </c>
      <c r="IM418">
        <v>0</v>
      </c>
      <c r="IN418" t="s">
        <v>441</v>
      </c>
      <c r="IO418" t="s">
        <v>442</v>
      </c>
      <c r="IP418" t="s">
        <v>443</v>
      </c>
      <c r="IQ418" t="s">
        <v>443</v>
      </c>
      <c r="IR418" t="s">
        <v>443</v>
      </c>
      <c r="IS418" t="s">
        <v>443</v>
      </c>
      <c r="IT418">
        <v>0</v>
      </c>
      <c r="IU418">
        <v>100</v>
      </c>
      <c r="IV418">
        <v>100</v>
      </c>
      <c r="IW418">
        <v>-1.079</v>
      </c>
      <c r="IX418">
        <v>0.2705</v>
      </c>
      <c r="IY418">
        <v>-0.9039269621244732</v>
      </c>
      <c r="IZ418">
        <v>-0.001239420960351069</v>
      </c>
      <c r="JA418">
        <v>2.054680153414315E-06</v>
      </c>
      <c r="JB418">
        <v>-6.090169633737798E-10</v>
      </c>
      <c r="JC418">
        <v>0.01286883109493677</v>
      </c>
      <c r="JD418">
        <v>0.003674261220633967</v>
      </c>
      <c r="JE418">
        <v>0.0003746991724086452</v>
      </c>
      <c r="JF418">
        <v>1.563836292469968E-06</v>
      </c>
      <c r="JG418">
        <v>1</v>
      </c>
      <c r="JH418">
        <v>2003</v>
      </c>
      <c r="JI418">
        <v>1</v>
      </c>
      <c r="JJ418">
        <v>24</v>
      </c>
      <c r="JK418">
        <v>203131.2</v>
      </c>
      <c r="JL418">
        <v>203131.4</v>
      </c>
      <c r="JM418">
        <v>0.5578610000000001</v>
      </c>
      <c r="JN418">
        <v>2.65381</v>
      </c>
      <c r="JO418">
        <v>1.49658</v>
      </c>
      <c r="JP418">
        <v>2.34253</v>
      </c>
      <c r="JQ418">
        <v>1.54907</v>
      </c>
      <c r="JR418">
        <v>2.37793</v>
      </c>
      <c r="JS418">
        <v>36.718</v>
      </c>
      <c r="JT418">
        <v>24.1751</v>
      </c>
      <c r="JU418">
        <v>18</v>
      </c>
      <c r="JV418">
        <v>481.966</v>
      </c>
      <c r="JW418">
        <v>489.961</v>
      </c>
      <c r="JX418">
        <v>27.0549</v>
      </c>
      <c r="JY418">
        <v>28.9329</v>
      </c>
      <c r="JZ418">
        <v>29.9999</v>
      </c>
      <c r="KA418">
        <v>29.1982</v>
      </c>
      <c r="KB418">
        <v>29.2049</v>
      </c>
      <c r="KC418">
        <v>11.0518</v>
      </c>
      <c r="KD418">
        <v>21.6681</v>
      </c>
      <c r="KE418">
        <v>77.988</v>
      </c>
      <c r="KF418">
        <v>27.0691</v>
      </c>
      <c r="KG418">
        <v>165.729</v>
      </c>
      <c r="KH418">
        <v>19.5076</v>
      </c>
      <c r="KI418">
        <v>101.856</v>
      </c>
      <c r="KJ418">
        <v>91.3681</v>
      </c>
    </row>
    <row r="419" spans="1:296">
      <c r="A419">
        <v>401</v>
      </c>
      <c r="B419">
        <v>1759177480.5</v>
      </c>
      <c r="C419">
        <v>16107.40000009537</v>
      </c>
      <c r="D419" t="s">
        <v>1249</v>
      </c>
      <c r="E419" t="s">
        <v>1250</v>
      </c>
      <c r="F419">
        <v>5</v>
      </c>
      <c r="G419" t="s">
        <v>1218</v>
      </c>
      <c r="H419">
        <v>1759177472.981482</v>
      </c>
      <c r="I419">
        <f>(J419)/1000</f>
        <v>0</v>
      </c>
      <c r="J419">
        <f>IF(DO419, AM419, AG419)</f>
        <v>0</v>
      </c>
      <c r="K419">
        <f>IF(DO419, AH419, AF419)</f>
        <v>0</v>
      </c>
      <c r="L419">
        <f>DQ419 - IF(AT419&gt;1, K419*DK419*100.0/(AV419), 0)</f>
        <v>0</v>
      </c>
      <c r="M419">
        <f>((S419-I419/2)*L419-K419)/(S419+I419/2)</f>
        <v>0</v>
      </c>
      <c r="N419">
        <f>M419*(DX419+DY419)/1000.0</f>
        <v>0</v>
      </c>
      <c r="O419">
        <f>(DQ419 - IF(AT419&gt;1, K419*DK419*100.0/(AV419), 0))*(DX419+DY419)/1000.0</f>
        <v>0</v>
      </c>
      <c r="P419">
        <f>2.0/((1/R419-1/Q419)+SIGN(R419)*SQRT((1/R419-1/Q419)*(1/R419-1/Q419) + 4*DL419/((DL419+1)*(DL419+1))*(2*1/R419*1/Q419-1/Q419*1/Q419)))</f>
        <v>0</v>
      </c>
      <c r="Q419">
        <f>IF(LEFT(DM419,1)&lt;&gt;"0",IF(LEFT(DM419,1)="1",3.0,DN419),$D$5+$E$5*(EE419*DX419/($K$5*1000))+$F$5*(EE419*DX419/($K$5*1000))*MAX(MIN(DK419,$J$5),$I$5)*MAX(MIN(DK419,$J$5),$I$5)+$G$5*MAX(MIN(DK419,$J$5),$I$5)*(EE419*DX419/($K$5*1000))+$H$5*(EE419*DX419/($K$5*1000))*(EE419*DX419/($K$5*1000)))</f>
        <v>0</v>
      </c>
      <c r="R419">
        <f>I419*(1000-(1000*0.61365*exp(17.502*V419/(240.97+V419))/(DX419+DY419)+DS419)/2)/(1000*0.61365*exp(17.502*V419/(240.97+V419))/(DX419+DY419)-DS419)</f>
        <v>0</v>
      </c>
      <c r="S419">
        <f>1/((DL419+1)/(P419/1.6)+1/(Q419/1.37)) + DL419/((DL419+1)/(P419/1.6) + DL419/(Q419/1.37))</f>
        <v>0</v>
      </c>
      <c r="T419">
        <f>(DG419*DJ419)</f>
        <v>0</v>
      </c>
      <c r="U419">
        <f>(DZ419+(T419+2*0.95*5.67E-8*(((DZ419+$B$9)+273)^4-(DZ419+273)^4)-44100*I419)/(1.84*29.3*Q419+8*0.95*5.67E-8*(DZ419+273)^3))</f>
        <v>0</v>
      </c>
      <c r="V419">
        <f>($C$9*EA419+$D$9*EB419+$E$9*U419)</f>
        <v>0</v>
      </c>
      <c r="W419">
        <f>0.61365*exp(17.502*V419/(240.97+V419))</f>
        <v>0</v>
      </c>
      <c r="X419">
        <f>(Y419/Z419*100)</f>
        <v>0</v>
      </c>
      <c r="Y419">
        <f>DS419*(DX419+DY419)/1000</f>
        <v>0</v>
      </c>
      <c r="Z419">
        <f>0.61365*exp(17.502*DZ419/(240.97+DZ419))</f>
        <v>0</v>
      </c>
      <c r="AA419">
        <f>(W419-DS419*(DX419+DY419)/1000)</f>
        <v>0</v>
      </c>
      <c r="AB419">
        <f>(-I419*44100)</f>
        <v>0</v>
      </c>
      <c r="AC419">
        <f>2*29.3*Q419*0.92*(DZ419-V419)</f>
        <v>0</v>
      </c>
      <c r="AD419">
        <f>2*0.95*5.67E-8*(((DZ419+$B$9)+273)^4-(V419+273)^4)</f>
        <v>0</v>
      </c>
      <c r="AE419">
        <f>T419+AD419+AB419+AC419</f>
        <v>0</v>
      </c>
      <c r="AF419">
        <f>DW419*AT419*(DR419-DQ419*(1000-AT419*DT419)/(1000-AT419*DS419))/(100*DK419)</f>
        <v>0</v>
      </c>
      <c r="AG419">
        <f>1000*DW419*AT419*(DS419-DT419)/(100*DK419*(1000-AT419*DS419))</f>
        <v>0</v>
      </c>
      <c r="AH419">
        <f>(AI419 - AJ419 - DX419*1E3/(8.314*(DZ419+273.15)) * AL419/DW419 * AK419) * DW419/(100*DK419) * (1000 - DT419)/1000</f>
        <v>0</v>
      </c>
      <c r="AI419">
        <v>189.6139003154133</v>
      </c>
      <c r="AJ419">
        <v>198.4556424242425</v>
      </c>
      <c r="AK419">
        <v>-3.28104778879348</v>
      </c>
      <c r="AL419">
        <v>65.05159675909137</v>
      </c>
      <c r="AM419">
        <f>(AO419 - AN419 + DX419*1E3/(8.314*(DZ419+273.15)) * AQ419/DW419 * AP419) * DW419/(100*DK419) * 1000/(1000 - AO419)</f>
        <v>0</v>
      </c>
      <c r="AN419">
        <v>19.44558581601398</v>
      </c>
      <c r="AO419">
        <v>21.30590242424242</v>
      </c>
      <c r="AP419">
        <v>-3.134199283506042E-06</v>
      </c>
      <c r="AQ419">
        <v>105.0378485698211</v>
      </c>
      <c r="AR419">
        <v>0</v>
      </c>
      <c r="AS419">
        <v>0</v>
      </c>
      <c r="AT419">
        <f>IF(AR419*$H$15&gt;=AV419,1.0,(AV419/(AV419-AR419*$H$15)))</f>
        <v>0</v>
      </c>
      <c r="AU419">
        <f>(AT419-1)*100</f>
        <v>0</v>
      </c>
      <c r="AV419">
        <f>MAX(0,($B$15+$C$15*EE419)/(1+$D$15*EE419)*DX419/(DZ419+273)*$E$15)</f>
        <v>0</v>
      </c>
      <c r="AW419" t="s">
        <v>437</v>
      </c>
      <c r="AX419" t="s">
        <v>437</v>
      </c>
      <c r="AY419">
        <v>0</v>
      </c>
      <c r="AZ419">
        <v>0</v>
      </c>
      <c r="BA419">
        <f>1-AY419/AZ419</f>
        <v>0</v>
      </c>
      <c r="BB419">
        <v>0</v>
      </c>
      <c r="BC419" t="s">
        <v>437</v>
      </c>
      <c r="BD419" t="s">
        <v>437</v>
      </c>
      <c r="BE419">
        <v>0</v>
      </c>
      <c r="BF419">
        <v>0</v>
      </c>
      <c r="BG419">
        <f>1-BE419/BF419</f>
        <v>0</v>
      </c>
      <c r="BH419">
        <v>0.5</v>
      </c>
      <c r="BI419">
        <f>DH419</f>
        <v>0</v>
      </c>
      <c r="BJ419">
        <f>K419</f>
        <v>0</v>
      </c>
      <c r="BK419">
        <f>BG419*BH419*BI419</f>
        <v>0</v>
      </c>
      <c r="BL419">
        <f>(BJ419-BB419)/BI419</f>
        <v>0</v>
      </c>
      <c r="BM419">
        <f>(AZ419-BF419)/BF419</f>
        <v>0</v>
      </c>
      <c r="BN419">
        <f>AY419/(BA419+AY419/BF419)</f>
        <v>0</v>
      </c>
      <c r="BO419" t="s">
        <v>437</v>
      </c>
      <c r="BP419">
        <v>0</v>
      </c>
      <c r="BQ419">
        <f>IF(BP419&lt;&gt;0, BP419, BN419)</f>
        <v>0</v>
      </c>
      <c r="BR419">
        <f>1-BQ419/BF419</f>
        <v>0</v>
      </c>
      <c r="BS419">
        <f>(BF419-BE419)/(BF419-BQ419)</f>
        <v>0</v>
      </c>
      <c r="BT419">
        <f>(AZ419-BF419)/(AZ419-BQ419)</f>
        <v>0</v>
      </c>
      <c r="BU419">
        <f>(BF419-BE419)/(BF419-AY419)</f>
        <v>0</v>
      </c>
      <c r="BV419">
        <f>(AZ419-BF419)/(AZ419-AY419)</f>
        <v>0</v>
      </c>
      <c r="BW419">
        <f>(BS419*BQ419/BE419)</f>
        <v>0</v>
      </c>
      <c r="BX419">
        <f>(1-BW419)</f>
        <v>0</v>
      </c>
      <c r="DG419">
        <f>$B$13*EF419+$C$13*EG419+$F$13*ER419*(1-EU419)</f>
        <v>0</v>
      </c>
      <c r="DH419">
        <f>DG419*DI419</f>
        <v>0</v>
      </c>
      <c r="DI419">
        <f>($B$13*$D$11+$C$13*$D$11+$F$13*((FE419+EW419)/MAX(FE419+EW419+FF419, 0.1)*$I$11+FF419/MAX(FE419+EW419+FF419, 0.1)*$J$11))/($B$13+$C$13+$F$13)</f>
        <v>0</v>
      </c>
      <c r="DJ419">
        <f>($B$13*$K$11+$C$13*$K$11+$F$13*((FE419+EW419)/MAX(FE419+EW419+FF419, 0.1)*$P$11+FF419/MAX(FE419+EW419+FF419, 0.1)*$Q$11))/($B$13+$C$13+$F$13)</f>
        <v>0</v>
      </c>
      <c r="DK419">
        <v>3.21</v>
      </c>
      <c r="DL419">
        <v>0.5</v>
      </c>
      <c r="DM419" t="s">
        <v>438</v>
      </c>
      <c r="DN419">
        <v>2</v>
      </c>
      <c r="DO419" t="b">
        <v>1</v>
      </c>
      <c r="DP419">
        <v>1759177472.981482</v>
      </c>
      <c r="DQ419">
        <v>216.7761481481482</v>
      </c>
      <c r="DR419">
        <v>200.7483703703704</v>
      </c>
      <c r="DS419">
        <v>21.31084074074074</v>
      </c>
      <c r="DT419">
        <v>19.45489259259259</v>
      </c>
      <c r="DU419">
        <v>217.8583703703704</v>
      </c>
      <c r="DV419">
        <v>21.04021851851851</v>
      </c>
      <c r="DW419">
        <v>500.0081111111111</v>
      </c>
      <c r="DX419">
        <v>90.79722962962963</v>
      </c>
      <c r="DY419">
        <v>0.06704224074074074</v>
      </c>
      <c r="DZ419">
        <v>28.37837777777778</v>
      </c>
      <c r="EA419">
        <v>29.99121851851852</v>
      </c>
      <c r="EB419">
        <v>999.9000000000001</v>
      </c>
      <c r="EC419">
        <v>0</v>
      </c>
      <c r="ED419">
        <v>0</v>
      </c>
      <c r="EE419">
        <v>10001.43740740741</v>
      </c>
      <c r="EF419">
        <v>0</v>
      </c>
      <c r="EG419">
        <v>10.3214</v>
      </c>
      <c r="EH419">
        <v>16.02776666666666</v>
      </c>
      <c r="EI419">
        <v>221.4963703703704</v>
      </c>
      <c r="EJ419">
        <v>204.7315555555556</v>
      </c>
      <c r="EK419">
        <v>1.85594</v>
      </c>
      <c r="EL419">
        <v>200.7483703703704</v>
      </c>
      <c r="EM419">
        <v>19.45489259259259</v>
      </c>
      <c r="EN419">
        <v>1.934965185185185</v>
      </c>
      <c r="EO419">
        <v>1.76645</v>
      </c>
      <c r="EP419">
        <v>16.92196666666667</v>
      </c>
      <c r="EQ419">
        <v>15.49303703703704</v>
      </c>
      <c r="ER419">
        <v>2000.012962962963</v>
      </c>
      <c r="ES419">
        <v>0.9799995555555556</v>
      </c>
      <c r="ET419">
        <v>0.02000034074074074</v>
      </c>
      <c r="EU419">
        <v>0</v>
      </c>
      <c r="EV419">
        <v>410.855</v>
      </c>
      <c r="EW419">
        <v>5.00078</v>
      </c>
      <c r="EX419">
        <v>8033.884814814814</v>
      </c>
      <c r="EY419">
        <v>16379.72222222223</v>
      </c>
      <c r="EZ419">
        <v>38.98118518518518</v>
      </c>
      <c r="FA419">
        <v>39.85162962962963</v>
      </c>
      <c r="FB419">
        <v>39.23359259259259</v>
      </c>
      <c r="FC419">
        <v>39.50899999999999</v>
      </c>
      <c r="FD419">
        <v>39.95822222222223</v>
      </c>
      <c r="FE419">
        <v>1955.112962962963</v>
      </c>
      <c r="FF419">
        <v>39.9</v>
      </c>
      <c r="FG419">
        <v>0</v>
      </c>
      <c r="FH419">
        <v>1759177473.2</v>
      </c>
      <c r="FI419">
        <v>0</v>
      </c>
      <c r="FJ419">
        <v>410.7445</v>
      </c>
      <c r="FK419">
        <v>-33.30170943780706</v>
      </c>
      <c r="FL419">
        <v>-657.1866670367885</v>
      </c>
      <c r="FM419">
        <v>8031.934999999999</v>
      </c>
      <c r="FN419">
        <v>15</v>
      </c>
      <c r="FO419">
        <v>0</v>
      </c>
      <c r="FP419" t="s">
        <v>439</v>
      </c>
      <c r="FQ419">
        <v>1746989605.5</v>
      </c>
      <c r="FR419">
        <v>1746989593.5</v>
      </c>
      <c r="FS419">
        <v>0</v>
      </c>
      <c r="FT419">
        <v>-0.274</v>
      </c>
      <c r="FU419">
        <v>-0.002</v>
      </c>
      <c r="FV419">
        <v>2.549</v>
      </c>
      <c r="FW419">
        <v>0.129</v>
      </c>
      <c r="FX419">
        <v>420</v>
      </c>
      <c r="FY419">
        <v>17</v>
      </c>
      <c r="FZ419">
        <v>0.02</v>
      </c>
      <c r="GA419">
        <v>0.04</v>
      </c>
      <c r="GB419">
        <v>15.719085</v>
      </c>
      <c r="GC419">
        <v>6.609590994371426</v>
      </c>
      <c r="GD419">
        <v>0.6384572223532284</v>
      </c>
      <c r="GE419">
        <v>0</v>
      </c>
      <c r="GF419">
        <v>412.7041764705882</v>
      </c>
      <c r="GG419">
        <v>-37.4576929195112</v>
      </c>
      <c r="GH419">
        <v>3.698087410847658</v>
      </c>
      <c r="GI419">
        <v>0</v>
      </c>
      <c r="GJ419">
        <v>1.85474</v>
      </c>
      <c r="GK419">
        <v>0.0310556848029964</v>
      </c>
      <c r="GL419">
        <v>0.0032752763242206</v>
      </c>
      <c r="GM419">
        <v>1</v>
      </c>
      <c r="GN419">
        <v>1</v>
      </c>
      <c r="GO419">
        <v>3</v>
      </c>
      <c r="GP419" t="s">
        <v>459</v>
      </c>
      <c r="GQ419">
        <v>3.10216</v>
      </c>
      <c r="GR419">
        <v>2.72505</v>
      </c>
      <c r="GS419">
        <v>0.0469169</v>
      </c>
      <c r="GT419">
        <v>0.0430855</v>
      </c>
      <c r="GU419">
        <v>0.09943680000000001</v>
      </c>
      <c r="GV419">
        <v>0.09449399999999999</v>
      </c>
      <c r="GW419">
        <v>24889.4</v>
      </c>
      <c r="GX419">
        <v>22702.1</v>
      </c>
      <c r="GY419">
        <v>26678.8</v>
      </c>
      <c r="GZ419">
        <v>23946.6</v>
      </c>
      <c r="HA419">
        <v>38438.5</v>
      </c>
      <c r="HB419">
        <v>32051.9</v>
      </c>
      <c r="HC419">
        <v>46585.3</v>
      </c>
      <c r="HD419">
        <v>37886.7</v>
      </c>
      <c r="HE419">
        <v>1.86832</v>
      </c>
      <c r="HF419">
        <v>1.85632</v>
      </c>
      <c r="HG419">
        <v>0.150427</v>
      </c>
      <c r="HH419">
        <v>0</v>
      </c>
      <c r="HI419">
        <v>27.5578</v>
      </c>
      <c r="HJ419">
        <v>999.9</v>
      </c>
      <c r="HK419">
        <v>46.4</v>
      </c>
      <c r="HL419">
        <v>32</v>
      </c>
      <c r="HM419">
        <v>24.403</v>
      </c>
      <c r="HN419">
        <v>61.3744</v>
      </c>
      <c r="HO419">
        <v>22.3197</v>
      </c>
      <c r="HP419">
        <v>1</v>
      </c>
      <c r="HQ419">
        <v>0.127861</v>
      </c>
      <c r="HR419">
        <v>0.0513371</v>
      </c>
      <c r="HS419">
        <v>20.28</v>
      </c>
      <c r="HT419">
        <v>5.21235</v>
      </c>
      <c r="HU419">
        <v>11.98</v>
      </c>
      <c r="HV419">
        <v>4.96335</v>
      </c>
      <c r="HW419">
        <v>3.27448</v>
      </c>
      <c r="HX419">
        <v>9999</v>
      </c>
      <c r="HY419">
        <v>9999</v>
      </c>
      <c r="HZ419">
        <v>9999</v>
      </c>
      <c r="IA419">
        <v>44.9</v>
      </c>
      <c r="IB419">
        <v>1.86399</v>
      </c>
      <c r="IC419">
        <v>1.86017</v>
      </c>
      <c r="ID419">
        <v>1.85849</v>
      </c>
      <c r="IE419">
        <v>1.85977</v>
      </c>
      <c r="IF419">
        <v>1.85989</v>
      </c>
      <c r="IG419">
        <v>1.85838</v>
      </c>
      <c r="IH419">
        <v>1.85745</v>
      </c>
      <c r="II419">
        <v>1.85242</v>
      </c>
      <c r="IJ419">
        <v>0</v>
      </c>
      <c r="IK419">
        <v>0</v>
      </c>
      <c r="IL419">
        <v>0</v>
      </c>
      <c r="IM419">
        <v>0</v>
      </c>
      <c r="IN419" t="s">
        <v>441</v>
      </c>
      <c r="IO419" t="s">
        <v>442</v>
      </c>
      <c r="IP419" t="s">
        <v>443</v>
      </c>
      <c r="IQ419" t="s">
        <v>443</v>
      </c>
      <c r="IR419" t="s">
        <v>443</v>
      </c>
      <c r="IS419" t="s">
        <v>443</v>
      </c>
      <c r="IT419">
        <v>0</v>
      </c>
      <c r="IU419">
        <v>100</v>
      </c>
      <c r="IV419">
        <v>100</v>
      </c>
      <c r="IW419">
        <v>-1.072</v>
      </c>
      <c r="IX419">
        <v>0.2705</v>
      </c>
      <c r="IY419">
        <v>-0.9039269621244732</v>
      </c>
      <c r="IZ419">
        <v>-0.001239420960351069</v>
      </c>
      <c r="JA419">
        <v>2.054680153414315E-06</v>
      </c>
      <c r="JB419">
        <v>-6.090169633737798E-10</v>
      </c>
      <c r="JC419">
        <v>0.01286883109493677</v>
      </c>
      <c r="JD419">
        <v>0.003674261220633967</v>
      </c>
      <c r="JE419">
        <v>0.0003746991724086452</v>
      </c>
      <c r="JF419">
        <v>1.563836292469968E-06</v>
      </c>
      <c r="JG419">
        <v>1</v>
      </c>
      <c r="JH419">
        <v>2003</v>
      </c>
      <c r="JI419">
        <v>1</v>
      </c>
      <c r="JJ419">
        <v>24</v>
      </c>
      <c r="JK419">
        <v>203131.2</v>
      </c>
      <c r="JL419">
        <v>203131.5</v>
      </c>
      <c r="JM419">
        <v>0.516357</v>
      </c>
      <c r="JN419">
        <v>2.66479</v>
      </c>
      <c r="JO419">
        <v>1.49658</v>
      </c>
      <c r="JP419">
        <v>2.34253</v>
      </c>
      <c r="JQ419">
        <v>1.54907</v>
      </c>
      <c r="JR419">
        <v>2.36328</v>
      </c>
      <c r="JS419">
        <v>36.718</v>
      </c>
      <c r="JT419">
        <v>24.1663</v>
      </c>
      <c r="JU419">
        <v>18</v>
      </c>
      <c r="JV419">
        <v>482.457</v>
      </c>
      <c r="JW419">
        <v>489.464</v>
      </c>
      <c r="JX419">
        <v>27.0664</v>
      </c>
      <c r="JY419">
        <v>28.931</v>
      </c>
      <c r="JZ419">
        <v>29.9998</v>
      </c>
      <c r="KA419">
        <v>29.1957</v>
      </c>
      <c r="KB419">
        <v>29.2024</v>
      </c>
      <c r="KC419">
        <v>10.2853</v>
      </c>
      <c r="KD419">
        <v>21.6681</v>
      </c>
      <c r="KE419">
        <v>77.988</v>
      </c>
      <c r="KF419">
        <v>27.0579</v>
      </c>
      <c r="KG419">
        <v>152.371</v>
      </c>
      <c r="KH419">
        <v>19.5076</v>
      </c>
      <c r="KI419">
        <v>101.856</v>
      </c>
      <c r="KJ419">
        <v>91.36790000000001</v>
      </c>
    </row>
    <row r="420" spans="1:296">
      <c r="A420">
        <v>402</v>
      </c>
      <c r="B420">
        <v>1759177485.5</v>
      </c>
      <c r="C420">
        <v>16112.40000009537</v>
      </c>
      <c r="D420" t="s">
        <v>1251</v>
      </c>
      <c r="E420" t="s">
        <v>1252</v>
      </c>
      <c r="F420">
        <v>5</v>
      </c>
      <c r="G420" t="s">
        <v>1218</v>
      </c>
      <c r="H420">
        <v>1759177478</v>
      </c>
      <c r="I420">
        <f>(J420)/1000</f>
        <v>0</v>
      </c>
      <c r="J420">
        <f>IF(DO420, AM420, AG420)</f>
        <v>0</v>
      </c>
      <c r="K420">
        <f>IF(DO420, AH420, AF420)</f>
        <v>0</v>
      </c>
      <c r="L420">
        <f>DQ420 - IF(AT420&gt;1, K420*DK420*100.0/(AV420), 0)</f>
        <v>0</v>
      </c>
      <c r="M420">
        <f>((S420-I420/2)*L420-K420)/(S420+I420/2)</f>
        <v>0</v>
      </c>
      <c r="N420">
        <f>M420*(DX420+DY420)/1000.0</f>
        <v>0</v>
      </c>
      <c r="O420">
        <f>(DQ420 - IF(AT420&gt;1, K420*DK420*100.0/(AV420), 0))*(DX420+DY420)/1000.0</f>
        <v>0</v>
      </c>
      <c r="P420">
        <f>2.0/((1/R420-1/Q420)+SIGN(R420)*SQRT((1/R420-1/Q420)*(1/R420-1/Q420) + 4*DL420/((DL420+1)*(DL420+1))*(2*1/R420*1/Q420-1/Q420*1/Q420)))</f>
        <v>0</v>
      </c>
      <c r="Q420">
        <f>IF(LEFT(DM420,1)&lt;&gt;"0",IF(LEFT(DM420,1)="1",3.0,DN420),$D$5+$E$5*(EE420*DX420/($K$5*1000))+$F$5*(EE420*DX420/($K$5*1000))*MAX(MIN(DK420,$J$5),$I$5)*MAX(MIN(DK420,$J$5),$I$5)+$G$5*MAX(MIN(DK420,$J$5),$I$5)*(EE420*DX420/($K$5*1000))+$H$5*(EE420*DX420/($K$5*1000))*(EE420*DX420/($K$5*1000)))</f>
        <v>0</v>
      </c>
      <c r="R420">
        <f>I420*(1000-(1000*0.61365*exp(17.502*V420/(240.97+V420))/(DX420+DY420)+DS420)/2)/(1000*0.61365*exp(17.502*V420/(240.97+V420))/(DX420+DY420)-DS420)</f>
        <v>0</v>
      </c>
      <c r="S420">
        <f>1/((DL420+1)/(P420/1.6)+1/(Q420/1.37)) + DL420/((DL420+1)/(P420/1.6) + DL420/(Q420/1.37))</f>
        <v>0</v>
      </c>
      <c r="T420">
        <f>(DG420*DJ420)</f>
        <v>0</v>
      </c>
      <c r="U420">
        <f>(DZ420+(T420+2*0.95*5.67E-8*(((DZ420+$B$9)+273)^4-(DZ420+273)^4)-44100*I420)/(1.84*29.3*Q420+8*0.95*5.67E-8*(DZ420+273)^3))</f>
        <v>0</v>
      </c>
      <c r="V420">
        <f>($C$9*EA420+$D$9*EB420+$E$9*U420)</f>
        <v>0</v>
      </c>
      <c r="W420">
        <f>0.61365*exp(17.502*V420/(240.97+V420))</f>
        <v>0</v>
      </c>
      <c r="X420">
        <f>(Y420/Z420*100)</f>
        <v>0</v>
      </c>
      <c r="Y420">
        <f>DS420*(DX420+DY420)/1000</f>
        <v>0</v>
      </c>
      <c r="Z420">
        <f>0.61365*exp(17.502*DZ420/(240.97+DZ420))</f>
        <v>0</v>
      </c>
      <c r="AA420">
        <f>(W420-DS420*(DX420+DY420)/1000)</f>
        <v>0</v>
      </c>
      <c r="AB420">
        <f>(-I420*44100)</f>
        <v>0</v>
      </c>
      <c r="AC420">
        <f>2*29.3*Q420*0.92*(DZ420-V420)</f>
        <v>0</v>
      </c>
      <c r="AD420">
        <f>2*0.95*5.67E-8*(((DZ420+$B$9)+273)^4-(V420+273)^4)</f>
        <v>0</v>
      </c>
      <c r="AE420">
        <f>T420+AD420+AB420+AC420</f>
        <v>0</v>
      </c>
      <c r="AF420">
        <f>DW420*AT420*(DR420-DQ420*(1000-AT420*DT420)/(1000-AT420*DS420))/(100*DK420)</f>
        <v>0</v>
      </c>
      <c r="AG420">
        <f>1000*DW420*AT420*(DS420-DT420)/(100*DK420*(1000-AT420*DS420))</f>
        <v>0</v>
      </c>
      <c r="AH420">
        <f>(AI420 - AJ420 - DX420*1E3/(8.314*(DZ420+273.15)) * AL420/DW420 * AK420) * DW420/(100*DK420) * (1000 - DT420)/1000</f>
        <v>0</v>
      </c>
      <c r="AI420">
        <v>172.7602580269732</v>
      </c>
      <c r="AJ420">
        <v>182.1829272727273</v>
      </c>
      <c r="AK420">
        <v>-3.245763071905712</v>
      </c>
      <c r="AL420">
        <v>65.05159675909137</v>
      </c>
      <c r="AM420">
        <f>(AO420 - AN420 + DX420*1E3/(8.314*(DZ420+273.15)) * AQ420/DW420 * AP420) * DW420/(100*DK420) * 1000/(1000 - AO420)</f>
        <v>0</v>
      </c>
      <c r="AN420">
        <v>19.43946617876371</v>
      </c>
      <c r="AO420">
        <v>21.30401454545453</v>
      </c>
      <c r="AP420">
        <v>-4.962246857211434E-06</v>
      </c>
      <c r="AQ420">
        <v>105.0378485698211</v>
      </c>
      <c r="AR420">
        <v>0</v>
      </c>
      <c r="AS420">
        <v>0</v>
      </c>
      <c r="AT420">
        <f>IF(AR420*$H$15&gt;=AV420,1.0,(AV420/(AV420-AR420*$H$15)))</f>
        <v>0</v>
      </c>
      <c r="AU420">
        <f>(AT420-1)*100</f>
        <v>0</v>
      </c>
      <c r="AV420">
        <f>MAX(0,($B$15+$C$15*EE420)/(1+$D$15*EE420)*DX420/(DZ420+273)*$E$15)</f>
        <v>0</v>
      </c>
      <c r="AW420" t="s">
        <v>437</v>
      </c>
      <c r="AX420" t="s">
        <v>437</v>
      </c>
      <c r="AY420">
        <v>0</v>
      </c>
      <c r="AZ420">
        <v>0</v>
      </c>
      <c r="BA420">
        <f>1-AY420/AZ420</f>
        <v>0</v>
      </c>
      <c r="BB420">
        <v>0</v>
      </c>
      <c r="BC420" t="s">
        <v>437</v>
      </c>
      <c r="BD420" t="s">
        <v>437</v>
      </c>
      <c r="BE420">
        <v>0</v>
      </c>
      <c r="BF420">
        <v>0</v>
      </c>
      <c r="BG420">
        <f>1-BE420/BF420</f>
        <v>0</v>
      </c>
      <c r="BH420">
        <v>0.5</v>
      </c>
      <c r="BI420">
        <f>DH420</f>
        <v>0</v>
      </c>
      <c r="BJ420">
        <f>K420</f>
        <v>0</v>
      </c>
      <c r="BK420">
        <f>BG420*BH420*BI420</f>
        <v>0</v>
      </c>
      <c r="BL420">
        <f>(BJ420-BB420)/BI420</f>
        <v>0</v>
      </c>
      <c r="BM420">
        <f>(AZ420-BF420)/BF420</f>
        <v>0</v>
      </c>
      <c r="BN420">
        <f>AY420/(BA420+AY420/BF420)</f>
        <v>0</v>
      </c>
      <c r="BO420" t="s">
        <v>437</v>
      </c>
      <c r="BP420">
        <v>0</v>
      </c>
      <c r="BQ420">
        <f>IF(BP420&lt;&gt;0, BP420, BN420)</f>
        <v>0</v>
      </c>
      <c r="BR420">
        <f>1-BQ420/BF420</f>
        <v>0</v>
      </c>
      <c r="BS420">
        <f>(BF420-BE420)/(BF420-BQ420)</f>
        <v>0</v>
      </c>
      <c r="BT420">
        <f>(AZ420-BF420)/(AZ420-BQ420)</f>
        <v>0</v>
      </c>
      <c r="BU420">
        <f>(BF420-BE420)/(BF420-AY420)</f>
        <v>0</v>
      </c>
      <c r="BV420">
        <f>(AZ420-BF420)/(AZ420-AY420)</f>
        <v>0</v>
      </c>
      <c r="BW420">
        <f>(BS420*BQ420/BE420)</f>
        <v>0</v>
      </c>
      <c r="BX420">
        <f>(1-BW420)</f>
        <v>0</v>
      </c>
      <c r="DG420">
        <f>$B$13*EF420+$C$13*EG420+$F$13*ER420*(1-EU420)</f>
        <v>0</v>
      </c>
      <c r="DH420">
        <f>DG420*DI420</f>
        <v>0</v>
      </c>
      <c r="DI420">
        <f>($B$13*$D$11+$C$13*$D$11+$F$13*((FE420+EW420)/MAX(FE420+EW420+FF420, 0.1)*$I$11+FF420/MAX(FE420+EW420+FF420, 0.1)*$J$11))/($B$13+$C$13+$F$13)</f>
        <v>0</v>
      </c>
      <c r="DJ420">
        <f>($B$13*$K$11+$C$13*$K$11+$F$13*((FE420+EW420)/MAX(FE420+EW420+FF420, 0.1)*$P$11+FF420/MAX(FE420+EW420+FF420, 0.1)*$Q$11))/($B$13+$C$13+$F$13)</f>
        <v>0</v>
      </c>
      <c r="DK420">
        <v>3.21</v>
      </c>
      <c r="DL420">
        <v>0.5</v>
      </c>
      <c r="DM420" t="s">
        <v>438</v>
      </c>
      <c r="DN420">
        <v>2</v>
      </c>
      <c r="DO420" t="b">
        <v>1</v>
      </c>
      <c r="DP420">
        <v>1759177478</v>
      </c>
      <c r="DQ420">
        <v>200.6834444444445</v>
      </c>
      <c r="DR420">
        <v>184.1226296296296</v>
      </c>
      <c r="DS420">
        <v>21.30741111111111</v>
      </c>
      <c r="DT420">
        <v>19.44738148148148</v>
      </c>
      <c r="DU420">
        <v>201.7584074074074</v>
      </c>
      <c r="DV420">
        <v>21.03685555555555</v>
      </c>
      <c r="DW420">
        <v>500.0107777777778</v>
      </c>
      <c r="DX420">
        <v>90.79560370370369</v>
      </c>
      <c r="DY420">
        <v>0.0669872148148148</v>
      </c>
      <c r="DZ420">
        <v>28.37999259259259</v>
      </c>
      <c r="EA420">
        <v>30.00194814814815</v>
      </c>
      <c r="EB420">
        <v>999.9000000000001</v>
      </c>
      <c r="EC420">
        <v>0</v>
      </c>
      <c r="ED420">
        <v>0</v>
      </c>
      <c r="EE420">
        <v>10000.13740740741</v>
      </c>
      <c r="EF420">
        <v>0</v>
      </c>
      <c r="EG420">
        <v>10.3214</v>
      </c>
      <c r="EH420">
        <v>16.5608</v>
      </c>
      <c r="EI420">
        <v>205.0524814814815</v>
      </c>
      <c r="EJ420">
        <v>187.7744814814815</v>
      </c>
      <c r="EK420">
        <v>1.860022962962963</v>
      </c>
      <c r="EL420">
        <v>184.1226296296296</v>
      </c>
      <c r="EM420">
        <v>19.44738148148148</v>
      </c>
      <c r="EN420">
        <v>1.934618888888889</v>
      </c>
      <c r="EO420">
        <v>1.765736296296297</v>
      </c>
      <c r="EP420">
        <v>16.91914444444444</v>
      </c>
      <c r="EQ420">
        <v>15.48672592592593</v>
      </c>
      <c r="ER420">
        <v>2000.029629629629</v>
      </c>
      <c r="ES420">
        <v>0.9799996666666666</v>
      </c>
      <c r="ET420">
        <v>0.02000022962962963</v>
      </c>
      <c r="EU420">
        <v>0</v>
      </c>
      <c r="EV420">
        <v>408.3055925925925</v>
      </c>
      <c r="EW420">
        <v>5.00078</v>
      </c>
      <c r="EX420">
        <v>7983.642222222224</v>
      </c>
      <c r="EY420">
        <v>16379.85925925926</v>
      </c>
      <c r="EZ420">
        <v>39.01818518518518</v>
      </c>
      <c r="FA420">
        <v>39.861</v>
      </c>
      <c r="FB420">
        <v>39.22888888888889</v>
      </c>
      <c r="FC420">
        <v>39.53677777777778</v>
      </c>
      <c r="FD420">
        <v>39.9582962962963</v>
      </c>
      <c r="FE420">
        <v>1955.129629629629</v>
      </c>
      <c r="FF420">
        <v>39.9</v>
      </c>
      <c r="FG420">
        <v>0</v>
      </c>
      <c r="FH420">
        <v>1759177478</v>
      </c>
      <c r="FI420">
        <v>0</v>
      </c>
      <c r="FJ420">
        <v>408.3268076923077</v>
      </c>
      <c r="FK420">
        <v>-27.05876920972157</v>
      </c>
      <c r="FL420">
        <v>-539.8068368283607</v>
      </c>
      <c r="FM420">
        <v>7983.912692307693</v>
      </c>
      <c r="FN420">
        <v>15</v>
      </c>
      <c r="FO420">
        <v>0</v>
      </c>
      <c r="FP420" t="s">
        <v>439</v>
      </c>
      <c r="FQ420">
        <v>1746989605.5</v>
      </c>
      <c r="FR420">
        <v>1746989593.5</v>
      </c>
      <c r="FS420">
        <v>0</v>
      </c>
      <c r="FT420">
        <v>-0.274</v>
      </c>
      <c r="FU420">
        <v>-0.002</v>
      </c>
      <c r="FV420">
        <v>2.549</v>
      </c>
      <c r="FW420">
        <v>0.129</v>
      </c>
      <c r="FX420">
        <v>420</v>
      </c>
      <c r="FY420">
        <v>17</v>
      </c>
      <c r="FZ420">
        <v>0.02</v>
      </c>
      <c r="GA420">
        <v>0.04</v>
      </c>
      <c r="GB420">
        <v>16.2589025</v>
      </c>
      <c r="GC420">
        <v>6.308261538461511</v>
      </c>
      <c r="GD420">
        <v>0.6097874537441305</v>
      </c>
      <c r="GE420">
        <v>0</v>
      </c>
      <c r="GF420">
        <v>409.9458235294118</v>
      </c>
      <c r="GG420">
        <v>-31.01417874422805</v>
      </c>
      <c r="GH420">
        <v>3.068132306666558</v>
      </c>
      <c r="GI420">
        <v>0</v>
      </c>
      <c r="GJ420">
        <v>1.85786775</v>
      </c>
      <c r="GK420">
        <v>0.04558863039399572</v>
      </c>
      <c r="GL420">
        <v>0.004526729220695674</v>
      </c>
      <c r="GM420">
        <v>1</v>
      </c>
      <c r="GN420">
        <v>1</v>
      </c>
      <c r="GO420">
        <v>3</v>
      </c>
      <c r="GP420" t="s">
        <v>459</v>
      </c>
      <c r="GQ420">
        <v>3.10214</v>
      </c>
      <c r="GR420">
        <v>2.72465</v>
      </c>
      <c r="GS420">
        <v>0.0435033</v>
      </c>
      <c r="GT420">
        <v>0.0394355</v>
      </c>
      <c r="GU420">
        <v>0.099435</v>
      </c>
      <c r="GV420">
        <v>0.0944787</v>
      </c>
      <c r="GW420">
        <v>24978.9</v>
      </c>
      <c r="GX420">
        <v>22788.8</v>
      </c>
      <c r="GY420">
        <v>26679.2</v>
      </c>
      <c r="GZ420">
        <v>23946.7</v>
      </c>
      <c r="HA420">
        <v>38438.6</v>
      </c>
      <c r="HB420">
        <v>32052.5</v>
      </c>
      <c r="HC420">
        <v>46585.9</v>
      </c>
      <c r="HD420">
        <v>37887.1</v>
      </c>
      <c r="HE420">
        <v>1.86823</v>
      </c>
      <c r="HF420">
        <v>1.85635</v>
      </c>
      <c r="HG420">
        <v>0.150166</v>
      </c>
      <c r="HH420">
        <v>0</v>
      </c>
      <c r="HI420">
        <v>27.5578</v>
      </c>
      <c r="HJ420">
        <v>999.9</v>
      </c>
      <c r="HK420">
        <v>46.4</v>
      </c>
      <c r="HL420">
        <v>32</v>
      </c>
      <c r="HM420">
        <v>24.4012</v>
      </c>
      <c r="HN420">
        <v>60.9944</v>
      </c>
      <c r="HO420">
        <v>22.3317</v>
      </c>
      <c r="HP420">
        <v>1</v>
      </c>
      <c r="HQ420">
        <v>0.127449</v>
      </c>
      <c r="HR420">
        <v>0.09171840000000001</v>
      </c>
      <c r="HS420">
        <v>20.28</v>
      </c>
      <c r="HT420">
        <v>5.2122</v>
      </c>
      <c r="HU420">
        <v>11.98</v>
      </c>
      <c r="HV420">
        <v>4.9633</v>
      </c>
      <c r="HW420">
        <v>3.2745</v>
      </c>
      <c r="HX420">
        <v>9999</v>
      </c>
      <c r="HY420">
        <v>9999</v>
      </c>
      <c r="HZ420">
        <v>9999</v>
      </c>
      <c r="IA420">
        <v>44.9</v>
      </c>
      <c r="IB420">
        <v>1.86399</v>
      </c>
      <c r="IC420">
        <v>1.86019</v>
      </c>
      <c r="ID420">
        <v>1.8585</v>
      </c>
      <c r="IE420">
        <v>1.85976</v>
      </c>
      <c r="IF420">
        <v>1.8599</v>
      </c>
      <c r="IG420">
        <v>1.85841</v>
      </c>
      <c r="IH420">
        <v>1.85745</v>
      </c>
      <c r="II420">
        <v>1.85242</v>
      </c>
      <c r="IJ420">
        <v>0</v>
      </c>
      <c r="IK420">
        <v>0</v>
      </c>
      <c r="IL420">
        <v>0</v>
      </c>
      <c r="IM420">
        <v>0</v>
      </c>
      <c r="IN420" t="s">
        <v>441</v>
      </c>
      <c r="IO420" t="s">
        <v>442</v>
      </c>
      <c r="IP420" t="s">
        <v>443</v>
      </c>
      <c r="IQ420" t="s">
        <v>443</v>
      </c>
      <c r="IR420" t="s">
        <v>443</v>
      </c>
      <c r="IS420" t="s">
        <v>443</v>
      </c>
      <c r="IT420">
        <v>0</v>
      </c>
      <c r="IU420">
        <v>100</v>
      </c>
      <c r="IV420">
        <v>100</v>
      </c>
      <c r="IW420">
        <v>-1.063</v>
      </c>
      <c r="IX420">
        <v>0.2705</v>
      </c>
      <c r="IY420">
        <v>-0.9039269621244732</v>
      </c>
      <c r="IZ420">
        <v>-0.001239420960351069</v>
      </c>
      <c r="JA420">
        <v>2.054680153414315E-06</v>
      </c>
      <c r="JB420">
        <v>-6.090169633737798E-10</v>
      </c>
      <c r="JC420">
        <v>0.01286883109493677</v>
      </c>
      <c r="JD420">
        <v>0.003674261220633967</v>
      </c>
      <c r="JE420">
        <v>0.0003746991724086452</v>
      </c>
      <c r="JF420">
        <v>1.563836292469968E-06</v>
      </c>
      <c r="JG420">
        <v>1</v>
      </c>
      <c r="JH420">
        <v>2003</v>
      </c>
      <c r="JI420">
        <v>1</v>
      </c>
      <c r="JJ420">
        <v>24</v>
      </c>
      <c r="JK420">
        <v>203131.3</v>
      </c>
      <c r="JL420">
        <v>203131.5</v>
      </c>
      <c r="JM420">
        <v>0.477295</v>
      </c>
      <c r="JN420">
        <v>2.66479</v>
      </c>
      <c r="JO420">
        <v>1.49658</v>
      </c>
      <c r="JP420">
        <v>2.34253</v>
      </c>
      <c r="JQ420">
        <v>1.54907</v>
      </c>
      <c r="JR420">
        <v>2.40601</v>
      </c>
      <c r="JS420">
        <v>36.7417</v>
      </c>
      <c r="JT420">
        <v>24.1751</v>
      </c>
      <c r="JU420">
        <v>18</v>
      </c>
      <c r="JV420">
        <v>482.38</v>
      </c>
      <c r="JW420">
        <v>489.464</v>
      </c>
      <c r="JX420">
        <v>27.0585</v>
      </c>
      <c r="JY420">
        <v>28.9285</v>
      </c>
      <c r="JZ420">
        <v>29.9999</v>
      </c>
      <c r="KA420">
        <v>29.1932</v>
      </c>
      <c r="KB420">
        <v>29.2005</v>
      </c>
      <c r="KC420">
        <v>9.432270000000001</v>
      </c>
      <c r="KD420">
        <v>21.6681</v>
      </c>
      <c r="KE420">
        <v>77.988</v>
      </c>
      <c r="KF420">
        <v>27.0468</v>
      </c>
      <c r="KG420">
        <v>132.323</v>
      </c>
      <c r="KH420">
        <v>19.5076</v>
      </c>
      <c r="KI420">
        <v>101.858</v>
      </c>
      <c r="KJ420">
        <v>91.36879999999999</v>
      </c>
    </row>
    <row r="421" spans="1:296">
      <c r="A421">
        <v>403</v>
      </c>
      <c r="B421">
        <v>1759177490.5</v>
      </c>
      <c r="C421">
        <v>16117.40000009537</v>
      </c>
      <c r="D421" t="s">
        <v>1253</v>
      </c>
      <c r="E421" t="s">
        <v>1254</v>
      </c>
      <c r="F421">
        <v>5</v>
      </c>
      <c r="G421" t="s">
        <v>1218</v>
      </c>
      <c r="H421">
        <v>1759177482.714286</v>
      </c>
      <c r="I421">
        <f>(J421)/1000</f>
        <v>0</v>
      </c>
      <c r="J421">
        <f>IF(DO421, AM421, AG421)</f>
        <v>0</v>
      </c>
      <c r="K421">
        <f>IF(DO421, AH421, AF421)</f>
        <v>0</v>
      </c>
      <c r="L421">
        <f>DQ421 - IF(AT421&gt;1, K421*DK421*100.0/(AV421), 0)</f>
        <v>0</v>
      </c>
      <c r="M421">
        <f>((S421-I421/2)*L421-K421)/(S421+I421/2)</f>
        <v>0</v>
      </c>
      <c r="N421">
        <f>M421*(DX421+DY421)/1000.0</f>
        <v>0</v>
      </c>
      <c r="O421">
        <f>(DQ421 - IF(AT421&gt;1, K421*DK421*100.0/(AV421), 0))*(DX421+DY421)/1000.0</f>
        <v>0</v>
      </c>
      <c r="P421">
        <f>2.0/((1/R421-1/Q421)+SIGN(R421)*SQRT((1/R421-1/Q421)*(1/R421-1/Q421) + 4*DL421/((DL421+1)*(DL421+1))*(2*1/R421*1/Q421-1/Q421*1/Q421)))</f>
        <v>0</v>
      </c>
      <c r="Q421">
        <f>IF(LEFT(DM421,1)&lt;&gt;"0",IF(LEFT(DM421,1)="1",3.0,DN421),$D$5+$E$5*(EE421*DX421/($K$5*1000))+$F$5*(EE421*DX421/($K$5*1000))*MAX(MIN(DK421,$J$5),$I$5)*MAX(MIN(DK421,$J$5),$I$5)+$G$5*MAX(MIN(DK421,$J$5),$I$5)*(EE421*DX421/($K$5*1000))+$H$5*(EE421*DX421/($K$5*1000))*(EE421*DX421/($K$5*1000)))</f>
        <v>0</v>
      </c>
      <c r="R421">
        <f>I421*(1000-(1000*0.61365*exp(17.502*V421/(240.97+V421))/(DX421+DY421)+DS421)/2)/(1000*0.61365*exp(17.502*V421/(240.97+V421))/(DX421+DY421)-DS421)</f>
        <v>0</v>
      </c>
      <c r="S421">
        <f>1/((DL421+1)/(P421/1.6)+1/(Q421/1.37)) + DL421/((DL421+1)/(P421/1.6) + DL421/(Q421/1.37))</f>
        <v>0</v>
      </c>
      <c r="T421">
        <f>(DG421*DJ421)</f>
        <v>0</v>
      </c>
      <c r="U421">
        <f>(DZ421+(T421+2*0.95*5.67E-8*(((DZ421+$B$9)+273)^4-(DZ421+273)^4)-44100*I421)/(1.84*29.3*Q421+8*0.95*5.67E-8*(DZ421+273)^3))</f>
        <v>0</v>
      </c>
      <c r="V421">
        <f>($C$9*EA421+$D$9*EB421+$E$9*U421)</f>
        <v>0</v>
      </c>
      <c r="W421">
        <f>0.61365*exp(17.502*V421/(240.97+V421))</f>
        <v>0</v>
      </c>
      <c r="X421">
        <f>(Y421/Z421*100)</f>
        <v>0</v>
      </c>
      <c r="Y421">
        <f>DS421*(DX421+DY421)/1000</f>
        <v>0</v>
      </c>
      <c r="Z421">
        <f>0.61365*exp(17.502*DZ421/(240.97+DZ421))</f>
        <v>0</v>
      </c>
      <c r="AA421">
        <f>(W421-DS421*(DX421+DY421)/1000)</f>
        <v>0</v>
      </c>
      <c r="AB421">
        <f>(-I421*44100)</f>
        <v>0</v>
      </c>
      <c r="AC421">
        <f>2*29.3*Q421*0.92*(DZ421-V421)</f>
        <v>0</v>
      </c>
      <c r="AD421">
        <f>2*0.95*5.67E-8*(((DZ421+$B$9)+273)^4-(V421+273)^4)</f>
        <v>0</v>
      </c>
      <c r="AE421">
        <f>T421+AD421+AB421+AC421</f>
        <v>0</v>
      </c>
      <c r="AF421">
        <f>DW421*AT421*(DR421-DQ421*(1000-AT421*DT421)/(1000-AT421*DS421))/(100*DK421)</f>
        <v>0</v>
      </c>
      <c r="AG421">
        <f>1000*DW421*AT421*(DS421-DT421)/(100*DK421*(1000-AT421*DS421))</f>
        <v>0</v>
      </c>
      <c r="AH421">
        <f>(AI421 - AJ421 - DX421*1E3/(8.314*(DZ421+273.15)) * AL421/DW421 * AK421) * DW421/(100*DK421) * (1000 - DT421)/1000</f>
        <v>0</v>
      </c>
      <c r="AI421">
        <v>155.7477201476498</v>
      </c>
      <c r="AJ421">
        <v>165.7783575757576</v>
      </c>
      <c r="AK421">
        <v>-3.282339083872765</v>
      </c>
      <c r="AL421">
        <v>65.05159675909137</v>
      </c>
      <c r="AM421">
        <f>(AO421 - AN421 + DX421*1E3/(8.314*(DZ421+273.15)) * AQ421/DW421 * AP421) * DW421/(100*DK421) * 1000/(1000 - AO421)</f>
        <v>0</v>
      </c>
      <c r="AN421">
        <v>19.43088568129912</v>
      </c>
      <c r="AO421">
        <v>21.2996509090909</v>
      </c>
      <c r="AP421">
        <v>-2.4256541738768E-05</v>
      </c>
      <c r="AQ421">
        <v>105.0378485698211</v>
      </c>
      <c r="AR421">
        <v>0</v>
      </c>
      <c r="AS421">
        <v>0</v>
      </c>
      <c r="AT421">
        <f>IF(AR421*$H$15&gt;=AV421,1.0,(AV421/(AV421-AR421*$H$15)))</f>
        <v>0</v>
      </c>
      <c r="AU421">
        <f>(AT421-1)*100</f>
        <v>0</v>
      </c>
      <c r="AV421">
        <f>MAX(0,($B$15+$C$15*EE421)/(1+$D$15*EE421)*DX421/(DZ421+273)*$E$15)</f>
        <v>0</v>
      </c>
      <c r="AW421" t="s">
        <v>437</v>
      </c>
      <c r="AX421" t="s">
        <v>437</v>
      </c>
      <c r="AY421">
        <v>0</v>
      </c>
      <c r="AZ421">
        <v>0</v>
      </c>
      <c r="BA421">
        <f>1-AY421/AZ421</f>
        <v>0</v>
      </c>
      <c r="BB421">
        <v>0</v>
      </c>
      <c r="BC421" t="s">
        <v>437</v>
      </c>
      <c r="BD421" t="s">
        <v>437</v>
      </c>
      <c r="BE421">
        <v>0</v>
      </c>
      <c r="BF421">
        <v>0</v>
      </c>
      <c r="BG421">
        <f>1-BE421/BF421</f>
        <v>0</v>
      </c>
      <c r="BH421">
        <v>0.5</v>
      </c>
      <c r="BI421">
        <f>DH421</f>
        <v>0</v>
      </c>
      <c r="BJ421">
        <f>K421</f>
        <v>0</v>
      </c>
      <c r="BK421">
        <f>BG421*BH421*BI421</f>
        <v>0</v>
      </c>
      <c r="BL421">
        <f>(BJ421-BB421)/BI421</f>
        <v>0</v>
      </c>
      <c r="BM421">
        <f>(AZ421-BF421)/BF421</f>
        <v>0</v>
      </c>
      <c r="BN421">
        <f>AY421/(BA421+AY421/BF421)</f>
        <v>0</v>
      </c>
      <c r="BO421" t="s">
        <v>437</v>
      </c>
      <c r="BP421">
        <v>0</v>
      </c>
      <c r="BQ421">
        <f>IF(BP421&lt;&gt;0, BP421, BN421)</f>
        <v>0</v>
      </c>
      <c r="BR421">
        <f>1-BQ421/BF421</f>
        <v>0</v>
      </c>
      <c r="BS421">
        <f>(BF421-BE421)/(BF421-BQ421)</f>
        <v>0</v>
      </c>
      <c r="BT421">
        <f>(AZ421-BF421)/(AZ421-BQ421)</f>
        <v>0</v>
      </c>
      <c r="BU421">
        <f>(BF421-BE421)/(BF421-AY421)</f>
        <v>0</v>
      </c>
      <c r="BV421">
        <f>(AZ421-BF421)/(AZ421-AY421)</f>
        <v>0</v>
      </c>
      <c r="BW421">
        <f>(BS421*BQ421/BE421)</f>
        <v>0</v>
      </c>
      <c r="BX421">
        <f>(1-BW421)</f>
        <v>0</v>
      </c>
      <c r="DG421">
        <f>$B$13*EF421+$C$13*EG421+$F$13*ER421*(1-EU421)</f>
        <v>0</v>
      </c>
      <c r="DH421">
        <f>DG421*DI421</f>
        <v>0</v>
      </c>
      <c r="DI421">
        <f>($B$13*$D$11+$C$13*$D$11+$F$13*((FE421+EW421)/MAX(FE421+EW421+FF421, 0.1)*$I$11+FF421/MAX(FE421+EW421+FF421, 0.1)*$J$11))/($B$13+$C$13+$F$13)</f>
        <v>0</v>
      </c>
      <c r="DJ421">
        <f>($B$13*$K$11+$C$13*$K$11+$F$13*((FE421+EW421)/MAX(FE421+EW421+FF421, 0.1)*$P$11+FF421/MAX(FE421+EW421+FF421, 0.1)*$Q$11))/($B$13+$C$13+$F$13)</f>
        <v>0</v>
      </c>
      <c r="DK421">
        <v>3.21</v>
      </c>
      <c r="DL421">
        <v>0.5</v>
      </c>
      <c r="DM421" t="s">
        <v>438</v>
      </c>
      <c r="DN421">
        <v>2</v>
      </c>
      <c r="DO421" t="b">
        <v>1</v>
      </c>
      <c r="DP421">
        <v>1759177482.714286</v>
      </c>
      <c r="DQ421">
        <v>185.574</v>
      </c>
      <c r="DR421">
        <v>168.4999285714286</v>
      </c>
      <c r="DS421">
        <v>21.30439642857143</v>
      </c>
      <c r="DT421">
        <v>19.44049642857143</v>
      </c>
      <c r="DU421">
        <v>186.6412857142857</v>
      </c>
      <c r="DV421">
        <v>21.03390714285714</v>
      </c>
      <c r="DW421">
        <v>500.0302857142857</v>
      </c>
      <c r="DX421">
        <v>90.79472857142858</v>
      </c>
      <c r="DY421">
        <v>0.06686391428571428</v>
      </c>
      <c r="DZ421">
        <v>28.38183571428571</v>
      </c>
      <c r="EA421">
        <v>30.00615357142857</v>
      </c>
      <c r="EB421">
        <v>999.9000000000002</v>
      </c>
      <c r="EC421">
        <v>0</v>
      </c>
      <c r="ED421">
        <v>0</v>
      </c>
      <c r="EE421">
        <v>9993.882142857143</v>
      </c>
      <c r="EF421">
        <v>0</v>
      </c>
      <c r="EG421">
        <v>10.3214</v>
      </c>
      <c r="EH421">
        <v>17.07397142857143</v>
      </c>
      <c r="EI421">
        <v>189.6135714285714</v>
      </c>
      <c r="EJ421">
        <v>171.8407857142857</v>
      </c>
      <c r="EK421">
        <v>1.863893928571429</v>
      </c>
      <c r="EL421">
        <v>168.4999285714286</v>
      </c>
      <c r="EM421">
        <v>19.44049642857143</v>
      </c>
      <c r="EN421">
        <v>1.934325714285714</v>
      </c>
      <c r="EO421">
        <v>1.765093928571428</v>
      </c>
      <c r="EP421">
        <v>16.91676071428571</v>
      </c>
      <c r="EQ421">
        <v>15.48105</v>
      </c>
      <c r="ER421">
        <v>2000.008214285714</v>
      </c>
      <c r="ES421">
        <v>0.9799993928571427</v>
      </c>
      <c r="ET421">
        <v>0.02000050714285715</v>
      </c>
      <c r="EU421">
        <v>0</v>
      </c>
      <c r="EV421">
        <v>406.3401071428571</v>
      </c>
      <c r="EW421">
        <v>5.00078</v>
      </c>
      <c r="EX421">
        <v>7945.378214285714</v>
      </c>
      <c r="EY421">
        <v>16379.69285714286</v>
      </c>
      <c r="EZ421">
        <v>39.05328571428571</v>
      </c>
      <c r="FA421">
        <v>39.866</v>
      </c>
      <c r="FB421">
        <v>39.18725</v>
      </c>
      <c r="FC421">
        <v>39.56675000000001</v>
      </c>
      <c r="FD421">
        <v>39.9285</v>
      </c>
      <c r="FE421">
        <v>1955.108214285715</v>
      </c>
      <c r="FF421">
        <v>39.9</v>
      </c>
      <c r="FG421">
        <v>0</v>
      </c>
      <c r="FH421">
        <v>1759177482.8</v>
      </c>
      <c r="FI421">
        <v>0</v>
      </c>
      <c r="FJ421">
        <v>406.3228846153846</v>
      </c>
      <c r="FK421">
        <v>-22.8037949078623</v>
      </c>
      <c r="FL421">
        <v>-436.8882054356618</v>
      </c>
      <c r="FM421">
        <v>7944.755384615386</v>
      </c>
      <c r="FN421">
        <v>15</v>
      </c>
      <c r="FO421">
        <v>0</v>
      </c>
      <c r="FP421" t="s">
        <v>439</v>
      </c>
      <c r="FQ421">
        <v>1746989605.5</v>
      </c>
      <c r="FR421">
        <v>1746989593.5</v>
      </c>
      <c r="FS421">
        <v>0</v>
      </c>
      <c r="FT421">
        <v>-0.274</v>
      </c>
      <c r="FU421">
        <v>-0.002</v>
      </c>
      <c r="FV421">
        <v>2.549</v>
      </c>
      <c r="FW421">
        <v>0.129</v>
      </c>
      <c r="FX421">
        <v>420</v>
      </c>
      <c r="FY421">
        <v>17</v>
      </c>
      <c r="FZ421">
        <v>0.02</v>
      </c>
      <c r="GA421">
        <v>0.04</v>
      </c>
      <c r="GB421">
        <v>16.715965</v>
      </c>
      <c r="GC421">
        <v>6.421983489681018</v>
      </c>
      <c r="GD421">
        <v>0.6214422883703684</v>
      </c>
      <c r="GE421">
        <v>0</v>
      </c>
      <c r="GF421">
        <v>407.9075882352941</v>
      </c>
      <c r="GG421">
        <v>-26.66041255206195</v>
      </c>
      <c r="GH421">
        <v>2.64026732289217</v>
      </c>
      <c r="GI421">
        <v>0</v>
      </c>
      <c r="GJ421">
        <v>1.86104</v>
      </c>
      <c r="GK421">
        <v>0.05142979362101289</v>
      </c>
      <c r="GL421">
        <v>0.005047270054197628</v>
      </c>
      <c r="GM421">
        <v>1</v>
      </c>
      <c r="GN421">
        <v>1</v>
      </c>
      <c r="GO421">
        <v>3</v>
      </c>
      <c r="GP421" t="s">
        <v>459</v>
      </c>
      <c r="GQ421">
        <v>3.10179</v>
      </c>
      <c r="GR421">
        <v>2.72478</v>
      </c>
      <c r="GS421">
        <v>0.039985</v>
      </c>
      <c r="GT421">
        <v>0.0356915</v>
      </c>
      <c r="GU421">
        <v>0.09941999999999999</v>
      </c>
      <c r="GV421">
        <v>0.094439</v>
      </c>
      <c r="GW421">
        <v>25071</v>
      </c>
      <c r="GX421">
        <v>22877.7</v>
      </c>
      <c r="GY421">
        <v>26679.4</v>
      </c>
      <c r="GZ421">
        <v>23946.8</v>
      </c>
      <c r="HA421">
        <v>38438.9</v>
      </c>
      <c r="HB421">
        <v>32053.4</v>
      </c>
      <c r="HC421">
        <v>46586</v>
      </c>
      <c r="HD421">
        <v>37887</v>
      </c>
      <c r="HE421">
        <v>1.86755</v>
      </c>
      <c r="HF421">
        <v>1.85672</v>
      </c>
      <c r="HG421">
        <v>0.14957</v>
      </c>
      <c r="HH421">
        <v>0</v>
      </c>
      <c r="HI421">
        <v>27.5592</v>
      </c>
      <c r="HJ421">
        <v>999.9</v>
      </c>
      <c r="HK421">
        <v>46.4</v>
      </c>
      <c r="HL421">
        <v>32</v>
      </c>
      <c r="HM421">
        <v>24.4037</v>
      </c>
      <c r="HN421">
        <v>61.3344</v>
      </c>
      <c r="HO421">
        <v>22.2957</v>
      </c>
      <c r="HP421">
        <v>1</v>
      </c>
      <c r="HQ421">
        <v>0.127403</v>
      </c>
      <c r="HR421">
        <v>0.10198</v>
      </c>
      <c r="HS421">
        <v>20.28</v>
      </c>
      <c r="HT421">
        <v>5.21205</v>
      </c>
      <c r="HU421">
        <v>11.98</v>
      </c>
      <c r="HV421">
        <v>4.96335</v>
      </c>
      <c r="HW421">
        <v>3.27443</v>
      </c>
      <c r="HX421">
        <v>9999</v>
      </c>
      <c r="HY421">
        <v>9999</v>
      </c>
      <c r="HZ421">
        <v>9999</v>
      </c>
      <c r="IA421">
        <v>44.9</v>
      </c>
      <c r="IB421">
        <v>1.86397</v>
      </c>
      <c r="IC421">
        <v>1.86016</v>
      </c>
      <c r="ID421">
        <v>1.85846</v>
      </c>
      <c r="IE421">
        <v>1.85975</v>
      </c>
      <c r="IF421">
        <v>1.85989</v>
      </c>
      <c r="IG421">
        <v>1.85838</v>
      </c>
      <c r="IH421">
        <v>1.85745</v>
      </c>
      <c r="II421">
        <v>1.85242</v>
      </c>
      <c r="IJ421">
        <v>0</v>
      </c>
      <c r="IK421">
        <v>0</v>
      </c>
      <c r="IL421">
        <v>0</v>
      </c>
      <c r="IM421">
        <v>0</v>
      </c>
      <c r="IN421" t="s">
        <v>441</v>
      </c>
      <c r="IO421" t="s">
        <v>442</v>
      </c>
      <c r="IP421" t="s">
        <v>443</v>
      </c>
      <c r="IQ421" t="s">
        <v>443</v>
      </c>
      <c r="IR421" t="s">
        <v>443</v>
      </c>
      <c r="IS421" t="s">
        <v>443</v>
      </c>
      <c r="IT421">
        <v>0</v>
      </c>
      <c r="IU421">
        <v>100</v>
      </c>
      <c r="IV421">
        <v>100</v>
      </c>
      <c r="IW421">
        <v>-1.053</v>
      </c>
      <c r="IX421">
        <v>0.2704</v>
      </c>
      <c r="IY421">
        <v>-0.9039269621244732</v>
      </c>
      <c r="IZ421">
        <v>-0.001239420960351069</v>
      </c>
      <c r="JA421">
        <v>2.054680153414315E-06</v>
      </c>
      <c r="JB421">
        <v>-6.090169633737798E-10</v>
      </c>
      <c r="JC421">
        <v>0.01286883109493677</v>
      </c>
      <c r="JD421">
        <v>0.003674261220633967</v>
      </c>
      <c r="JE421">
        <v>0.0003746991724086452</v>
      </c>
      <c r="JF421">
        <v>1.563836292469968E-06</v>
      </c>
      <c r="JG421">
        <v>1</v>
      </c>
      <c r="JH421">
        <v>2003</v>
      </c>
      <c r="JI421">
        <v>1</v>
      </c>
      <c r="JJ421">
        <v>24</v>
      </c>
      <c r="JK421">
        <v>203131.4</v>
      </c>
      <c r="JL421">
        <v>203131.6</v>
      </c>
      <c r="JM421">
        <v>0.43457</v>
      </c>
      <c r="JN421">
        <v>2.66357</v>
      </c>
      <c r="JO421">
        <v>1.49658</v>
      </c>
      <c r="JP421">
        <v>2.34253</v>
      </c>
      <c r="JQ421">
        <v>1.54907</v>
      </c>
      <c r="JR421">
        <v>2.44995</v>
      </c>
      <c r="JS421">
        <v>36.7417</v>
      </c>
      <c r="JT421">
        <v>24.1751</v>
      </c>
      <c r="JU421">
        <v>18</v>
      </c>
      <c r="JV421">
        <v>481.973</v>
      </c>
      <c r="JW421">
        <v>489.69</v>
      </c>
      <c r="JX421">
        <v>27.0469</v>
      </c>
      <c r="JY421">
        <v>28.9261</v>
      </c>
      <c r="JZ421">
        <v>29.9999</v>
      </c>
      <c r="KA421">
        <v>29.1913</v>
      </c>
      <c r="KB421">
        <v>29.198</v>
      </c>
      <c r="KC421">
        <v>8.657159999999999</v>
      </c>
      <c r="KD421">
        <v>21.3764</v>
      </c>
      <c r="KE421">
        <v>77.61490000000001</v>
      </c>
      <c r="KF421">
        <v>27.0417</v>
      </c>
      <c r="KG421">
        <v>118.965</v>
      </c>
      <c r="KH421">
        <v>19.5076</v>
      </c>
      <c r="KI421">
        <v>101.858</v>
      </c>
      <c r="KJ421">
        <v>91.3687</v>
      </c>
    </row>
    <row r="422" spans="1:296">
      <c r="A422">
        <v>404</v>
      </c>
      <c r="B422">
        <v>1759177495.5</v>
      </c>
      <c r="C422">
        <v>16122.40000009537</v>
      </c>
      <c r="D422" t="s">
        <v>1255</v>
      </c>
      <c r="E422" t="s">
        <v>1256</v>
      </c>
      <c r="F422">
        <v>5</v>
      </c>
      <c r="G422" t="s">
        <v>1218</v>
      </c>
      <c r="H422">
        <v>1759177488</v>
      </c>
      <c r="I422">
        <f>(J422)/1000</f>
        <v>0</v>
      </c>
      <c r="J422">
        <f>IF(DO422, AM422, AG422)</f>
        <v>0</v>
      </c>
      <c r="K422">
        <f>IF(DO422, AH422, AF422)</f>
        <v>0</v>
      </c>
      <c r="L422">
        <f>DQ422 - IF(AT422&gt;1, K422*DK422*100.0/(AV422), 0)</f>
        <v>0</v>
      </c>
      <c r="M422">
        <f>((S422-I422/2)*L422-K422)/(S422+I422/2)</f>
        <v>0</v>
      </c>
      <c r="N422">
        <f>M422*(DX422+DY422)/1000.0</f>
        <v>0</v>
      </c>
      <c r="O422">
        <f>(DQ422 - IF(AT422&gt;1, K422*DK422*100.0/(AV422), 0))*(DX422+DY422)/1000.0</f>
        <v>0</v>
      </c>
      <c r="P422">
        <f>2.0/((1/R422-1/Q422)+SIGN(R422)*SQRT((1/R422-1/Q422)*(1/R422-1/Q422) + 4*DL422/((DL422+1)*(DL422+1))*(2*1/R422*1/Q422-1/Q422*1/Q422)))</f>
        <v>0</v>
      </c>
      <c r="Q422">
        <f>IF(LEFT(DM422,1)&lt;&gt;"0",IF(LEFT(DM422,1)="1",3.0,DN422),$D$5+$E$5*(EE422*DX422/($K$5*1000))+$F$5*(EE422*DX422/($K$5*1000))*MAX(MIN(DK422,$J$5),$I$5)*MAX(MIN(DK422,$J$5),$I$5)+$G$5*MAX(MIN(DK422,$J$5),$I$5)*(EE422*DX422/($K$5*1000))+$H$5*(EE422*DX422/($K$5*1000))*(EE422*DX422/($K$5*1000)))</f>
        <v>0</v>
      </c>
      <c r="R422">
        <f>I422*(1000-(1000*0.61365*exp(17.502*V422/(240.97+V422))/(DX422+DY422)+DS422)/2)/(1000*0.61365*exp(17.502*V422/(240.97+V422))/(DX422+DY422)-DS422)</f>
        <v>0</v>
      </c>
      <c r="S422">
        <f>1/((DL422+1)/(P422/1.6)+1/(Q422/1.37)) + DL422/((DL422+1)/(P422/1.6) + DL422/(Q422/1.37))</f>
        <v>0</v>
      </c>
      <c r="T422">
        <f>(DG422*DJ422)</f>
        <v>0</v>
      </c>
      <c r="U422">
        <f>(DZ422+(T422+2*0.95*5.67E-8*(((DZ422+$B$9)+273)^4-(DZ422+273)^4)-44100*I422)/(1.84*29.3*Q422+8*0.95*5.67E-8*(DZ422+273)^3))</f>
        <v>0</v>
      </c>
      <c r="V422">
        <f>($C$9*EA422+$D$9*EB422+$E$9*U422)</f>
        <v>0</v>
      </c>
      <c r="W422">
        <f>0.61365*exp(17.502*V422/(240.97+V422))</f>
        <v>0</v>
      </c>
      <c r="X422">
        <f>(Y422/Z422*100)</f>
        <v>0</v>
      </c>
      <c r="Y422">
        <f>DS422*(DX422+DY422)/1000</f>
        <v>0</v>
      </c>
      <c r="Z422">
        <f>0.61365*exp(17.502*DZ422/(240.97+DZ422))</f>
        <v>0</v>
      </c>
      <c r="AA422">
        <f>(W422-DS422*(DX422+DY422)/1000)</f>
        <v>0</v>
      </c>
      <c r="AB422">
        <f>(-I422*44100)</f>
        <v>0</v>
      </c>
      <c r="AC422">
        <f>2*29.3*Q422*0.92*(DZ422-V422)</f>
        <v>0</v>
      </c>
      <c r="AD422">
        <f>2*0.95*5.67E-8*(((DZ422+$B$9)+273)^4-(V422+273)^4)</f>
        <v>0</v>
      </c>
      <c r="AE422">
        <f>T422+AD422+AB422+AC422</f>
        <v>0</v>
      </c>
      <c r="AF422">
        <f>DW422*AT422*(DR422-DQ422*(1000-AT422*DT422)/(1000-AT422*DS422))/(100*DK422)</f>
        <v>0</v>
      </c>
      <c r="AG422">
        <f>1000*DW422*AT422*(DS422-DT422)/(100*DK422*(1000-AT422*DS422))</f>
        <v>0</v>
      </c>
      <c r="AH422">
        <f>(AI422 - AJ422 - DX422*1E3/(8.314*(DZ422+273.15)) * AL422/DW422 * AK422) * DW422/(100*DK422) * (1000 - DT422)/1000</f>
        <v>0</v>
      </c>
      <c r="AI422">
        <v>138.9491253405705</v>
      </c>
      <c r="AJ422">
        <v>149.5071939393939</v>
      </c>
      <c r="AK422">
        <v>-3.257757193290345</v>
      </c>
      <c r="AL422">
        <v>65.05159675909137</v>
      </c>
      <c r="AM422">
        <f>(AO422 - AN422 + DX422*1E3/(8.314*(DZ422+273.15)) * AQ422/DW422 * AP422) * DW422/(100*DK422) * 1000/(1000 - AO422)</f>
        <v>0</v>
      </c>
      <c r="AN422">
        <v>19.42156915311428</v>
      </c>
      <c r="AO422">
        <v>21.29518848484848</v>
      </c>
      <c r="AP422">
        <v>-2.048439768271495E-05</v>
      </c>
      <c r="AQ422">
        <v>105.0378485698211</v>
      </c>
      <c r="AR422">
        <v>0</v>
      </c>
      <c r="AS422">
        <v>0</v>
      </c>
      <c r="AT422">
        <f>IF(AR422*$H$15&gt;=AV422,1.0,(AV422/(AV422-AR422*$H$15)))</f>
        <v>0</v>
      </c>
      <c r="AU422">
        <f>(AT422-1)*100</f>
        <v>0</v>
      </c>
      <c r="AV422">
        <f>MAX(0,($B$15+$C$15*EE422)/(1+$D$15*EE422)*DX422/(DZ422+273)*$E$15)</f>
        <v>0</v>
      </c>
      <c r="AW422" t="s">
        <v>437</v>
      </c>
      <c r="AX422" t="s">
        <v>437</v>
      </c>
      <c r="AY422">
        <v>0</v>
      </c>
      <c r="AZ422">
        <v>0</v>
      </c>
      <c r="BA422">
        <f>1-AY422/AZ422</f>
        <v>0</v>
      </c>
      <c r="BB422">
        <v>0</v>
      </c>
      <c r="BC422" t="s">
        <v>437</v>
      </c>
      <c r="BD422" t="s">
        <v>437</v>
      </c>
      <c r="BE422">
        <v>0</v>
      </c>
      <c r="BF422">
        <v>0</v>
      </c>
      <c r="BG422">
        <f>1-BE422/BF422</f>
        <v>0</v>
      </c>
      <c r="BH422">
        <v>0.5</v>
      </c>
      <c r="BI422">
        <f>DH422</f>
        <v>0</v>
      </c>
      <c r="BJ422">
        <f>K422</f>
        <v>0</v>
      </c>
      <c r="BK422">
        <f>BG422*BH422*BI422</f>
        <v>0</v>
      </c>
      <c r="BL422">
        <f>(BJ422-BB422)/BI422</f>
        <v>0</v>
      </c>
      <c r="BM422">
        <f>(AZ422-BF422)/BF422</f>
        <v>0</v>
      </c>
      <c r="BN422">
        <f>AY422/(BA422+AY422/BF422)</f>
        <v>0</v>
      </c>
      <c r="BO422" t="s">
        <v>437</v>
      </c>
      <c r="BP422">
        <v>0</v>
      </c>
      <c r="BQ422">
        <f>IF(BP422&lt;&gt;0, BP422, BN422)</f>
        <v>0</v>
      </c>
      <c r="BR422">
        <f>1-BQ422/BF422</f>
        <v>0</v>
      </c>
      <c r="BS422">
        <f>(BF422-BE422)/(BF422-BQ422)</f>
        <v>0</v>
      </c>
      <c r="BT422">
        <f>(AZ422-BF422)/(AZ422-BQ422)</f>
        <v>0</v>
      </c>
      <c r="BU422">
        <f>(BF422-BE422)/(BF422-AY422)</f>
        <v>0</v>
      </c>
      <c r="BV422">
        <f>(AZ422-BF422)/(AZ422-AY422)</f>
        <v>0</v>
      </c>
      <c r="BW422">
        <f>(BS422*BQ422/BE422)</f>
        <v>0</v>
      </c>
      <c r="BX422">
        <f>(1-BW422)</f>
        <v>0</v>
      </c>
      <c r="DG422">
        <f>$B$13*EF422+$C$13*EG422+$F$13*ER422*(1-EU422)</f>
        <v>0</v>
      </c>
      <c r="DH422">
        <f>DG422*DI422</f>
        <v>0</v>
      </c>
      <c r="DI422">
        <f>($B$13*$D$11+$C$13*$D$11+$F$13*((FE422+EW422)/MAX(FE422+EW422+FF422, 0.1)*$I$11+FF422/MAX(FE422+EW422+FF422, 0.1)*$J$11))/($B$13+$C$13+$F$13)</f>
        <v>0</v>
      </c>
      <c r="DJ422">
        <f>($B$13*$K$11+$C$13*$K$11+$F$13*((FE422+EW422)/MAX(FE422+EW422+FF422, 0.1)*$P$11+FF422/MAX(FE422+EW422+FF422, 0.1)*$Q$11))/($B$13+$C$13+$F$13)</f>
        <v>0</v>
      </c>
      <c r="DK422">
        <v>3.21</v>
      </c>
      <c r="DL422">
        <v>0.5</v>
      </c>
      <c r="DM422" t="s">
        <v>438</v>
      </c>
      <c r="DN422">
        <v>2</v>
      </c>
      <c r="DO422" t="b">
        <v>1</v>
      </c>
      <c r="DP422">
        <v>1759177488</v>
      </c>
      <c r="DQ422">
        <v>168.6761481481482</v>
      </c>
      <c r="DR422">
        <v>150.993</v>
      </c>
      <c r="DS422">
        <v>21.30118888888889</v>
      </c>
      <c r="DT422">
        <v>19.43185185185185</v>
      </c>
      <c r="DU422">
        <v>169.7338888888889</v>
      </c>
      <c r="DV422">
        <v>21.03077037037037</v>
      </c>
      <c r="DW422">
        <v>500.0145555555555</v>
      </c>
      <c r="DX422">
        <v>90.79457037037035</v>
      </c>
      <c r="DY422">
        <v>0.06681958888888888</v>
      </c>
      <c r="DZ422">
        <v>28.38358518518519</v>
      </c>
      <c r="EA422">
        <v>30.00497777777778</v>
      </c>
      <c r="EB422">
        <v>999.9000000000001</v>
      </c>
      <c r="EC422">
        <v>0</v>
      </c>
      <c r="ED422">
        <v>0</v>
      </c>
      <c r="EE422">
        <v>9983.701111111111</v>
      </c>
      <c r="EF422">
        <v>0</v>
      </c>
      <c r="EG422">
        <v>10.3214</v>
      </c>
      <c r="EH422">
        <v>17.68304814814815</v>
      </c>
      <c r="EI422">
        <v>172.3472962962963</v>
      </c>
      <c r="EJ422">
        <v>153.9854074074074</v>
      </c>
      <c r="EK422">
        <v>1.869332222222222</v>
      </c>
      <c r="EL422">
        <v>150.993</v>
      </c>
      <c r="EM422">
        <v>19.43185185185185</v>
      </c>
      <c r="EN422">
        <v>1.934031111111111</v>
      </c>
      <c r="EO422">
        <v>1.764305925925926</v>
      </c>
      <c r="EP422">
        <v>16.91435555555556</v>
      </c>
      <c r="EQ422">
        <v>15.47407777777778</v>
      </c>
      <c r="ER422">
        <v>2000.019259259259</v>
      </c>
      <c r="ES422">
        <v>0.9799994444444443</v>
      </c>
      <c r="ET422">
        <v>0.02000045555555556</v>
      </c>
      <c r="EU422">
        <v>0</v>
      </c>
      <c r="EV422">
        <v>404.469925925926</v>
      </c>
      <c r="EW422">
        <v>5.00078</v>
      </c>
      <c r="EX422">
        <v>7910.678888888889</v>
      </c>
      <c r="EY422">
        <v>16379.8037037037</v>
      </c>
      <c r="EZ422">
        <v>39.09922222222222</v>
      </c>
      <c r="FA422">
        <v>39.87033333333333</v>
      </c>
      <c r="FB422">
        <v>39.14562962962963</v>
      </c>
      <c r="FC422">
        <v>39.5924074074074</v>
      </c>
      <c r="FD422">
        <v>39.93966666666666</v>
      </c>
      <c r="FE422">
        <v>1955.119259259259</v>
      </c>
      <c r="FF422">
        <v>39.9</v>
      </c>
      <c r="FG422">
        <v>0</v>
      </c>
      <c r="FH422">
        <v>1759177488.2</v>
      </c>
      <c r="FI422">
        <v>0</v>
      </c>
      <c r="FJ422">
        <v>404.3508</v>
      </c>
      <c r="FK422">
        <v>-18.7013077054273</v>
      </c>
      <c r="FL422">
        <v>-332.6500000012185</v>
      </c>
      <c r="FM422">
        <v>7907.8504</v>
      </c>
      <c r="FN422">
        <v>15</v>
      </c>
      <c r="FO422">
        <v>0</v>
      </c>
      <c r="FP422" t="s">
        <v>439</v>
      </c>
      <c r="FQ422">
        <v>1746989605.5</v>
      </c>
      <c r="FR422">
        <v>1746989593.5</v>
      </c>
      <c r="FS422">
        <v>0</v>
      </c>
      <c r="FT422">
        <v>-0.274</v>
      </c>
      <c r="FU422">
        <v>-0.002</v>
      </c>
      <c r="FV422">
        <v>2.549</v>
      </c>
      <c r="FW422">
        <v>0.129</v>
      </c>
      <c r="FX422">
        <v>420</v>
      </c>
      <c r="FY422">
        <v>17</v>
      </c>
      <c r="FZ422">
        <v>0.02</v>
      </c>
      <c r="GA422">
        <v>0.04</v>
      </c>
      <c r="GB422">
        <v>17.28173414634146</v>
      </c>
      <c r="GC422">
        <v>6.982400696864131</v>
      </c>
      <c r="GD422">
        <v>0.6896955672029458</v>
      </c>
      <c r="GE422">
        <v>0</v>
      </c>
      <c r="GF422">
        <v>405.7280000000001</v>
      </c>
      <c r="GG422">
        <v>-21.46695187996975</v>
      </c>
      <c r="GH422">
        <v>2.126391931667071</v>
      </c>
      <c r="GI422">
        <v>0</v>
      </c>
      <c r="GJ422">
        <v>1.865964146341464</v>
      </c>
      <c r="GK422">
        <v>0.06197059233449802</v>
      </c>
      <c r="GL422">
        <v>0.006225989577768857</v>
      </c>
      <c r="GM422">
        <v>1</v>
      </c>
      <c r="GN422">
        <v>1</v>
      </c>
      <c r="GO422">
        <v>3</v>
      </c>
      <c r="GP422" t="s">
        <v>459</v>
      </c>
      <c r="GQ422">
        <v>3.10209</v>
      </c>
      <c r="GR422">
        <v>2.7249</v>
      </c>
      <c r="GS422">
        <v>0.0364039</v>
      </c>
      <c r="GT422">
        <v>0.0318794</v>
      </c>
      <c r="GU422">
        <v>0.09940160000000001</v>
      </c>
      <c r="GV422">
        <v>0.0944344</v>
      </c>
      <c r="GW422">
        <v>25164.5</v>
      </c>
      <c r="GX422">
        <v>22968.3</v>
      </c>
      <c r="GY422">
        <v>26679.4</v>
      </c>
      <c r="GZ422">
        <v>23947</v>
      </c>
      <c r="HA422">
        <v>38439.3</v>
      </c>
      <c r="HB422">
        <v>32053.5</v>
      </c>
      <c r="HC422">
        <v>46586</v>
      </c>
      <c r="HD422">
        <v>37887.4</v>
      </c>
      <c r="HE422">
        <v>1.86793</v>
      </c>
      <c r="HF422">
        <v>1.85642</v>
      </c>
      <c r="HG422">
        <v>0.150055</v>
      </c>
      <c r="HH422">
        <v>0</v>
      </c>
      <c r="HI422">
        <v>27.562</v>
      </c>
      <c r="HJ422">
        <v>999.9</v>
      </c>
      <c r="HK422">
        <v>46.4</v>
      </c>
      <c r="HL422">
        <v>32</v>
      </c>
      <c r="HM422">
        <v>24.4012</v>
      </c>
      <c r="HN422">
        <v>61.2544</v>
      </c>
      <c r="HO422">
        <v>22.1314</v>
      </c>
      <c r="HP422">
        <v>1</v>
      </c>
      <c r="HQ422">
        <v>0.127177</v>
      </c>
      <c r="HR422">
        <v>0.0594744</v>
      </c>
      <c r="HS422">
        <v>20.2801</v>
      </c>
      <c r="HT422">
        <v>5.2119</v>
      </c>
      <c r="HU422">
        <v>11.9796</v>
      </c>
      <c r="HV422">
        <v>4.96335</v>
      </c>
      <c r="HW422">
        <v>3.2744</v>
      </c>
      <c r="HX422">
        <v>9999</v>
      </c>
      <c r="HY422">
        <v>9999</v>
      </c>
      <c r="HZ422">
        <v>9999</v>
      </c>
      <c r="IA422">
        <v>44.9</v>
      </c>
      <c r="IB422">
        <v>1.86398</v>
      </c>
      <c r="IC422">
        <v>1.86016</v>
      </c>
      <c r="ID422">
        <v>1.85846</v>
      </c>
      <c r="IE422">
        <v>1.85976</v>
      </c>
      <c r="IF422">
        <v>1.85989</v>
      </c>
      <c r="IG422">
        <v>1.85837</v>
      </c>
      <c r="IH422">
        <v>1.85745</v>
      </c>
      <c r="II422">
        <v>1.85242</v>
      </c>
      <c r="IJ422">
        <v>0</v>
      </c>
      <c r="IK422">
        <v>0</v>
      </c>
      <c r="IL422">
        <v>0</v>
      </c>
      <c r="IM422">
        <v>0</v>
      </c>
      <c r="IN422" t="s">
        <v>441</v>
      </c>
      <c r="IO422" t="s">
        <v>442</v>
      </c>
      <c r="IP422" t="s">
        <v>443</v>
      </c>
      <c r="IQ422" t="s">
        <v>443</v>
      </c>
      <c r="IR422" t="s">
        <v>443</v>
      </c>
      <c r="IS422" t="s">
        <v>443</v>
      </c>
      <c r="IT422">
        <v>0</v>
      </c>
      <c r="IU422">
        <v>100</v>
      </c>
      <c r="IV422">
        <v>100</v>
      </c>
      <c r="IW422">
        <v>-1.043</v>
      </c>
      <c r="IX422">
        <v>0.2702</v>
      </c>
      <c r="IY422">
        <v>-0.9039269621244732</v>
      </c>
      <c r="IZ422">
        <v>-0.001239420960351069</v>
      </c>
      <c r="JA422">
        <v>2.054680153414315E-06</v>
      </c>
      <c r="JB422">
        <v>-6.090169633737798E-10</v>
      </c>
      <c r="JC422">
        <v>0.01286883109493677</v>
      </c>
      <c r="JD422">
        <v>0.003674261220633967</v>
      </c>
      <c r="JE422">
        <v>0.0003746991724086452</v>
      </c>
      <c r="JF422">
        <v>1.563836292469968E-06</v>
      </c>
      <c r="JG422">
        <v>1</v>
      </c>
      <c r="JH422">
        <v>2003</v>
      </c>
      <c r="JI422">
        <v>1</v>
      </c>
      <c r="JJ422">
        <v>24</v>
      </c>
      <c r="JK422">
        <v>203131.5</v>
      </c>
      <c r="JL422">
        <v>203131.7</v>
      </c>
      <c r="JM422">
        <v>0.395508</v>
      </c>
      <c r="JN422">
        <v>2.65991</v>
      </c>
      <c r="JO422">
        <v>1.49658</v>
      </c>
      <c r="JP422">
        <v>2.34253</v>
      </c>
      <c r="JQ422">
        <v>1.54907</v>
      </c>
      <c r="JR422">
        <v>2.44263</v>
      </c>
      <c r="JS422">
        <v>36.718</v>
      </c>
      <c r="JT422">
        <v>24.1838</v>
      </c>
      <c r="JU422">
        <v>18</v>
      </c>
      <c r="JV422">
        <v>482.173</v>
      </c>
      <c r="JW422">
        <v>489.473</v>
      </c>
      <c r="JX422">
        <v>27.0411</v>
      </c>
      <c r="JY422">
        <v>28.9242</v>
      </c>
      <c r="JZ422">
        <v>29.9998</v>
      </c>
      <c r="KA422">
        <v>29.1888</v>
      </c>
      <c r="KB422">
        <v>29.1955</v>
      </c>
      <c r="KC422">
        <v>7.79263</v>
      </c>
      <c r="KD422">
        <v>21.3764</v>
      </c>
      <c r="KE422">
        <v>77.61490000000001</v>
      </c>
      <c r="KF422">
        <v>27.0502</v>
      </c>
      <c r="KG422">
        <v>98.9269</v>
      </c>
      <c r="KH422">
        <v>19.5079</v>
      </c>
      <c r="KI422">
        <v>101.858</v>
      </c>
      <c r="KJ422">
        <v>91.36960000000001</v>
      </c>
    </row>
    <row r="423" spans="1:296">
      <c r="A423">
        <v>405</v>
      </c>
      <c r="B423">
        <v>1759177500.5</v>
      </c>
      <c r="C423">
        <v>16127.40000009537</v>
      </c>
      <c r="D423" t="s">
        <v>1257</v>
      </c>
      <c r="E423" t="s">
        <v>1258</v>
      </c>
      <c r="F423">
        <v>5</v>
      </c>
      <c r="G423" t="s">
        <v>1218</v>
      </c>
      <c r="H423">
        <v>1759177492.714286</v>
      </c>
      <c r="I423">
        <f>(J423)/1000</f>
        <v>0</v>
      </c>
      <c r="J423">
        <f>IF(DO423, AM423, AG423)</f>
        <v>0</v>
      </c>
      <c r="K423">
        <f>IF(DO423, AH423, AF423)</f>
        <v>0</v>
      </c>
      <c r="L423">
        <f>DQ423 - IF(AT423&gt;1, K423*DK423*100.0/(AV423), 0)</f>
        <v>0</v>
      </c>
      <c r="M423">
        <f>((S423-I423/2)*L423-K423)/(S423+I423/2)</f>
        <v>0</v>
      </c>
      <c r="N423">
        <f>M423*(DX423+DY423)/1000.0</f>
        <v>0</v>
      </c>
      <c r="O423">
        <f>(DQ423 - IF(AT423&gt;1, K423*DK423*100.0/(AV423), 0))*(DX423+DY423)/1000.0</f>
        <v>0</v>
      </c>
      <c r="P423">
        <f>2.0/((1/R423-1/Q423)+SIGN(R423)*SQRT((1/R423-1/Q423)*(1/R423-1/Q423) + 4*DL423/((DL423+1)*(DL423+1))*(2*1/R423*1/Q423-1/Q423*1/Q423)))</f>
        <v>0</v>
      </c>
      <c r="Q423">
        <f>IF(LEFT(DM423,1)&lt;&gt;"0",IF(LEFT(DM423,1)="1",3.0,DN423),$D$5+$E$5*(EE423*DX423/($K$5*1000))+$F$5*(EE423*DX423/($K$5*1000))*MAX(MIN(DK423,$J$5),$I$5)*MAX(MIN(DK423,$J$5),$I$5)+$G$5*MAX(MIN(DK423,$J$5),$I$5)*(EE423*DX423/($K$5*1000))+$H$5*(EE423*DX423/($K$5*1000))*(EE423*DX423/($K$5*1000)))</f>
        <v>0</v>
      </c>
      <c r="R423">
        <f>I423*(1000-(1000*0.61365*exp(17.502*V423/(240.97+V423))/(DX423+DY423)+DS423)/2)/(1000*0.61365*exp(17.502*V423/(240.97+V423))/(DX423+DY423)-DS423)</f>
        <v>0</v>
      </c>
      <c r="S423">
        <f>1/((DL423+1)/(P423/1.6)+1/(Q423/1.37)) + DL423/((DL423+1)/(P423/1.6) + DL423/(Q423/1.37))</f>
        <v>0</v>
      </c>
      <c r="T423">
        <f>(DG423*DJ423)</f>
        <v>0</v>
      </c>
      <c r="U423">
        <f>(DZ423+(T423+2*0.95*5.67E-8*(((DZ423+$B$9)+273)^4-(DZ423+273)^4)-44100*I423)/(1.84*29.3*Q423+8*0.95*5.67E-8*(DZ423+273)^3))</f>
        <v>0</v>
      </c>
      <c r="V423">
        <f>($C$9*EA423+$D$9*EB423+$E$9*U423)</f>
        <v>0</v>
      </c>
      <c r="W423">
        <f>0.61365*exp(17.502*V423/(240.97+V423))</f>
        <v>0</v>
      </c>
      <c r="X423">
        <f>(Y423/Z423*100)</f>
        <v>0</v>
      </c>
      <c r="Y423">
        <f>DS423*(DX423+DY423)/1000</f>
        <v>0</v>
      </c>
      <c r="Z423">
        <f>0.61365*exp(17.502*DZ423/(240.97+DZ423))</f>
        <v>0</v>
      </c>
      <c r="AA423">
        <f>(W423-DS423*(DX423+DY423)/1000)</f>
        <v>0</v>
      </c>
      <c r="AB423">
        <f>(-I423*44100)</f>
        <v>0</v>
      </c>
      <c r="AC423">
        <f>2*29.3*Q423*0.92*(DZ423-V423)</f>
        <v>0</v>
      </c>
      <c r="AD423">
        <f>2*0.95*5.67E-8*(((DZ423+$B$9)+273)^4-(V423+273)^4)</f>
        <v>0</v>
      </c>
      <c r="AE423">
        <f>T423+AD423+AB423+AC423</f>
        <v>0</v>
      </c>
      <c r="AF423">
        <f>DW423*AT423*(DR423-DQ423*(1000-AT423*DT423)/(1000-AT423*DS423))/(100*DK423)</f>
        <v>0</v>
      </c>
      <c r="AG423">
        <f>1000*DW423*AT423*(DS423-DT423)/(100*DK423*(1000-AT423*DS423))</f>
        <v>0</v>
      </c>
      <c r="AH423">
        <f>(AI423 - AJ423 - DX423*1E3/(8.314*(DZ423+273.15)) * AL423/DW423 * AK423) * DW423/(100*DK423) * (1000 - DT423)/1000</f>
        <v>0</v>
      </c>
      <c r="AI423">
        <v>122.1085463439508</v>
      </c>
      <c r="AJ423">
        <v>133.1774606060606</v>
      </c>
      <c r="AK423">
        <v>-3.263236987290754</v>
      </c>
      <c r="AL423">
        <v>65.05159675909137</v>
      </c>
      <c r="AM423">
        <f>(AO423 - AN423 + DX423*1E3/(8.314*(DZ423+273.15)) * AQ423/DW423 * AP423) * DW423/(100*DK423) * 1000/(1000 - AO423)</f>
        <v>0</v>
      </c>
      <c r="AN423">
        <v>19.42423767768803</v>
      </c>
      <c r="AO423">
        <v>21.29160484848484</v>
      </c>
      <c r="AP423">
        <v>-5.512221469339656E-06</v>
      </c>
      <c r="AQ423">
        <v>105.0378485698211</v>
      </c>
      <c r="AR423">
        <v>0</v>
      </c>
      <c r="AS423">
        <v>0</v>
      </c>
      <c r="AT423">
        <f>IF(AR423*$H$15&gt;=AV423,1.0,(AV423/(AV423-AR423*$H$15)))</f>
        <v>0</v>
      </c>
      <c r="AU423">
        <f>(AT423-1)*100</f>
        <v>0</v>
      </c>
      <c r="AV423">
        <f>MAX(0,($B$15+$C$15*EE423)/(1+$D$15*EE423)*DX423/(DZ423+273)*$E$15)</f>
        <v>0</v>
      </c>
      <c r="AW423" t="s">
        <v>437</v>
      </c>
      <c r="AX423" t="s">
        <v>437</v>
      </c>
      <c r="AY423">
        <v>0</v>
      </c>
      <c r="AZ423">
        <v>0</v>
      </c>
      <c r="BA423">
        <f>1-AY423/AZ423</f>
        <v>0</v>
      </c>
      <c r="BB423">
        <v>0</v>
      </c>
      <c r="BC423" t="s">
        <v>437</v>
      </c>
      <c r="BD423" t="s">
        <v>437</v>
      </c>
      <c r="BE423">
        <v>0</v>
      </c>
      <c r="BF423">
        <v>0</v>
      </c>
      <c r="BG423">
        <f>1-BE423/BF423</f>
        <v>0</v>
      </c>
      <c r="BH423">
        <v>0.5</v>
      </c>
      <c r="BI423">
        <f>DH423</f>
        <v>0</v>
      </c>
      <c r="BJ423">
        <f>K423</f>
        <v>0</v>
      </c>
      <c r="BK423">
        <f>BG423*BH423*BI423</f>
        <v>0</v>
      </c>
      <c r="BL423">
        <f>(BJ423-BB423)/BI423</f>
        <v>0</v>
      </c>
      <c r="BM423">
        <f>(AZ423-BF423)/BF423</f>
        <v>0</v>
      </c>
      <c r="BN423">
        <f>AY423/(BA423+AY423/BF423)</f>
        <v>0</v>
      </c>
      <c r="BO423" t="s">
        <v>437</v>
      </c>
      <c r="BP423">
        <v>0</v>
      </c>
      <c r="BQ423">
        <f>IF(BP423&lt;&gt;0, BP423, BN423)</f>
        <v>0</v>
      </c>
      <c r="BR423">
        <f>1-BQ423/BF423</f>
        <v>0</v>
      </c>
      <c r="BS423">
        <f>(BF423-BE423)/(BF423-BQ423)</f>
        <v>0</v>
      </c>
      <c r="BT423">
        <f>(AZ423-BF423)/(AZ423-BQ423)</f>
        <v>0</v>
      </c>
      <c r="BU423">
        <f>(BF423-BE423)/(BF423-AY423)</f>
        <v>0</v>
      </c>
      <c r="BV423">
        <f>(AZ423-BF423)/(AZ423-AY423)</f>
        <v>0</v>
      </c>
      <c r="BW423">
        <f>(BS423*BQ423/BE423)</f>
        <v>0</v>
      </c>
      <c r="BX423">
        <f>(1-BW423)</f>
        <v>0</v>
      </c>
      <c r="DG423">
        <f>$B$13*EF423+$C$13*EG423+$F$13*ER423*(1-EU423)</f>
        <v>0</v>
      </c>
      <c r="DH423">
        <f>DG423*DI423</f>
        <v>0</v>
      </c>
      <c r="DI423">
        <f>($B$13*$D$11+$C$13*$D$11+$F$13*((FE423+EW423)/MAX(FE423+EW423+FF423, 0.1)*$I$11+FF423/MAX(FE423+EW423+FF423, 0.1)*$J$11))/($B$13+$C$13+$F$13)</f>
        <v>0</v>
      </c>
      <c r="DJ423">
        <f>($B$13*$K$11+$C$13*$K$11+$F$13*((FE423+EW423)/MAX(FE423+EW423+FF423, 0.1)*$P$11+FF423/MAX(FE423+EW423+FF423, 0.1)*$Q$11))/($B$13+$C$13+$F$13)</f>
        <v>0</v>
      </c>
      <c r="DK423">
        <v>3.21</v>
      </c>
      <c r="DL423">
        <v>0.5</v>
      </c>
      <c r="DM423" t="s">
        <v>438</v>
      </c>
      <c r="DN423">
        <v>2</v>
      </c>
      <c r="DO423" t="b">
        <v>1</v>
      </c>
      <c r="DP423">
        <v>1759177492.714286</v>
      </c>
      <c r="DQ423">
        <v>153.6182857142857</v>
      </c>
      <c r="DR423">
        <v>135.3792142857143</v>
      </c>
      <c r="DS423">
        <v>21.29734285714286</v>
      </c>
      <c r="DT423">
        <v>19.42701428571429</v>
      </c>
      <c r="DU423">
        <v>154.6665714285714</v>
      </c>
      <c r="DV423">
        <v>21.02700714285714</v>
      </c>
      <c r="DW423">
        <v>499.9851785714286</v>
      </c>
      <c r="DX423">
        <v>90.79496071428571</v>
      </c>
      <c r="DY423">
        <v>0.06683135714285714</v>
      </c>
      <c r="DZ423">
        <v>28.38526785714285</v>
      </c>
      <c r="EA423">
        <v>30.00066071428571</v>
      </c>
      <c r="EB423">
        <v>999.9000000000002</v>
      </c>
      <c r="EC423">
        <v>0</v>
      </c>
      <c r="ED423">
        <v>0</v>
      </c>
      <c r="EE423">
        <v>9987.100357142857</v>
      </c>
      <c r="EF423">
        <v>0</v>
      </c>
      <c r="EG423">
        <v>10.3214</v>
      </c>
      <c r="EH423">
        <v>18.23899285714286</v>
      </c>
      <c r="EI423">
        <v>156.9611785714286</v>
      </c>
      <c r="EJ423">
        <v>138.0615</v>
      </c>
      <c r="EK423">
        <v>1.870326071428571</v>
      </c>
      <c r="EL423">
        <v>135.3792142857143</v>
      </c>
      <c r="EM423">
        <v>19.42701428571429</v>
      </c>
      <c r="EN423">
        <v>1.933690714285714</v>
      </c>
      <c r="EO423">
        <v>1.763873571428572</v>
      </c>
      <c r="EP423">
        <v>16.91157857142857</v>
      </c>
      <c r="EQ423">
        <v>15.47026785714286</v>
      </c>
      <c r="ER423">
        <v>2000.012857142857</v>
      </c>
      <c r="ES423">
        <v>0.9799993928571428</v>
      </c>
      <c r="ET423">
        <v>0.02000050357142857</v>
      </c>
      <c r="EU423">
        <v>0</v>
      </c>
      <c r="EV423">
        <v>403.1455357142858</v>
      </c>
      <c r="EW423">
        <v>5.00078</v>
      </c>
      <c r="EX423">
        <v>7886.655714285715</v>
      </c>
      <c r="EY423">
        <v>16379.75</v>
      </c>
      <c r="EZ423">
        <v>39.11132142857143</v>
      </c>
      <c r="FA423">
        <v>39.86825</v>
      </c>
      <c r="FB423">
        <v>39.11582142857142</v>
      </c>
      <c r="FC423">
        <v>39.57121428571428</v>
      </c>
      <c r="FD423">
        <v>39.92842857142858</v>
      </c>
      <c r="FE423">
        <v>1955.112857142857</v>
      </c>
      <c r="FF423">
        <v>39.9</v>
      </c>
      <c r="FG423">
        <v>0</v>
      </c>
      <c r="FH423">
        <v>1759177493</v>
      </c>
      <c r="FI423">
        <v>0</v>
      </c>
      <c r="FJ423">
        <v>402.98528</v>
      </c>
      <c r="FK423">
        <v>-14.87215384823327</v>
      </c>
      <c r="FL423">
        <v>-264.2499995941329</v>
      </c>
      <c r="FM423">
        <v>7883.8512</v>
      </c>
      <c r="FN423">
        <v>15</v>
      </c>
      <c r="FO423">
        <v>0</v>
      </c>
      <c r="FP423" t="s">
        <v>439</v>
      </c>
      <c r="FQ423">
        <v>1746989605.5</v>
      </c>
      <c r="FR423">
        <v>1746989593.5</v>
      </c>
      <c r="FS423">
        <v>0</v>
      </c>
      <c r="FT423">
        <v>-0.274</v>
      </c>
      <c r="FU423">
        <v>-0.002</v>
      </c>
      <c r="FV423">
        <v>2.549</v>
      </c>
      <c r="FW423">
        <v>0.129</v>
      </c>
      <c r="FX423">
        <v>420</v>
      </c>
      <c r="FY423">
        <v>17</v>
      </c>
      <c r="FZ423">
        <v>0.02</v>
      </c>
      <c r="GA423">
        <v>0.04</v>
      </c>
      <c r="GB423">
        <v>17.9395225</v>
      </c>
      <c r="GC423">
        <v>7.031656660412735</v>
      </c>
      <c r="GD423">
        <v>0.6775727674897727</v>
      </c>
      <c r="GE423">
        <v>0</v>
      </c>
      <c r="GF423">
        <v>403.996205882353</v>
      </c>
      <c r="GG423">
        <v>-17.41575247963694</v>
      </c>
      <c r="GH423">
        <v>1.741066268621075</v>
      </c>
      <c r="GI423">
        <v>0</v>
      </c>
      <c r="GJ423">
        <v>1.8688055</v>
      </c>
      <c r="GK423">
        <v>0.02063527204502139</v>
      </c>
      <c r="GL423">
        <v>0.003973332323126248</v>
      </c>
      <c r="GM423">
        <v>1</v>
      </c>
      <c r="GN423">
        <v>1</v>
      </c>
      <c r="GO423">
        <v>3</v>
      </c>
      <c r="GP423" t="s">
        <v>459</v>
      </c>
      <c r="GQ423">
        <v>3.10203</v>
      </c>
      <c r="GR423">
        <v>2.72496</v>
      </c>
      <c r="GS423">
        <v>0.0327305</v>
      </c>
      <c r="GT423">
        <v>0.0279408</v>
      </c>
      <c r="GU423">
        <v>0.0993946</v>
      </c>
      <c r="GV423">
        <v>0.0944287</v>
      </c>
      <c r="GW423">
        <v>25260.6</v>
      </c>
      <c r="GX423">
        <v>23061.9</v>
      </c>
      <c r="GY423">
        <v>26679.6</v>
      </c>
      <c r="GZ423">
        <v>23947.2</v>
      </c>
      <c r="HA423">
        <v>38439.2</v>
      </c>
      <c r="HB423">
        <v>32053.3</v>
      </c>
      <c r="HC423">
        <v>46586.1</v>
      </c>
      <c r="HD423">
        <v>37887.4</v>
      </c>
      <c r="HE423">
        <v>1.86815</v>
      </c>
      <c r="HF423">
        <v>1.85655</v>
      </c>
      <c r="HG423">
        <v>0.14862</v>
      </c>
      <c r="HH423">
        <v>0</v>
      </c>
      <c r="HI423">
        <v>27.5656</v>
      </c>
      <c r="HJ423">
        <v>999.9</v>
      </c>
      <c r="HK423">
        <v>46.4</v>
      </c>
      <c r="HL423">
        <v>32</v>
      </c>
      <c r="HM423">
        <v>24.4025</v>
      </c>
      <c r="HN423">
        <v>60.9644</v>
      </c>
      <c r="HO423">
        <v>22.1034</v>
      </c>
      <c r="HP423">
        <v>1</v>
      </c>
      <c r="HQ423">
        <v>0.126842</v>
      </c>
      <c r="HR423">
        <v>0.0569145</v>
      </c>
      <c r="HS423">
        <v>20.2801</v>
      </c>
      <c r="HT423">
        <v>5.2119</v>
      </c>
      <c r="HU423">
        <v>11.98</v>
      </c>
      <c r="HV423">
        <v>4.9632</v>
      </c>
      <c r="HW423">
        <v>3.27443</v>
      </c>
      <c r="HX423">
        <v>9999</v>
      </c>
      <c r="HY423">
        <v>9999</v>
      </c>
      <c r="HZ423">
        <v>9999</v>
      </c>
      <c r="IA423">
        <v>44.9</v>
      </c>
      <c r="IB423">
        <v>1.86398</v>
      </c>
      <c r="IC423">
        <v>1.86018</v>
      </c>
      <c r="ID423">
        <v>1.85846</v>
      </c>
      <c r="IE423">
        <v>1.85977</v>
      </c>
      <c r="IF423">
        <v>1.85989</v>
      </c>
      <c r="IG423">
        <v>1.85839</v>
      </c>
      <c r="IH423">
        <v>1.85745</v>
      </c>
      <c r="II423">
        <v>1.85242</v>
      </c>
      <c r="IJ423">
        <v>0</v>
      </c>
      <c r="IK423">
        <v>0</v>
      </c>
      <c r="IL423">
        <v>0</v>
      </c>
      <c r="IM423">
        <v>0</v>
      </c>
      <c r="IN423" t="s">
        <v>441</v>
      </c>
      <c r="IO423" t="s">
        <v>442</v>
      </c>
      <c r="IP423" t="s">
        <v>443</v>
      </c>
      <c r="IQ423" t="s">
        <v>443</v>
      </c>
      <c r="IR423" t="s">
        <v>443</v>
      </c>
      <c r="IS423" t="s">
        <v>443</v>
      </c>
      <c r="IT423">
        <v>0</v>
      </c>
      <c r="IU423">
        <v>100</v>
      </c>
      <c r="IV423">
        <v>100</v>
      </c>
      <c r="IW423">
        <v>-1.031</v>
      </c>
      <c r="IX423">
        <v>0.2702</v>
      </c>
      <c r="IY423">
        <v>-0.9039269621244732</v>
      </c>
      <c r="IZ423">
        <v>-0.001239420960351069</v>
      </c>
      <c r="JA423">
        <v>2.054680153414315E-06</v>
      </c>
      <c r="JB423">
        <v>-6.090169633737798E-10</v>
      </c>
      <c r="JC423">
        <v>0.01286883109493677</v>
      </c>
      <c r="JD423">
        <v>0.003674261220633967</v>
      </c>
      <c r="JE423">
        <v>0.0003746991724086452</v>
      </c>
      <c r="JF423">
        <v>1.563836292469968E-06</v>
      </c>
      <c r="JG423">
        <v>1</v>
      </c>
      <c r="JH423">
        <v>2003</v>
      </c>
      <c r="JI423">
        <v>1</v>
      </c>
      <c r="JJ423">
        <v>24</v>
      </c>
      <c r="JK423">
        <v>203131.6</v>
      </c>
      <c r="JL423">
        <v>203131.8</v>
      </c>
      <c r="JM423">
        <v>0.351562</v>
      </c>
      <c r="JN423">
        <v>2.66602</v>
      </c>
      <c r="JO423">
        <v>1.49658</v>
      </c>
      <c r="JP423">
        <v>2.34253</v>
      </c>
      <c r="JQ423">
        <v>1.54907</v>
      </c>
      <c r="JR423">
        <v>2.44385</v>
      </c>
      <c r="JS423">
        <v>36.718</v>
      </c>
      <c r="JT423">
        <v>24.1751</v>
      </c>
      <c r="JU423">
        <v>18</v>
      </c>
      <c r="JV423">
        <v>482.281</v>
      </c>
      <c r="JW423">
        <v>489.534</v>
      </c>
      <c r="JX423">
        <v>27.0471</v>
      </c>
      <c r="JY423">
        <v>28.9217</v>
      </c>
      <c r="JZ423">
        <v>29.9999</v>
      </c>
      <c r="KA423">
        <v>29.1857</v>
      </c>
      <c r="KB423">
        <v>29.193</v>
      </c>
      <c r="KC423">
        <v>7.00807</v>
      </c>
      <c r="KD423">
        <v>21.0962</v>
      </c>
      <c r="KE423">
        <v>77.61490000000001</v>
      </c>
      <c r="KF423">
        <v>27.0474</v>
      </c>
      <c r="KG423">
        <v>85.5698</v>
      </c>
      <c r="KH423">
        <v>19.5077</v>
      </c>
      <c r="KI423">
        <v>101.859</v>
      </c>
      <c r="KJ423">
        <v>91.3699</v>
      </c>
    </row>
    <row r="424" spans="1:296">
      <c r="A424">
        <v>406</v>
      </c>
      <c r="B424">
        <v>1759177505.5</v>
      </c>
      <c r="C424">
        <v>16132.40000009537</v>
      </c>
      <c r="D424" t="s">
        <v>1259</v>
      </c>
      <c r="E424" t="s">
        <v>1260</v>
      </c>
      <c r="F424">
        <v>5</v>
      </c>
      <c r="G424" t="s">
        <v>1218</v>
      </c>
      <c r="H424">
        <v>1759177498</v>
      </c>
      <c r="I424">
        <f>(J424)/1000</f>
        <v>0</v>
      </c>
      <c r="J424">
        <f>IF(DO424, AM424, AG424)</f>
        <v>0</v>
      </c>
      <c r="K424">
        <f>IF(DO424, AH424, AF424)</f>
        <v>0</v>
      </c>
      <c r="L424">
        <f>DQ424 - IF(AT424&gt;1, K424*DK424*100.0/(AV424), 0)</f>
        <v>0</v>
      </c>
      <c r="M424">
        <f>((S424-I424/2)*L424-K424)/(S424+I424/2)</f>
        <v>0</v>
      </c>
      <c r="N424">
        <f>M424*(DX424+DY424)/1000.0</f>
        <v>0</v>
      </c>
      <c r="O424">
        <f>(DQ424 - IF(AT424&gt;1, K424*DK424*100.0/(AV424), 0))*(DX424+DY424)/1000.0</f>
        <v>0</v>
      </c>
      <c r="P424">
        <f>2.0/((1/R424-1/Q424)+SIGN(R424)*SQRT((1/R424-1/Q424)*(1/R424-1/Q424) + 4*DL424/((DL424+1)*(DL424+1))*(2*1/R424*1/Q424-1/Q424*1/Q424)))</f>
        <v>0</v>
      </c>
      <c r="Q424">
        <f>IF(LEFT(DM424,1)&lt;&gt;"0",IF(LEFT(DM424,1)="1",3.0,DN424),$D$5+$E$5*(EE424*DX424/($K$5*1000))+$F$5*(EE424*DX424/($K$5*1000))*MAX(MIN(DK424,$J$5),$I$5)*MAX(MIN(DK424,$J$5),$I$5)+$G$5*MAX(MIN(DK424,$J$5),$I$5)*(EE424*DX424/($K$5*1000))+$H$5*(EE424*DX424/($K$5*1000))*(EE424*DX424/($K$5*1000)))</f>
        <v>0</v>
      </c>
      <c r="R424">
        <f>I424*(1000-(1000*0.61365*exp(17.502*V424/(240.97+V424))/(DX424+DY424)+DS424)/2)/(1000*0.61365*exp(17.502*V424/(240.97+V424))/(DX424+DY424)-DS424)</f>
        <v>0</v>
      </c>
      <c r="S424">
        <f>1/((DL424+1)/(P424/1.6)+1/(Q424/1.37)) + DL424/((DL424+1)/(P424/1.6) + DL424/(Q424/1.37))</f>
        <v>0</v>
      </c>
      <c r="T424">
        <f>(DG424*DJ424)</f>
        <v>0</v>
      </c>
      <c r="U424">
        <f>(DZ424+(T424+2*0.95*5.67E-8*(((DZ424+$B$9)+273)^4-(DZ424+273)^4)-44100*I424)/(1.84*29.3*Q424+8*0.95*5.67E-8*(DZ424+273)^3))</f>
        <v>0</v>
      </c>
      <c r="V424">
        <f>($C$9*EA424+$D$9*EB424+$E$9*U424)</f>
        <v>0</v>
      </c>
      <c r="W424">
        <f>0.61365*exp(17.502*V424/(240.97+V424))</f>
        <v>0</v>
      </c>
      <c r="X424">
        <f>(Y424/Z424*100)</f>
        <v>0</v>
      </c>
      <c r="Y424">
        <f>DS424*(DX424+DY424)/1000</f>
        <v>0</v>
      </c>
      <c r="Z424">
        <f>0.61365*exp(17.502*DZ424/(240.97+DZ424))</f>
        <v>0</v>
      </c>
      <c r="AA424">
        <f>(W424-DS424*(DX424+DY424)/1000)</f>
        <v>0</v>
      </c>
      <c r="AB424">
        <f>(-I424*44100)</f>
        <v>0</v>
      </c>
      <c r="AC424">
        <f>2*29.3*Q424*0.92*(DZ424-V424)</f>
        <v>0</v>
      </c>
      <c r="AD424">
        <f>2*0.95*5.67E-8*(((DZ424+$B$9)+273)^4-(V424+273)^4)</f>
        <v>0</v>
      </c>
      <c r="AE424">
        <f>T424+AD424+AB424+AC424</f>
        <v>0</v>
      </c>
      <c r="AF424">
        <f>DW424*AT424*(DR424-DQ424*(1000-AT424*DT424)/(1000-AT424*DS424))/(100*DK424)</f>
        <v>0</v>
      </c>
      <c r="AG424">
        <f>1000*DW424*AT424*(DS424-DT424)/(100*DK424*(1000-AT424*DS424))</f>
        <v>0</v>
      </c>
      <c r="AH424">
        <f>(AI424 - AJ424 - DX424*1E3/(8.314*(DZ424+273.15)) * AL424/DW424 * AK424) * DW424/(100*DK424) * (1000 - DT424)/1000</f>
        <v>0</v>
      </c>
      <c r="AI424">
        <v>105.0385134413278</v>
      </c>
      <c r="AJ424">
        <v>116.7803212121212</v>
      </c>
      <c r="AK424">
        <v>-3.278721654665166</v>
      </c>
      <c r="AL424">
        <v>65.05159675909137</v>
      </c>
      <c r="AM424">
        <f>(AO424 - AN424 + DX424*1E3/(8.314*(DZ424+273.15)) * AQ424/DW424 * AP424) * DW424/(100*DK424) * 1000/(1000 - AO424)</f>
        <v>0</v>
      </c>
      <c r="AN424">
        <v>19.45987691630053</v>
      </c>
      <c r="AO424">
        <v>21.29692303030303</v>
      </c>
      <c r="AP424">
        <v>4.729059432493228E-05</v>
      </c>
      <c r="AQ424">
        <v>105.0378485698211</v>
      </c>
      <c r="AR424">
        <v>0</v>
      </c>
      <c r="AS424">
        <v>0</v>
      </c>
      <c r="AT424">
        <f>IF(AR424*$H$15&gt;=AV424,1.0,(AV424/(AV424-AR424*$H$15)))</f>
        <v>0</v>
      </c>
      <c r="AU424">
        <f>(AT424-1)*100</f>
        <v>0</v>
      </c>
      <c r="AV424">
        <f>MAX(0,($B$15+$C$15*EE424)/(1+$D$15*EE424)*DX424/(DZ424+273)*$E$15)</f>
        <v>0</v>
      </c>
      <c r="AW424" t="s">
        <v>437</v>
      </c>
      <c r="AX424" t="s">
        <v>437</v>
      </c>
      <c r="AY424">
        <v>0</v>
      </c>
      <c r="AZ424">
        <v>0</v>
      </c>
      <c r="BA424">
        <f>1-AY424/AZ424</f>
        <v>0</v>
      </c>
      <c r="BB424">
        <v>0</v>
      </c>
      <c r="BC424" t="s">
        <v>437</v>
      </c>
      <c r="BD424" t="s">
        <v>437</v>
      </c>
      <c r="BE424">
        <v>0</v>
      </c>
      <c r="BF424">
        <v>0</v>
      </c>
      <c r="BG424">
        <f>1-BE424/BF424</f>
        <v>0</v>
      </c>
      <c r="BH424">
        <v>0.5</v>
      </c>
      <c r="BI424">
        <f>DH424</f>
        <v>0</v>
      </c>
      <c r="BJ424">
        <f>K424</f>
        <v>0</v>
      </c>
      <c r="BK424">
        <f>BG424*BH424*BI424</f>
        <v>0</v>
      </c>
      <c r="BL424">
        <f>(BJ424-BB424)/BI424</f>
        <v>0</v>
      </c>
      <c r="BM424">
        <f>(AZ424-BF424)/BF424</f>
        <v>0</v>
      </c>
      <c r="BN424">
        <f>AY424/(BA424+AY424/BF424)</f>
        <v>0</v>
      </c>
      <c r="BO424" t="s">
        <v>437</v>
      </c>
      <c r="BP424">
        <v>0</v>
      </c>
      <c r="BQ424">
        <f>IF(BP424&lt;&gt;0, BP424, BN424)</f>
        <v>0</v>
      </c>
      <c r="BR424">
        <f>1-BQ424/BF424</f>
        <v>0</v>
      </c>
      <c r="BS424">
        <f>(BF424-BE424)/(BF424-BQ424)</f>
        <v>0</v>
      </c>
      <c r="BT424">
        <f>(AZ424-BF424)/(AZ424-BQ424)</f>
        <v>0</v>
      </c>
      <c r="BU424">
        <f>(BF424-BE424)/(BF424-AY424)</f>
        <v>0</v>
      </c>
      <c r="BV424">
        <f>(AZ424-BF424)/(AZ424-AY424)</f>
        <v>0</v>
      </c>
      <c r="BW424">
        <f>(BS424*BQ424/BE424)</f>
        <v>0</v>
      </c>
      <c r="BX424">
        <f>(1-BW424)</f>
        <v>0</v>
      </c>
      <c r="DG424">
        <f>$B$13*EF424+$C$13*EG424+$F$13*ER424*(1-EU424)</f>
        <v>0</v>
      </c>
      <c r="DH424">
        <f>DG424*DI424</f>
        <v>0</v>
      </c>
      <c r="DI424">
        <f>($B$13*$D$11+$C$13*$D$11+$F$13*((FE424+EW424)/MAX(FE424+EW424+FF424, 0.1)*$I$11+FF424/MAX(FE424+EW424+FF424, 0.1)*$J$11))/($B$13+$C$13+$F$13)</f>
        <v>0</v>
      </c>
      <c r="DJ424">
        <f>($B$13*$K$11+$C$13*$K$11+$F$13*((FE424+EW424)/MAX(FE424+EW424+FF424, 0.1)*$P$11+FF424/MAX(FE424+EW424+FF424, 0.1)*$Q$11))/($B$13+$C$13+$F$13)</f>
        <v>0</v>
      </c>
      <c r="DK424">
        <v>3.21</v>
      </c>
      <c r="DL424">
        <v>0.5</v>
      </c>
      <c r="DM424" t="s">
        <v>438</v>
      </c>
      <c r="DN424">
        <v>2</v>
      </c>
      <c r="DO424" t="b">
        <v>1</v>
      </c>
      <c r="DP424">
        <v>1759177498</v>
      </c>
      <c r="DQ424">
        <v>136.7179259259259</v>
      </c>
      <c r="DR424">
        <v>117.8507777777778</v>
      </c>
      <c r="DS424">
        <v>21.29408888888889</v>
      </c>
      <c r="DT424">
        <v>19.43227407407407</v>
      </c>
      <c r="DU424">
        <v>137.7547777777778</v>
      </c>
      <c r="DV424">
        <v>21.02382222222222</v>
      </c>
      <c r="DW424">
        <v>499.9602962962963</v>
      </c>
      <c r="DX424">
        <v>90.7944111111111</v>
      </c>
      <c r="DY424">
        <v>0.06690377407407408</v>
      </c>
      <c r="DZ424">
        <v>28.38515925925926</v>
      </c>
      <c r="EA424">
        <v>30.00032592592592</v>
      </c>
      <c r="EB424">
        <v>999.9000000000001</v>
      </c>
      <c r="EC424">
        <v>0</v>
      </c>
      <c r="ED424">
        <v>0</v>
      </c>
      <c r="EE424">
        <v>9996.759629629631</v>
      </c>
      <c r="EF424">
        <v>0</v>
      </c>
      <c r="EG424">
        <v>10.3214</v>
      </c>
      <c r="EH424">
        <v>18.86713333333333</v>
      </c>
      <c r="EI424">
        <v>139.6925555555555</v>
      </c>
      <c r="EJ424">
        <v>120.1861296296296</v>
      </c>
      <c r="EK424">
        <v>1.86181</v>
      </c>
      <c r="EL424">
        <v>117.8507777777778</v>
      </c>
      <c r="EM424">
        <v>19.43227407407407</v>
      </c>
      <c r="EN424">
        <v>1.933384074074074</v>
      </c>
      <c r="EO424">
        <v>1.764341481481482</v>
      </c>
      <c r="EP424">
        <v>16.90907777777778</v>
      </c>
      <c r="EQ424">
        <v>15.4744</v>
      </c>
      <c r="ER424">
        <v>2000.018888888889</v>
      </c>
      <c r="ES424">
        <v>0.9799995555555555</v>
      </c>
      <c r="ET424">
        <v>0.02000034074074074</v>
      </c>
      <c r="EU424">
        <v>0</v>
      </c>
      <c r="EV424">
        <v>402.0543333333333</v>
      </c>
      <c r="EW424">
        <v>5.00078</v>
      </c>
      <c r="EX424">
        <v>7865.074444444444</v>
      </c>
      <c r="EY424">
        <v>16379.7962962963</v>
      </c>
      <c r="EZ424">
        <v>39.10159259259259</v>
      </c>
      <c r="FA424">
        <v>39.87266666666666</v>
      </c>
      <c r="FB424">
        <v>39.12003703703704</v>
      </c>
      <c r="FC424">
        <v>39.57148148148148</v>
      </c>
      <c r="FD424">
        <v>39.96048148148148</v>
      </c>
      <c r="FE424">
        <v>1955.118888888889</v>
      </c>
      <c r="FF424">
        <v>39.9</v>
      </c>
      <c r="FG424">
        <v>0</v>
      </c>
      <c r="FH424">
        <v>1759177497.8</v>
      </c>
      <c r="FI424">
        <v>0</v>
      </c>
      <c r="FJ424">
        <v>402.0092799999999</v>
      </c>
      <c r="FK424">
        <v>-10.18538464739845</v>
      </c>
      <c r="FL424">
        <v>-208.8653848756489</v>
      </c>
      <c r="FM424">
        <v>7864.7808</v>
      </c>
      <c r="FN424">
        <v>15</v>
      </c>
      <c r="FO424">
        <v>0</v>
      </c>
      <c r="FP424" t="s">
        <v>439</v>
      </c>
      <c r="FQ424">
        <v>1746989605.5</v>
      </c>
      <c r="FR424">
        <v>1746989593.5</v>
      </c>
      <c r="FS424">
        <v>0</v>
      </c>
      <c r="FT424">
        <v>-0.274</v>
      </c>
      <c r="FU424">
        <v>-0.002</v>
      </c>
      <c r="FV424">
        <v>2.549</v>
      </c>
      <c r="FW424">
        <v>0.129</v>
      </c>
      <c r="FX424">
        <v>420</v>
      </c>
      <c r="FY424">
        <v>17</v>
      </c>
      <c r="FZ424">
        <v>0.02</v>
      </c>
      <c r="GA424">
        <v>0.04</v>
      </c>
      <c r="GB424">
        <v>18.5524775</v>
      </c>
      <c r="GC424">
        <v>7.115379737335806</v>
      </c>
      <c r="GD424">
        <v>0.6858481819934715</v>
      </c>
      <c r="GE424">
        <v>0</v>
      </c>
      <c r="GF424">
        <v>402.6475</v>
      </c>
      <c r="GG424">
        <v>-12.59946525430281</v>
      </c>
      <c r="GH424">
        <v>1.279046870548079</v>
      </c>
      <c r="GI424">
        <v>0</v>
      </c>
      <c r="GJ424">
        <v>1.864118</v>
      </c>
      <c r="GK424">
        <v>-0.0975629268292665</v>
      </c>
      <c r="GL424">
        <v>0.01460907820500663</v>
      </c>
      <c r="GM424">
        <v>1</v>
      </c>
      <c r="GN424">
        <v>1</v>
      </c>
      <c r="GO424">
        <v>3</v>
      </c>
      <c r="GP424" t="s">
        <v>459</v>
      </c>
      <c r="GQ424">
        <v>3.10175</v>
      </c>
      <c r="GR424">
        <v>2.72532</v>
      </c>
      <c r="GS424">
        <v>0.0289582</v>
      </c>
      <c r="GT424">
        <v>0.0239071</v>
      </c>
      <c r="GU424">
        <v>0.099421</v>
      </c>
      <c r="GV424">
        <v>0.09465129999999999</v>
      </c>
      <c r="GW424">
        <v>25359.5</v>
      </c>
      <c r="GX424">
        <v>23157.6</v>
      </c>
      <c r="GY424">
        <v>26680</v>
      </c>
      <c r="GZ424">
        <v>23947.1</v>
      </c>
      <c r="HA424">
        <v>38438.1</v>
      </c>
      <c r="HB424">
        <v>32045.3</v>
      </c>
      <c r="HC424">
        <v>46586.8</v>
      </c>
      <c r="HD424">
        <v>37887.8</v>
      </c>
      <c r="HE424">
        <v>1.86745</v>
      </c>
      <c r="HF424">
        <v>1.85702</v>
      </c>
      <c r="HG424">
        <v>0.149552</v>
      </c>
      <c r="HH424">
        <v>0</v>
      </c>
      <c r="HI424">
        <v>27.5671</v>
      </c>
      <c r="HJ424">
        <v>999.9</v>
      </c>
      <c r="HK424">
        <v>46.4</v>
      </c>
      <c r="HL424">
        <v>32</v>
      </c>
      <c r="HM424">
        <v>24.4037</v>
      </c>
      <c r="HN424">
        <v>61.3644</v>
      </c>
      <c r="HO424">
        <v>22.2636</v>
      </c>
      <c r="HP424">
        <v>1</v>
      </c>
      <c r="HQ424">
        <v>0.126745</v>
      </c>
      <c r="HR424">
        <v>0.0591204</v>
      </c>
      <c r="HS424">
        <v>20.28</v>
      </c>
      <c r="HT424">
        <v>5.2116</v>
      </c>
      <c r="HU424">
        <v>11.98</v>
      </c>
      <c r="HV424">
        <v>4.96335</v>
      </c>
      <c r="HW424">
        <v>3.2744</v>
      </c>
      <c r="HX424">
        <v>9999</v>
      </c>
      <c r="HY424">
        <v>9999</v>
      </c>
      <c r="HZ424">
        <v>9999</v>
      </c>
      <c r="IA424">
        <v>44.9</v>
      </c>
      <c r="IB424">
        <v>1.86399</v>
      </c>
      <c r="IC424">
        <v>1.86019</v>
      </c>
      <c r="ID424">
        <v>1.85846</v>
      </c>
      <c r="IE424">
        <v>1.85978</v>
      </c>
      <c r="IF424">
        <v>1.85989</v>
      </c>
      <c r="IG424">
        <v>1.85839</v>
      </c>
      <c r="IH424">
        <v>1.85744</v>
      </c>
      <c r="II424">
        <v>1.85242</v>
      </c>
      <c r="IJ424">
        <v>0</v>
      </c>
      <c r="IK424">
        <v>0</v>
      </c>
      <c r="IL424">
        <v>0</v>
      </c>
      <c r="IM424">
        <v>0</v>
      </c>
      <c r="IN424" t="s">
        <v>441</v>
      </c>
      <c r="IO424" t="s">
        <v>442</v>
      </c>
      <c r="IP424" t="s">
        <v>443</v>
      </c>
      <c r="IQ424" t="s">
        <v>443</v>
      </c>
      <c r="IR424" t="s">
        <v>443</v>
      </c>
      <c r="IS424" t="s">
        <v>443</v>
      </c>
      <c r="IT424">
        <v>0</v>
      </c>
      <c r="IU424">
        <v>100</v>
      </c>
      <c r="IV424">
        <v>100</v>
      </c>
      <c r="IW424">
        <v>-1.02</v>
      </c>
      <c r="IX424">
        <v>0.2704</v>
      </c>
      <c r="IY424">
        <v>-0.9039269621244732</v>
      </c>
      <c r="IZ424">
        <v>-0.001239420960351069</v>
      </c>
      <c r="JA424">
        <v>2.054680153414315E-06</v>
      </c>
      <c r="JB424">
        <v>-6.090169633737798E-10</v>
      </c>
      <c r="JC424">
        <v>0.01286883109493677</v>
      </c>
      <c r="JD424">
        <v>0.003674261220633967</v>
      </c>
      <c r="JE424">
        <v>0.0003746991724086452</v>
      </c>
      <c r="JF424">
        <v>1.563836292469968E-06</v>
      </c>
      <c r="JG424">
        <v>1</v>
      </c>
      <c r="JH424">
        <v>2003</v>
      </c>
      <c r="JI424">
        <v>1</v>
      </c>
      <c r="JJ424">
        <v>24</v>
      </c>
      <c r="JK424">
        <v>203131.7</v>
      </c>
      <c r="JL424">
        <v>203131.9</v>
      </c>
      <c r="JM424">
        <v>0.3125</v>
      </c>
      <c r="JN424">
        <v>2.68311</v>
      </c>
      <c r="JO424">
        <v>1.49658</v>
      </c>
      <c r="JP424">
        <v>2.34253</v>
      </c>
      <c r="JQ424">
        <v>1.54907</v>
      </c>
      <c r="JR424">
        <v>2.38525</v>
      </c>
      <c r="JS424">
        <v>36.718</v>
      </c>
      <c r="JT424">
        <v>24.1751</v>
      </c>
      <c r="JU424">
        <v>18</v>
      </c>
      <c r="JV424">
        <v>481.854</v>
      </c>
      <c r="JW424">
        <v>489.826</v>
      </c>
      <c r="JX424">
        <v>27.0468</v>
      </c>
      <c r="JY424">
        <v>28.9193</v>
      </c>
      <c r="JZ424">
        <v>29.9998</v>
      </c>
      <c r="KA424">
        <v>29.1832</v>
      </c>
      <c r="KB424">
        <v>29.1905</v>
      </c>
      <c r="KC424">
        <v>6.14096</v>
      </c>
      <c r="KD424">
        <v>21.0962</v>
      </c>
      <c r="KE424">
        <v>77.61490000000001</v>
      </c>
      <c r="KF424">
        <v>27.0472</v>
      </c>
      <c r="KG424">
        <v>65.5339</v>
      </c>
      <c r="KH424">
        <v>19.5076</v>
      </c>
      <c r="KI424">
        <v>101.86</v>
      </c>
      <c r="KJ424">
        <v>91.3704</v>
      </c>
    </row>
    <row r="425" spans="1:296">
      <c r="A425">
        <v>407</v>
      </c>
      <c r="B425">
        <v>1759177510.5</v>
      </c>
      <c r="C425">
        <v>16137.40000009537</v>
      </c>
      <c r="D425" t="s">
        <v>1261</v>
      </c>
      <c r="E425" t="s">
        <v>1262</v>
      </c>
      <c r="F425">
        <v>5</v>
      </c>
      <c r="G425" t="s">
        <v>1218</v>
      </c>
      <c r="H425">
        <v>1759177502.714286</v>
      </c>
      <c r="I425">
        <f>(J425)/1000</f>
        <v>0</v>
      </c>
      <c r="J425">
        <f>IF(DO425, AM425, AG425)</f>
        <v>0</v>
      </c>
      <c r="K425">
        <f>IF(DO425, AH425, AF425)</f>
        <v>0</v>
      </c>
      <c r="L425">
        <f>DQ425 - IF(AT425&gt;1, K425*DK425*100.0/(AV425), 0)</f>
        <v>0</v>
      </c>
      <c r="M425">
        <f>((S425-I425/2)*L425-K425)/(S425+I425/2)</f>
        <v>0</v>
      </c>
      <c r="N425">
        <f>M425*(DX425+DY425)/1000.0</f>
        <v>0</v>
      </c>
      <c r="O425">
        <f>(DQ425 - IF(AT425&gt;1, K425*DK425*100.0/(AV425), 0))*(DX425+DY425)/1000.0</f>
        <v>0</v>
      </c>
      <c r="P425">
        <f>2.0/((1/R425-1/Q425)+SIGN(R425)*SQRT((1/R425-1/Q425)*(1/R425-1/Q425) + 4*DL425/((DL425+1)*(DL425+1))*(2*1/R425*1/Q425-1/Q425*1/Q425)))</f>
        <v>0</v>
      </c>
      <c r="Q425">
        <f>IF(LEFT(DM425,1)&lt;&gt;"0",IF(LEFT(DM425,1)="1",3.0,DN425),$D$5+$E$5*(EE425*DX425/($K$5*1000))+$F$5*(EE425*DX425/($K$5*1000))*MAX(MIN(DK425,$J$5),$I$5)*MAX(MIN(DK425,$J$5),$I$5)+$G$5*MAX(MIN(DK425,$J$5),$I$5)*(EE425*DX425/($K$5*1000))+$H$5*(EE425*DX425/($K$5*1000))*(EE425*DX425/($K$5*1000)))</f>
        <v>0</v>
      </c>
      <c r="R425">
        <f>I425*(1000-(1000*0.61365*exp(17.502*V425/(240.97+V425))/(DX425+DY425)+DS425)/2)/(1000*0.61365*exp(17.502*V425/(240.97+V425))/(DX425+DY425)-DS425)</f>
        <v>0</v>
      </c>
      <c r="S425">
        <f>1/((DL425+1)/(P425/1.6)+1/(Q425/1.37)) + DL425/((DL425+1)/(P425/1.6) + DL425/(Q425/1.37))</f>
        <v>0</v>
      </c>
      <c r="T425">
        <f>(DG425*DJ425)</f>
        <v>0</v>
      </c>
      <c r="U425">
        <f>(DZ425+(T425+2*0.95*5.67E-8*(((DZ425+$B$9)+273)^4-(DZ425+273)^4)-44100*I425)/(1.84*29.3*Q425+8*0.95*5.67E-8*(DZ425+273)^3))</f>
        <v>0</v>
      </c>
      <c r="V425">
        <f>($C$9*EA425+$D$9*EB425+$E$9*U425)</f>
        <v>0</v>
      </c>
      <c r="W425">
        <f>0.61365*exp(17.502*V425/(240.97+V425))</f>
        <v>0</v>
      </c>
      <c r="X425">
        <f>(Y425/Z425*100)</f>
        <v>0</v>
      </c>
      <c r="Y425">
        <f>DS425*(DX425+DY425)/1000</f>
        <v>0</v>
      </c>
      <c r="Z425">
        <f>0.61365*exp(17.502*DZ425/(240.97+DZ425))</f>
        <v>0</v>
      </c>
      <c r="AA425">
        <f>(W425-DS425*(DX425+DY425)/1000)</f>
        <v>0</v>
      </c>
      <c r="AB425">
        <f>(-I425*44100)</f>
        <v>0</v>
      </c>
      <c r="AC425">
        <f>2*29.3*Q425*0.92*(DZ425-V425)</f>
        <v>0</v>
      </c>
      <c r="AD425">
        <f>2*0.95*5.67E-8*(((DZ425+$B$9)+273)^4-(V425+273)^4)</f>
        <v>0</v>
      </c>
      <c r="AE425">
        <f>T425+AD425+AB425+AC425</f>
        <v>0</v>
      </c>
      <c r="AF425">
        <f>DW425*AT425*(DR425-DQ425*(1000-AT425*DT425)/(1000-AT425*DS425))/(100*DK425)</f>
        <v>0</v>
      </c>
      <c r="AG425">
        <f>1000*DW425*AT425*(DS425-DT425)/(100*DK425*(1000-AT425*DS425))</f>
        <v>0</v>
      </c>
      <c r="AH425">
        <f>(AI425 - AJ425 - DX425*1E3/(8.314*(DZ425+273.15)) * AL425/DW425 * AK425) * DW425/(100*DK425) * (1000 - DT425)/1000</f>
        <v>0</v>
      </c>
      <c r="AI425">
        <v>88.05176096756993</v>
      </c>
      <c r="AJ425">
        <v>100.4221999999999</v>
      </c>
      <c r="AK425">
        <v>-3.276385832985183</v>
      </c>
      <c r="AL425">
        <v>65.05159675909137</v>
      </c>
      <c r="AM425">
        <f>(AO425 - AN425 + DX425*1E3/(8.314*(DZ425+273.15)) * AQ425/DW425 * AP425) * DW425/(100*DK425) * 1000/(1000 - AO425)</f>
        <v>0</v>
      </c>
      <c r="AN425">
        <v>19.49612706612779</v>
      </c>
      <c r="AO425">
        <v>21.32819878787878</v>
      </c>
      <c r="AP425">
        <v>0.005760492103170964</v>
      </c>
      <c r="AQ425">
        <v>105.0378485698211</v>
      </c>
      <c r="AR425">
        <v>0</v>
      </c>
      <c r="AS425">
        <v>0</v>
      </c>
      <c r="AT425">
        <f>IF(AR425*$H$15&gt;=AV425,1.0,(AV425/(AV425-AR425*$H$15)))</f>
        <v>0</v>
      </c>
      <c r="AU425">
        <f>(AT425-1)*100</f>
        <v>0</v>
      </c>
      <c r="AV425">
        <f>MAX(0,($B$15+$C$15*EE425)/(1+$D$15*EE425)*DX425/(DZ425+273)*$E$15)</f>
        <v>0</v>
      </c>
      <c r="AW425" t="s">
        <v>437</v>
      </c>
      <c r="AX425" t="s">
        <v>437</v>
      </c>
      <c r="AY425">
        <v>0</v>
      </c>
      <c r="AZ425">
        <v>0</v>
      </c>
      <c r="BA425">
        <f>1-AY425/AZ425</f>
        <v>0</v>
      </c>
      <c r="BB425">
        <v>0</v>
      </c>
      <c r="BC425" t="s">
        <v>437</v>
      </c>
      <c r="BD425" t="s">
        <v>437</v>
      </c>
      <c r="BE425">
        <v>0</v>
      </c>
      <c r="BF425">
        <v>0</v>
      </c>
      <c r="BG425">
        <f>1-BE425/BF425</f>
        <v>0</v>
      </c>
      <c r="BH425">
        <v>0.5</v>
      </c>
      <c r="BI425">
        <f>DH425</f>
        <v>0</v>
      </c>
      <c r="BJ425">
        <f>K425</f>
        <v>0</v>
      </c>
      <c r="BK425">
        <f>BG425*BH425*BI425</f>
        <v>0</v>
      </c>
      <c r="BL425">
        <f>(BJ425-BB425)/BI425</f>
        <v>0</v>
      </c>
      <c r="BM425">
        <f>(AZ425-BF425)/BF425</f>
        <v>0</v>
      </c>
      <c r="BN425">
        <f>AY425/(BA425+AY425/BF425)</f>
        <v>0</v>
      </c>
      <c r="BO425" t="s">
        <v>437</v>
      </c>
      <c r="BP425">
        <v>0</v>
      </c>
      <c r="BQ425">
        <f>IF(BP425&lt;&gt;0, BP425, BN425)</f>
        <v>0</v>
      </c>
      <c r="BR425">
        <f>1-BQ425/BF425</f>
        <v>0</v>
      </c>
      <c r="BS425">
        <f>(BF425-BE425)/(BF425-BQ425)</f>
        <v>0</v>
      </c>
      <c r="BT425">
        <f>(AZ425-BF425)/(AZ425-BQ425)</f>
        <v>0</v>
      </c>
      <c r="BU425">
        <f>(BF425-BE425)/(BF425-AY425)</f>
        <v>0</v>
      </c>
      <c r="BV425">
        <f>(AZ425-BF425)/(AZ425-AY425)</f>
        <v>0</v>
      </c>
      <c r="BW425">
        <f>(BS425*BQ425/BE425)</f>
        <v>0</v>
      </c>
      <c r="BX425">
        <f>(1-BW425)</f>
        <v>0</v>
      </c>
      <c r="DG425">
        <f>$B$13*EF425+$C$13*EG425+$F$13*ER425*(1-EU425)</f>
        <v>0</v>
      </c>
      <c r="DH425">
        <f>DG425*DI425</f>
        <v>0</v>
      </c>
      <c r="DI425">
        <f>($B$13*$D$11+$C$13*$D$11+$F$13*((FE425+EW425)/MAX(FE425+EW425+FF425, 0.1)*$I$11+FF425/MAX(FE425+EW425+FF425, 0.1)*$J$11))/($B$13+$C$13+$F$13)</f>
        <v>0</v>
      </c>
      <c r="DJ425">
        <f>($B$13*$K$11+$C$13*$K$11+$F$13*((FE425+EW425)/MAX(FE425+EW425+FF425, 0.1)*$P$11+FF425/MAX(FE425+EW425+FF425, 0.1)*$Q$11))/($B$13+$C$13+$F$13)</f>
        <v>0</v>
      </c>
      <c r="DK425">
        <v>3.21</v>
      </c>
      <c r="DL425">
        <v>0.5</v>
      </c>
      <c r="DM425" t="s">
        <v>438</v>
      </c>
      <c r="DN425">
        <v>2</v>
      </c>
      <c r="DO425" t="b">
        <v>1</v>
      </c>
      <c r="DP425">
        <v>1759177502.714286</v>
      </c>
      <c r="DQ425">
        <v>121.6301964285714</v>
      </c>
      <c r="DR425">
        <v>102.1596642857143</v>
      </c>
      <c r="DS425">
        <v>21.30024285714286</v>
      </c>
      <c r="DT425">
        <v>19.45532142857143</v>
      </c>
      <c r="DU425">
        <v>122.6559571428571</v>
      </c>
      <c r="DV425">
        <v>21.02984642857143</v>
      </c>
      <c r="DW425">
        <v>499.9987857142857</v>
      </c>
      <c r="DX425">
        <v>90.79427142857142</v>
      </c>
      <c r="DY425">
        <v>0.06685302857142857</v>
      </c>
      <c r="DZ425">
        <v>28.38453571428571</v>
      </c>
      <c r="EA425">
        <v>30.00121071428572</v>
      </c>
      <c r="EB425">
        <v>999.9000000000002</v>
      </c>
      <c r="EC425">
        <v>0</v>
      </c>
      <c r="ED425">
        <v>0</v>
      </c>
      <c r="EE425">
        <v>10011.96714285714</v>
      </c>
      <c r="EF425">
        <v>0</v>
      </c>
      <c r="EG425">
        <v>10.3214</v>
      </c>
      <c r="EH425">
        <v>19.47051785714286</v>
      </c>
      <c r="EI425">
        <v>124.2772142857143</v>
      </c>
      <c r="EJ425">
        <v>104.1862035714286</v>
      </c>
      <c r="EK425">
        <v>1.844922142857143</v>
      </c>
      <c r="EL425">
        <v>102.1596642857143</v>
      </c>
      <c r="EM425">
        <v>19.45532142857143</v>
      </c>
      <c r="EN425">
        <v>1.93394</v>
      </c>
      <c r="EO425">
        <v>1.766431071428571</v>
      </c>
      <c r="EP425">
        <v>16.91360714285714</v>
      </c>
      <c r="EQ425">
        <v>15.49285</v>
      </c>
      <c r="ER425">
        <v>2000.0125</v>
      </c>
      <c r="ES425">
        <v>0.9799994999999998</v>
      </c>
      <c r="ET425">
        <v>0.02000039285714286</v>
      </c>
      <c r="EU425">
        <v>0</v>
      </c>
      <c r="EV425">
        <v>401.2980000000001</v>
      </c>
      <c r="EW425">
        <v>5.00078</v>
      </c>
      <c r="EX425">
        <v>7850.513571428573</v>
      </c>
      <c r="EY425">
        <v>16379.73571428571</v>
      </c>
      <c r="EZ425">
        <v>39.10246428571428</v>
      </c>
      <c r="FA425">
        <v>39.87275</v>
      </c>
      <c r="FB425">
        <v>39.11564285714285</v>
      </c>
      <c r="FC425">
        <v>39.56439285714284</v>
      </c>
      <c r="FD425">
        <v>39.93510714285714</v>
      </c>
      <c r="FE425">
        <v>1955.1125</v>
      </c>
      <c r="FF425">
        <v>39.9</v>
      </c>
      <c r="FG425">
        <v>0</v>
      </c>
      <c r="FH425">
        <v>1759177503.2</v>
      </c>
      <c r="FI425">
        <v>0</v>
      </c>
      <c r="FJ425">
        <v>401.1874615384615</v>
      </c>
      <c r="FK425">
        <v>-8.541743608125842</v>
      </c>
      <c r="FL425">
        <v>-158.5292307916138</v>
      </c>
      <c r="FM425">
        <v>7849.219230769231</v>
      </c>
      <c r="FN425">
        <v>15</v>
      </c>
      <c r="FO425">
        <v>0</v>
      </c>
      <c r="FP425" t="s">
        <v>439</v>
      </c>
      <c r="FQ425">
        <v>1746989605.5</v>
      </c>
      <c r="FR425">
        <v>1746989593.5</v>
      </c>
      <c r="FS425">
        <v>0</v>
      </c>
      <c r="FT425">
        <v>-0.274</v>
      </c>
      <c r="FU425">
        <v>-0.002</v>
      </c>
      <c r="FV425">
        <v>2.549</v>
      </c>
      <c r="FW425">
        <v>0.129</v>
      </c>
      <c r="FX425">
        <v>420</v>
      </c>
      <c r="FY425">
        <v>17</v>
      </c>
      <c r="FZ425">
        <v>0.02</v>
      </c>
      <c r="GA425">
        <v>0.04</v>
      </c>
      <c r="GB425">
        <v>19.039945</v>
      </c>
      <c r="GC425">
        <v>7.62116848030012</v>
      </c>
      <c r="GD425">
        <v>0.734062924738064</v>
      </c>
      <c r="GE425">
        <v>0</v>
      </c>
      <c r="GF425">
        <v>401.9491470588235</v>
      </c>
      <c r="GG425">
        <v>-10.76252100757579</v>
      </c>
      <c r="GH425">
        <v>1.104331448869379</v>
      </c>
      <c r="GI425">
        <v>0</v>
      </c>
      <c r="GJ425">
        <v>1.85397075</v>
      </c>
      <c r="GK425">
        <v>-0.2135249155722343</v>
      </c>
      <c r="GL425">
        <v>0.02348626389908577</v>
      </c>
      <c r="GM425">
        <v>0</v>
      </c>
      <c r="GN425">
        <v>0</v>
      </c>
      <c r="GO425">
        <v>3</v>
      </c>
      <c r="GP425" t="s">
        <v>484</v>
      </c>
      <c r="GQ425">
        <v>3.10223</v>
      </c>
      <c r="GR425">
        <v>2.72508</v>
      </c>
      <c r="GS425">
        <v>0.0250989</v>
      </c>
      <c r="GT425">
        <v>0.0197785</v>
      </c>
      <c r="GU425">
        <v>0.0995229</v>
      </c>
      <c r="GV425">
        <v>0.0946736</v>
      </c>
      <c r="GW425">
        <v>25460.5</v>
      </c>
      <c r="GX425">
        <v>23255.3</v>
      </c>
      <c r="GY425">
        <v>26680.2</v>
      </c>
      <c r="GZ425">
        <v>23946.9</v>
      </c>
      <c r="HA425">
        <v>38433.2</v>
      </c>
      <c r="HB425">
        <v>32043.8</v>
      </c>
      <c r="HC425">
        <v>46586.8</v>
      </c>
      <c r="HD425">
        <v>37887.5</v>
      </c>
      <c r="HE425">
        <v>1.86832</v>
      </c>
      <c r="HF425">
        <v>1.8561</v>
      </c>
      <c r="HG425">
        <v>0.14931</v>
      </c>
      <c r="HH425">
        <v>0</v>
      </c>
      <c r="HI425">
        <v>27.5685</v>
      </c>
      <c r="HJ425">
        <v>999.9</v>
      </c>
      <c r="HK425">
        <v>46.3</v>
      </c>
      <c r="HL425">
        <v>32</v>
      </c>
      <c r="HM425">
        <v>24.3499</v>
      </c>
      <c r="HN425">
        <v>61.3144</v>
      </c>
      <c r="HO425">
        <v>22.2997</v>
      </c>
      <c r="HP425">
        <v>1</v>
      </c>
      <c r="HQ425">
        <v>0.126273</v>
      </c>
      <c r="HR425">
        <v>0.0590005</v>
      </c>
      <c r="HS425">
        <v>20.28</v>
      </c>
      <c r="HT425">
        <v>5.21265</v>
      </c>
      <c r="HU425">
        <v>11.98</v>
      </c>
      <c r="HV425">
        <v>4.96365</v>
      </c>
      <c r="HW425">
        <v>3.27458</v>
      </c>
      <c r="HX425">
        <v>9999</v>
      </c>
      <c r="HY425">
        <v>9999</v>
      </c>
      <c r="HZ425">
        <v>9999</v>
      </c>
      <c r="IA425">
        <v>44.9</v>
      </c>
      <c r="IB425">
        <v>1.86399</v>
      </c>
      <c r="IC425">
        <v>1.86017</v>
      </c>
      <c r="ID425">
        <v>1.85846</v>
      </c>
      <c r="IE425">
        <v>1.85977</v>
      </c>
      <c r="IF425">
        <v>1.85989</v>
      </c>
      <c r="IG425">
        <v>1.8584</v>
      </c>
      <c r="IH425">
        <v>1.85745</v>
      </c>
      <c r="II425">
        <v>1.85242</v>
      </c>
      <c r="IJ425">
        <v>0</v>
      </c>
      <c r="IK425">
        <v>0</v>
      </c>
      <c r="IL425">
        <v>0</v>
      </c>
      <c r="IM425">
        <v>0</v>
      </c>
      <c r="IN425" t="s">
        <v>441</v>
      </c>
      <c r="IO425" t="s">
        <v>442</v>
      </c>
      <c r="IP425" t="s">
        <v>443</v>
      </c>
      <c r="IQ425" t="s">
        <v>443</v>
      </c>
      <c r="IR425" t="s">
        <v>443</v>
      </c>
      <c r="IS425" t="s">
        <v>443</v>
      </c>
      <c r="IT425">
        <v>0</v>
      </c>
      <c r="IU425">
        <v>100</v>
      </c>
      <c r="IV425">
        <v>100</v>
      </c>
      <c r="IW425">
        <v>-1.006</v>
      </c>
      <c r="IX425">
        <v>0.271</v>
      </c>
      <c r="IY425">
        <v>-0.9039269621244732</v>
      </c>
      <c r="IZ425">
        <v>-0.001239420960351069</v>
      </c>
      <c r="JA425">
        <v>2.054680153414315E-06</v>
      </c>
      <c r="JB425">
        <v>-6.090169633737798E-10</v>
      </c>
      <c r="JC425">
        <v>0.01286883109493677</v>
      </c>
      <c r="JD425">
        <v>0.003674261220633967</v>
      </c>
      <c r="JE425">
        <v>0.0003746991724086452</v>
      </c>
      <c r="JF425">
        <v>1.563836292469968E-06</v>
      </c>
      <c r="JG425">
        <v>1</v>
      </c>
      <c r="JH425">
        <v>2003</v>
      </c>
      <c r="JI425">
        <v>1</v>
      </c>
      <c r="JJ425">
        <v>24</v>
      </c>
      <c r="JK425">
        <v>203131.8</v>
      </c>
      <c r="JL425">
        <v>203132</v>
      </c>
      <c r="JM425">
        <v>0.266113</v>
      </c>
      <c r="JN425">
        <v>2.65381</v>
      </c>
      <c r="JO425">
        <v>1.49658</v>
      </c>
      <c r="JP425">
        <v>2.34253</v>
      </c>
      <c r="JQ425">
        <v>1.54907</v>
      </c>
      <c r="JR425">
        <v>2.34131</v>
      </c>
      <c r="JS425">
        <v>36.718</v>
      </c>
      <c r="JT425">
        <v>24.1663</v>
      </c>
      <c r="JU425">
        <v>18</v>
      </c>
      <c r="JV425">
        <v>482.35</v>
      </c>
      <c r="JW425">
        <v>489.198</v>
      </c>
      <c r="JX425">
        <v>27.0468</v>
      </c>
      <c r="JY425">
        <v>28.9168</v>
      </c>
      <c r="JZ425">
        <v>29.9998</v>
      </c>
      <c r="KA425">
        <v>29.1813</v>
      </c>
      <c r="KB425">
        <v>29.1881</v>
      </c>
      <c r="KC425">
        <v>5.35569</v>
      </c>
      <c r="KD425">
        <v>21.0962</v>
      </c>
      <c r="KE425">
        <v>77.61490000000001</v>
      </c>
      <c r="KF425">
        <v>27.047</v>
      </c>
      <c r="KG425">
        <v>52.1774</v>
      </c>
      <c r="KH425">
        <v>19.5076</v>
      </c>
      <c r="KI425">
        <v>101.86</v>
      </c>
      <c r="KJ425">
        <v>91.36960000000001</v>
      </c>
    </row>
    <row r="426" spans="1:296">
      <c r="A426">
        <v>408</v>
      </c>
      <c r="B426">
        <v>1759177515.5</v>
      </c>
      <c r="C426">
        <v>16142.40000009537</v>
      </c>
      <c r="D426" t="s">
        <v>1263</v>
      </c>
      <c r="E426" t="s">
        <v>1264</v>
      </c>
      <c r="F426">
        <v>5</v>
      </c>
      <c r="G426" t="s">
        <v>1218</v>
      </c>
      <c r="H426">
        <v>1759177508</v>
      </c>
      <c r="I426">
        <f>(J426)/1000</f>
        <v>0</v>
      </c>
      <c r="J426">
        <f>IF(DO426, AM426, AG426)</f>
        <v>0</v>
      </c>
      <c r="K426">
        <f>IF(DO426, AH426, AF426)</f>
        <v>0</v>
      </c>
      <c r="L426">
        <f>DQ426 - IF(AT426&gt;1, K426*DK426*100.0/(AV426), 0)</f>
        <v>0</v>
      </c>
      <c r="M426">
        <f>((S426-I426/2)*L426-K426)/(S426+I426/2)</f>
        <v>0</v>
      </c>
      <c r="N426">
        <f>M426*(DX426+DY426)/1000.0</f>
        <v>0</v>
      </c>
      <c r="O426">
        <f>(DQ426 - IF(AT426&gt;1, K426*DK426*100.0/(AV426), 0))*(DX426+DY426)/1000.0</f>
        <v>0</v>
      </c>
      <c r="P426">
        <f>2.0/((1/R426-1/Q426)+SIGN(R426)*SQRT((1/R426-1/Q426)*(1/R426-1/Q426) + 4*DL426/((DL426+1)*(DL426+1))*(2*1/R426*1/Q426-1/Q426*1/Q426)))</f>
        <v>0</v>
      </c>
      <c r="Q426">
        <f>IF(LEFT(DM426,1)&lt;&gt;"0",IF(LEFT(DM426,1)="1",3.0,DN426),$D$5+$E$5*(EE426*DX426/($K$5*1000))+$F$5*(EE426*DX426/($K$5*1000))*MAX(MIN(DK426,$J$5),$I$5)*MAX(MIN(DK426,$J$5),$I$5)+$G$5*MAX(MIN(DK426,$J$5),$I$5)*(EE426*DX426/($K$5*1000))+$H$5*(EE426*DX426/($K$5*1000))*(EE426*DX426/($K$5*1000)))</f>
        <v>0</v>
      </c>
      <c r="R426">
        <f>I426*(1000-(1000*0.61365*exp(17.502*V426/(240.97+V426))/(DX426+DY426)+DS426)/2)/(1000*0.61365*exp(17.502*V426/(240.97+V426))/(DX426+DY426)-DS426)</f>
        <v>0</v>
      </c>
      <c r="S426">
        <f>1/((DL426+1)/(P426/1.6)+1/(Q426/1.37)) + DL426/((DL426+1)/(P426/1.6) + DL426/(Q426/1.37))</f>
        <v>0</v>
      </c>
      <c r="T426">
        <f>(DG426*DJ426)</f>
        <v>0</v>
      </c>
      <c r="U426">
        <f>(DZ426+(T426+2*0.95*5.67E-8*(((DZ426+$B$9)+273)^4-(DZ426+273)^4)-44100*I426)/(1.84*29.3*Q426+8*0.95*5.67E-8*(DZ426+273)^3))</f>
        <v>0</v>
      </c>
      <c r="V426">
        <f>($C$9*EA426+$D$9*EB426+$E$9*U426)</f>
        <v>0</v>
      </c>
      <c r="W426">
        <f>0.61365*exp(17.502*V426/(240.97+V426))</f>
        <v>0</v>
      </c>
      <c r="X426">
        <f>(Y426/Z426*100)</f>
        <v>0</v>
      </c>
      <c r="Y426">
        <f>DS426*(DX426+DY426)/1000</f>
        <v>0</v>
      </c>
      <c r="Z426">
        <f>0.61365*exp(17.502*DZ426/(240.97+DZ426))</f>
        <v>0</v>
      </c>
      <c r="AA426">
        <f>(W426-DS426*(DX426+DY426)/1000)</f>
        <v>0</v>
      </c>
      <c r="AB426">
        <f>(-I426*44100)</f>
        <v>0</v>
      </c>
      <c r="AC426">
        <f>2*29.3*Q426*0.92*(DZ426-V426)</f>
        <v>0</v>
      </c>
      <c r="AD426">
        <f>2*0.95*5.67E-8*(((DZ426+$B$9)+273)^4-(V426+273)^4)</f>
        <v>0</v>
      </c>
      <c r="AE426">
        <f>T426+AD426+AB426+AC426</f>
        <v>0</v>
      </c>
      <c r="AF426">
        <f>DW426*AT426*(DR426-DQ426*(1000-AT426*DT426)/(1000-AT426*DS426))/(100*DK426)</f>
        <v>0</v>
      </c>
      <c r="AG426">
        <f>1000*DW426*AT426*(DS426-DT426)/(100*DK426*(1000-AT426*DS426))</f>
        <v>0</v>
      </c>
      <c r="AH426">
        <f>(AI426 - AJ426 - DX426*1E3/(8.314*(DZ426+273.15)) * AL426/DW426 * AK426) * DW426/(100*DK426) * (1000 - DT426)/1000</f>
        <v>0</v>
      </c>
      <c r="AI426">
        <v>71.01855777436322</v>
      </c>
      <c r="AJ426">
        <v>83.96557636363634</v>
      </c>
      <c r="AK426">
        <v>-3.29066576130062</v>
      </c>
      <c r="AL426">
        <v>65.05159675909137</v>
      </c>
      <c r="AM426">
        <f>(AO426 - AN426 + DX426*1E3/(8.314*(DZ426+273.15)) * AQ426/DW426 * AP426) * DW426/(100*DK426) * 1000/(1000 - AO426)</f>
        <v>0</v>
      </c>
      <c r="AN426">
        <v>19.49208580495657</v>
      </c>
      <c r="AO426">
        <v>21.34214</v>
      </c>
      <c r="AP426">
        <v>0.0006257418186277417</v>
      </c>
      <c r="AQ426">
        <v>105.0378485698211</v>
      </c>
      <c r="AR426">
        <v>0</v>
      </c>
      <c r="AS426">
        <v>0</v>
      </c>
      <c r="AT426">
        <f>IF(AR426*$H$15&gt;=AV426,1.0,(AV426/(AV426-AR426*$H$15)))</f>
        <v>0</v>
      </c>
      <c r="AU426">
        <f>(AT426-1)*100</f>
        <v>0</v>
      </c>
      <c r="AV426">
        <f>MAX(0,($B$15+$C$15*EE426)/(1+$D$15*EE426)*DX426/(DZ426+273)*$E$15)</f>
        <v>0</v>
      </c>
      <c r="AW426" t="s">
        <v>437</v>
      </c>
      <c r="AX426" t="s">
        <v>437</v>
      </c>
      <c r="AY426">
        <v>0</v>
      </c>
      <c r="AZ426">
        <v>0</v>
      </c>
      <c r="BA426">
        <f>1-AY426/AZ426</f>
        <v>0</v>
      </c>
      <c r="BB426">
        <v>0</v>
      </c>
      <c r="BC426" t="s">
        <v>437</v>
      </c>
      <c r="BD426" t="s">
        <v>437</v>
      </c>
      <c r="BE426">
        <v>0</v>
      </c>
      <c r="BF426">
        <v>0</v>
      </c>
      <c r="BG426">
        <f>1-BE426/BF426</f>
        <v>0</v>
      </c>
      <c r="BH426">
        <v>0.5</v>
      </c>
      <c r="BI426">
        <f>DH426</f>
        <v>0</v>
      </c>
      <c r="BJ426">
        <f>K426</f>
        <v>0</v>
      </c>
      <c r="BK426">
        <f>BG426*BH426*BI426</f>
        <v>0</v>
      </c>
      <c r="BL426">
        <f>(BJ426-BB426)/BI426</f>
        <v>0</v>
      </c>
      <c r="BM426">
        <f>(AZ426-BF426)/BF426</f>
        <v>0</v>
      </c>
      <c r="BN426">
        <f>AY426/(BA426+AY426/BF426)</f>
        <v>0</v>
      </c>
      <c r="BO426" t="s">
        <v>437</v>
      </c>
      <c r="BP426">
        <v>0</v>
      </c>
      <c r="BQ426">
        <f>IF(BP426&lt;&gt;0, BP426, BN426)</f>
        <v>0</v>
      </c>
      <c r="BR426">
        <f>1-BQ426/BF426</f>
        <v>0</v>
      </c>
      <c r="BS426">
        <f>(BF426-BE426)/(BF426-BQ426)</f>
        <v>0</v>
      </c>
      <c r="BT426">
        <f>(AZ426-BF426)/(AZ426-BQ426)</f>
        <v>0</v>
      </c>
      <c r="BU426">
        <f>(BF426-BE426)/(BF426-AY426)</f>
        <v>0</v>
      </c>
      <c r="BV426">
        <f>(AZ426-BF426)/(AZ426-AY426)</f>
        <v>0</v>
      </c>
      <c r="BW426">
        <f>(BS426*BQ426/BE426)</f>
        <v>0</v>
      </c>
      <c r="BX426">
        <f>(1-BW426)</f>
        <v>0</v>
      </c>
      <c r="DG426">
        <f>$B$13*EF426+$C$13*EG426+$F$13*ER426*(1-EU426)</f>
        <v>0</v>
      </c>
      <c r="DH426">
        <f>DG426*DI426</f>
        <v>0</v>
      </c>
      <c r="DI426">
        <f>($B$13*$D$11+$C$13*$D$11+$F$13*((FE426+EW426)/MAX(FE426+EW426+FF426, 0.1)*$I$11+FF426/MAX(FE426+EW426+FF426, 0.1)*$J$11))/($B$13+$C$13+$F$13)</f>
        <v>0</v>
      </c>
      <c r="DJ426">
        <f>($B$13*$K$11+$C$13*$K$11+$F$13*((FE426+EW426)/MAX(FE426+EW426+FF426, 0.1)*$P$11+FF426/MAX(FE426+EW426+FF426, 0.1)*$Q$11))/($B$13+$C$13+$F$13)</f>
        <v>0</v>
      </c>
      <c r="DK426">
        <v>3.21</v>
      </c>
      <c r="DL426">
        <v>0.5</v>
      </c>
      <c r="DM426" t="s">
        <v>438</v>
      </c>
      <c r="DN426">
        <v>2</v>
      </c>
      <c r="DO426" t="b">
        <v>1</v>
      </c>
      <c r="DP426">
        <v>1759177508</v>
      </c>
      <c r="DQ426">
        <v>104.6696555555556</v>
      </c>
      <c r="DR426">
        <v>84.51602962962961</v>
      </c>
      <c r="DS426">
        <v>21.31561481481481</v>
      </c>
      <c r="DT426">
        <v>19.4792037037037</v>
      </c>
      <c r="DU426">
        <v>105.6820037037037</v>
      </c>
      <c r="DV426">
        <v>21.04489629629629</v>
      </c>
      <c r="DW426">
        <v>500.017962962963</v>
      </c>
      <c r="DX426">
        <v>90.7942925925926</v>
      </c>
      <c r="DY426">
        <v>0.06687407037037037</v>
      </c>
      <c r="DZ426">
        <v>28.38339629629629</v>
      </c>
      <c r="EA426">
        <v>30.00285555555556</v>
      </c>
      <c r="EB426">
        <v>999.9000000000001</v>
      </c>
      <c r="EC426">
        <v>0</v>
      </c>
      <c r="ED426">
        <v>0</v>
      </c>
      <c r="EE426">
        <v>10002.75740740741</v>
      </c>
      <c r="EF426">
        <v>0</v>
      </c>
      <c r="EG426">
        <v>10.3214</v>
      </c>
      <c r="EH426">
        <v>20.15360370370371</v>
      </c>
      <c r="EI426">
        <v>106.949062962963</v>
      </c>
      <c r="EJ426">
        <v>86.19476666666667</v>
      </c>
      <c r="EK426">
        <v>1.836415555555556</v>
      </c>
      <c r="EL426">
        <v>84.51602962962961</v>
      </c>
      <c r="EM426">
        <v>19.4792037037037</v>
      </c>
      <c r="EN426">
        <v>1.935336296296296</v>
      </c>
      <c r="EO426">
        <v>1.768601111111111</v>
      </c>
      <c r="EP426">
        <v>16.92498518518519</v>
      </c>
      <c r="EQ426">
        <v>15.51199629629629</v>
      </c>
      <c r="ER426">
        <v>2000.007777777778</v>
      </c>
      <c r="ES426">
        <v>0.9799994444444444</v>
      </c>
      <c r="ET426">
        <v>0.02000045185185186</v>
      </c>
      <c r="EU426">
        <v>0</v>
      </c>
      <c r="EV426">
        <v>400.748037037037</v>
      </c>
      <c r="EW426">
        <v>5.00078</v>
      </c>
      <c r="EX426">
        <v>7838.020740740741</v>
      </c>
      <c r="EY426">
        <v>16379.69259259259</v>
      </c>
      <c r="EZ426">
        <v>39.11785185185185</v>
      </c>
      <c r="FA426">
        <v>39.875</v>
      </c>
      <c r="FB426">
        <v>39.09925925925926</v>
      </c>
      <c r="FC426">
        <v>39.59918518518518</v>
      </c>
      <c r="FD426">
        <v>39.91644444444444</v>
      </c>
      <c r="FE426">
        <v>1955.107777777778</v>
      </c>
      <c r="FF426">
        <v>39.9</v>
      </c>
      <c r="FG426">
        <v>0</v>
      </c>
      <c r="FH426">
        <v>1759177508</v>
      </c>
      <c r="FI426">
        <v>0</v>
      </c>
      <c r="FJ426">
        <v>400.7043076923077</v>
      </c>
      <c r="FK426">
        <v>-5.544341871269578</v>
      </c>
      <c r="FL426">
        <v>-115.1271792810035</v>
      </c>
      <c r="FM426">
        <v>7838.183461538462</v>
      </c>
      <c r="FN426">
        <v>15</v>
      </c>
      <c r="FO426">
        <v>0</v>
      </c>
      <c r="FP426" t="s">
        <v>439</v>
      </c>
      <c r="FQ426">
        <v>1746989605.5</v>
      </c>
      <c r="FR426">
        <v>1746989593.5</v>
      </c>
      <c r="FS426">
        <v>0</v>
      </c>
      <c r="FT426">
        <v>-0.274</v>
      </c>
      <c r="FU426">
        <v>-0.002</v>
      </c>
      <c r="FV426">
        <v>2.549</v>
      </c>
      <c r="FW426">
        <v>0.129</v>
      </c>
      <c r="FX426">
        <v>420</v>
      </c>
      <c r="FY426">
        <v>17</v>
      </c>
      <c r="FZ426">
        <v>0.02</v>
      </c>
      <c r="GA426">
        <v>0.04</v>
      </c>
      <c r="GB426">
        <v>19.69756829268293</v>
      </c>
      <c r="GC426">
        <v>7.752769337979107</v>
      </c>
      <c r="GD426">
        <v>0.76518054570881</v>
      </c>
      <c r="GE426">
        <v>0</v>
      </c>
      <c r="GF426">
        <v>401.1401470588235</v>
      </c>
      <c r="GG426">
        <v>-7.109625673281744</v>
      </c>
      <c r="GH426">
        <v>0.7639391387967139</v>
      </c>
      <c r="GI426">
        <v>0</v>
      </c>
      <c r="GJ426">
        <v>1.845642682926829</v>
      </c>
      <c r="GK426">
        <v>-0.1298013240418098</v>
      </c>
      <c r="GL426">
        <v>0.0204796258093186</v>
      </c>
      <c r="GM426">
        <v>0</v>
      </c>
      <c r="GN426">
        <v>0</v>
      </c>
      <c r="GO426">
        <v>3</v>
      </c>
      <c r="GP426" t="s">
        <v>484</v>
      </c>
      <c r="GQ426">
        <v>3.10174</v>
      </c>
      <c r="GR426">
        <v>2.72481</v>
      </c>
      <c r="GS426">
        <v>0.0211415</v>
      </c>
      <c r="GT426">
        <v>0.0155741</v>
      </c>
      <c r="GU426">
        <v>0.0995689</v>
      </c>
      <c r="GV426">
        <v>0.0946651</v>
      </c>
      <c r="GW426">
        <v>25563.8</v>
      </c>
      <c r="GX426">
        <v>23355</v>
      </c>
      <c r="GY426">
        <v>26680.2</v>
      </c>
      <c r="GZ426">
        <v>23946.9</v>
      </c>
      <c r="HA426">
        <v>38430.7</v>
      </c>
      <c r="HB426">
        <v>32043.9</v>
      </c>
      <c r="HC426">
        <v>46586.7</v>
      </c>
      <c r="HD426">
        <v>37887.8</v>
      </c>
      <c r="HE426">
        <v>1.86745</v>
      </c>
      <c r="HF426">
        <v>1.85695</v>
      </c>
      <c r="HG426">
        <v>0.149198</v>
      </c>
      <c r="HH426">
        <v>0</v>
      </c>
      <c r="HI426">
        <v>27.5696</v>
      </c>
      <c r="HJ426">
        <v>999.9</v>
      </c>
      <c r="HK426">
        <v>46.3</v>
      </c>
      <c r="HL426">
        <v>32</v>
      </c>
      <c r="HM426">
        <v>24.3484</v>
      </c>
      <c r="HN426">
        <v>61.2644</v>
      </c>
      <c r="HO426">
        <v>22.4399</v>
      </c>
      <c r="HP426">
        <v>1</v>
      </c>
      <c r="HQ426">
        <v>0.126174</v>
      </c>
      <c r="HR426">
        <v>0.0676552</v>
      </c>
      <c r="HS426">
        <v>20.2799</v>
      </c>
      <c r="HT426">
        <v>5.21235</v>
      </c>
      <c r="HU426">
        <v>11.9798</v>
      </c>
      <c r="HV426">
        <v>4.96335</v>
      </c>
      <c r="HW426">
        <v>3.27453</v>
      </c>
      <c r="HX426">
        <v>9999</v>
      </c>
      <c r="HY426">
        <v>9999</v>
      </c>
      <c r="HZ426">
        <v>9999</v>
      </c>
      <c r="IA426">
        <v>44.9</v>
      </c>
      <c r="IB426">
        <v>1.86398</v>
      </c>
      <c r="IC426">
        <v>1.86016</v>
      </c>
      <c r="ID426">
        <v>1.85842</v>
      </c>
      <c r="IE426">
        <v>1.85977</v>
      </c>
      <c r="IF426">
        <v>1.85989</v>
      </c>
      <c r="IG426">
        <v>1.85838</v>
      </c>
      <c r="IH426">
        <v>1.85745</v>
      </c>
      <c r="II426">
        <v>1.85242</v>
      </c>
      <c r="IJ426">
        <v>0</v>
      </c>
      <c r="IK426">
        <v>0</v>
      </c>
      <c r="IL426">
        <v>0</v>
      </c>
      <c r="IM426">
        <v>0</v>
      </c>
      <c r="IN426" t="s">
        <v>441</v>
      </c>
      <c r="IO426" t="s">
        <v>442</v>
      </c>
      <c r="IP426" t="s">
        <v>443</v>
      </c>
      <c r="IQ426" t="s">
        <v>443</v>
      </c>
      <c r="IR426" t="s">
        <v>443</v>
      </c>
      <c r="IS426" t="s">
        <v>443</v>
      </c>
      <c r="IT426">
        <v>0</v>
      </c>
      <c r="IU426">
        <v>100</v>
      </c>
      <c r="IV426">
        <v>100</v>
      </c>
      <c r="IW426">
        <v>-0.992</v>
      </c>
      <c r="IX426">
        <v>0.2713</v>
      </c>
      <c r="IY426">
        <v>-0.9039269621244732</v>
      </c>
      <c r="IZ426">
        <v>-0.001239420960351069</v>
      </c>
      <c r="JA426">
        <v>2.054680153414315E-06</v>
      </c>
      <c r="JB426">
        <v>-6.090169633737798E-10</v>
      </c>
      <c r="JC426">
        <v>0.01286883109493677</v>
      </c>
      <c r="JD426">
        <v>0.003674261220633967</v>
      </c>
      <c r="JE426">
        <v>0.0003746991724086452</v>
      </c>
      <c r="JF426">
        <v>1.563836292469968E-06</v>
      </c>
      <c r="JG426">
        <v>1</v>
      </c>
      <c r="JH426">
        <v>2003</v>
      </c>
      <c r="JI426">
        <v>1</v>
      </c>
      <c r="JJ426">
        <v>24</v>
      </c>
      <c r="JK426">
        <v>203131.8</v>
      </c>
      <c r="JL426">
        <v>203132</v>
      </c>
      <c r="JM426">
        <v>0.229492</v>
      </c>
      <c r="JN426">
        <v>2.70508</v>
      </c>
      <c r="JO426">
        <v>1.49658</v>
      </c>
      <c r="JP426">
        <v>2.34253</v>
      </c>
      <c r="JQ426">
        <v>1.54907</v>
      </c>
      <c r="JR426">
        <v>2.40234</v>
      </c>
      <c r="JS426">
        <v>36.718</v>
      </c>
      <c r="JT426">
        <v>24.1751</v>
      </c>
      <c r="JU426">
        <v>18</v>
      </c>
      <c r="JV426">
        <v>481.817</v>
      </c>
      <c r="JW426">
        <v>489.731</v>
      </c>
      <c r="JX426">
        <v>27.0462</v>
      </c>
      <c r="JY426">
        <v>28.9137</v>
      </c>
      <c r="JZ426">
        <v>29.9999</v>
      </c>
      <c r="KA426">
        <v>29.1782</v>
      </c>
      <c r="KB426">
        <v>29.185</v>
      </c>
      <c r="KC426">
        <v>4.4867</v>
      </c>
      <c r="KD426">
        <v>21.0962</v>
      </c>
      <c r="KE426">
        <v>77.61490000000001</v>
      </c>
      <c r="KF426">
        <v>27.0432</v>
      </c>
      <c r="KG426">
        <v>32.1416</v>
      </c>
      <c r="KH426">
        <v>19.5076</v>
      </c>
      <c r="KI426">
        <v>101.86</v>
      </c>
      <c r="KJ426">
        <v>91.37009999999999</v>
      </c>
    </row>
    <row r="427" spans="1:296">
      <c r="A427">
        <v>409</v>
      </c>
      <c r="B427">
        <v>1759177612.5</v>
      </c>
      <c r="C427">
        <v>16239.40000009537</v>
      </c>
      <c r="D427" t="s">
        <v>1265</v>
      </c>
      <c r="E427" t="s">
        <v>1266</v>
      </c>
      <c r="F427">
        <v>5</v>
      </c>
      <c r="G427" t="s">
        <v>1218</v>
      </c>
      <c r="H427">
        <v>1759177604.5</v>
      </c>
      <c r="I427">
        <f>(J427)/1000</f>
        <v>0</v>
      </c>
      <c r="J427">
        <f>IF(DO427, AM427, AG427)</f>
        <v>0</v>
      </c>
      <c r="K427">
        <f>IF(DO427, AH427, AF427)</f>
        <v>0</v>
      </c>
      <c r="L427">
        <f>DQ427 - IF(AT427&gt;1, K427*DK427*100.0/(AV427), 0)</f>
        <v>0</v>
      </c>
      <c r="M427">
        <f>((S427-I427/2)*L427-K427)/(S427+I427/2)</f>
        <v>0</v>
      </c>
      <c r="N427">
        <f>M427*(DX427+DY427)/1000.0</f>
        <v>0</v>
      </c>
      <c r="O427">
        <f>(DQ427 - IF(AT427&gt;1, K427*DK427*100.0/(AV427), 0))*(DX427+DY427)/1000.0</f>
        <v>0</v>
      </c>
      <c r="P427">
        <f>2.0/((1/R427-1/Q427)+SIGN(R427)*SQRT((1/R427-1/Q427)*(1/R427-1/Q427) + 4*DL427/((DL427+1)*(DL427+1))*(2*1/R427*1/Q427-1/Q427*1/Q427)))</f>
        <v>0</v>
      </c>
      <c r="Q427">
        <f>IF(LEFT(DM427,1)&lt;&gt;"0",IF(LEFT(DM427,1)="1",3.0,DN427),$D$5+$E$5*(EE427*DX427/($K$5*1000))+$F$5*(EE427*DX427/($K$5*1000))*MAX(MIN(DK427,$J$5),$I$5)*MAX(MIN(DK427,$J$5),$I$5)+$G$5*MAX(MIN(DK427,$J$5),$I$5)*(EE427*DX427/($K$5*1000))+$H$5*(EE427*DX427/($K$5*1000))*(EE427*DX427/($K$5*1000)))</f>
        <v>0</v>
      </c>
      <c r="R427">
        <f>I427*(1000-(1000*0.61365*exp(17.502*V427/(240.97+V427))/(DX427+DY427)+DS427)/2)/(1000*0.61365*exp(17.502*V427/(240.97+V427))/(DX427+DY427)-DS427)</f>
        <v>0</v>
      </c>
      <c r="S427">
        <f>1/((DL427+1)/(P427/1.6)+1/(Q427/1.37)) + DL427/((DL427+1)/(P427/1.6) + DL427/(Q427/1.37))</f>
        <v>0</v>
      </c>
      <c r="T427">
        <f>(DG427*DJ427)</f>
        <v>0</v>
      </c>
      <c r="U427">
        <f>(DZ427+(T427+2*0.95*5.67E-8*(((DZ427+$B$9)+273)^4-(DZ427+273)^4)-44100*I427)/(1.84*29.3*Q427+8*0.95*5.67E-8*(DZ427+273)^3))</f>
        <v>0</v>
      </c>
      <c r="V427">
        <f>($C$9*EA427+$D$9*EB427+$E$9*U427)</f>
        <v>0</v>
      </c>
      <c r="W427">
        <f>0.61365*exp(17.502*V427/(240.97+V427))</f>
        <v>0</v>
      </c>
      <c r="X427">
        <f>(Y427/Z427*100)</f>
        <v>0</v>
      </c>
      <c r="Y427">
        <f>DS427*(DX427+DY427)/1000</f>
        <v>0</v>
      </c>
      <c r="Z427">
        <f>0.61365*exp(17.502*DZ427/(240.97+DZ427))</f>
        <v>0</v>
      </c>
      <c r="AA427">
        <f>(W427-DS427*(DX427+DY427)/1000)</f>
        <v>0</v>
      </c>
      <c r="AB427">
        <f>(-I427*44100)</f>
        <v>0</v>
      </c>
      <c r="AC427">
        <f>2*29.3*Q427*0.92*(DZ427-V427)</f>
        <v>0</v>
      </c>
      <c r="AD427">
        <f>2*0.95*5.67E-8*(((DZ427+$B$9)+273)^4-(V427+273)^4)</f>
        <v>0</v>
      </c>
      <c r="AE427">
        <f>T427+AD427+AB427+AC427</f>
        <v>0</v>
      </c>
      <c r="AF427">
        <f>DW427*AT427*(DR427-DQ427*(1000-AT427*DT427)/(1000-AT427*DS427))/(100*DK427)</f>
        <v>0</v>
      </c>
      <c r="AG427">
        <f>1000*DW427*AT427*(DS427-DT427)/(100*DK427*(1000-AT427*DS427))</f>
        <v>0</v>
      </c>
      <c r="AH427">
        <f>(AI427 - AJ427 - DX427*1E3/(8.314*(DZ427+273.15)) * AL427/DW427 * AK427) * DW427/(100*DK427) * (1000 - DT427)/1000</f>
        <v>0</v>
      </c>
      <c r="AI427">
        <v>428.1439016826468</v>
      </c>
      <c r="AJ427">
        <v>415.777303030303</v>
      </c>
      <c r="AK427">
        <v>-0.03146647939430974</v>
      </c>
      <c r="AL427">
        <v>65.05159675909137</v>
      </c>
      <c r="AM427">
        <f>(AO427 - AN427 + DX427*1E3/(8.314*(DZ427+273.15)) * AQ427/DW427 * AP427) * DW427/(100*DK427) * 1000/(1000 - AO427)</f>
        <v>0</v>
      </c>
      <c r="AN427">
        <v>19.33642339425015</v>
      </c>
      <c r="AO427">
        <v>21.27312666666667</v>
      </c>
      <c r="AP427">
        <v>-4.407706795318226E-05</v>
      </c>
      <c r="AQ427">
        <v>105.0378485698211</v>
      </c>
      <c r="AR427">
        <v>0</v>
      </c>
      <c r="AS427">
        <v>0</v>
      </c>
      <c r="AT427">
        <f>IF(AR427*$H$15&gt;=AV427,1.0,(AV427/(AV427-AR427*$H$15)))</f>
        <v>0</v>
      </c>
      <c r="AU427">
        <f>(AT427-1)*100</f>
        <v>0</v>
      </c>
      <c r="AV427">
        <f>MAX(0,($B$15+$C$15*EE427)/(1+$D$15*EE427)*DX427/(DZ427+273)*$E$15)</f>
        <v>0</v>
      </c>
      <c r="AW427" t="s">
        <v>437</v>
      </c>
      <c r="AX427" t="s">
        <v>437</v>
      </c>
      <c r="AY427">
        <v>0</v>
      </c>
      <c r="AZ427">
        <v>0</v>
      </c>
      <c r="BA427">
        <f>1-AY427/AZ427</f>
        <v>0</v>
      </c>
      <c r="BB427">
        <v>0</v>
      </c>
      <c r="BC427" t="s">
        <v>437</v>
      </c>
      <c r="BD427" t="s">
        <v>437</v>
      </c>
      <c r="BE427">
        <v>0</v>
      </c>
      <c r="BF427">
        <v>0</v>
      </c>
      <c r="BG427">
        <f>1-BE427/BF427</f>
        <v>0</v>
      </c>
      <c r="BH427">
        <v>0.5</v>
      </c>
      <c r="BI427">
        <f>DH427</f>
        <v>0</v>
      </c>
      <c r="BJ427">
        <f>K427</f>
        <v>0</v>
      </c>
      <c r="BK427">
        <f>BG427*BH427*BI427</f>
        <v>0</v>
      </c>
      <c r="BL427">
        <f>(BJ427-BB427)/BI427</f>
        <v>0</v>
      </c>
      <c r="BM427">
        <f>(AZ427-BF427)/BF427</f>
        <v>0</v>
      </c>
      <c r="BN427">
        <f>AY427/(BA427+AY427/BF427)</f>
        <v>0</v>
      </c>
      <c r="BO427" t="s">
        <v>437</v>
      </c>
      <c r="BP427">
        <v>0</v>
      </c>
      <c r="BQ427">
        <f>IF(BP427&lt;&gt;0, BP427, BN427)</f>
        <v>0</v>
      </c>
      <c r="BR427">
        <f>1-BQ427/BF427</f>
        <v>0</v>
      </c>
      <c r="BS427">
        <f>(BF427-BE427)/(BF427-BQ427)</f>
        <v>0</v>
      </c>
      <c r="BT427">
        <f>(AZ427-BF427)/(AZ427-BQ427)</f>
        <v>0</v>
      </c>
      <c r="BU427">
        <f>(BF427-BE427)/(BF427-AY427)</f>
        <v>0</v>
      </c>
      <c r="BV427">
        <f>(AZ427-BF427)/(AZ427-AY427)</f>
        <v>0</v>
      </c>
      <c r="BW427">
        <f>(BS427*BQ427/BE427)</f>
        <v>0</v>
      </c>
      <c r="BX427">
        <f>(1-BW427)</f>
        <v>0</v>
      </c>
      <c r="DG427">
        <f>$B$13*EF427+$C$13*EG427+$F$13*ER427*(1-EU427)</f>
        <v>0</v>
      </c>
      <c r="DH427">
        <f>DG427*DI427</f>
        <v>0</v>
      </c>
      <c r="DI427">
        <f>($B$13*$D$11+$C$13*$D$11+$F$13*((FE427+EW427)/MAX(FE427+EW427+FF427, 0.1)*$I$11+FF427/MAX(FE427+EW427+FF427, 0.1)*$J$11))/($B$13+$C$13+$F$13)</f>
        <v>0</v>
      </c>
      <c r="DJ427">
        <f>($B$13*$K$11+$C$13*$K$11+$F$13*((FE427+EW427)/MAX(FE427+EW427+FF427, 0.1)*$P$11+FF427/MAX(FE427+EW427+FF427, 0.1)*$Q$11))/($B$13+$C$13+$F$13)</f>
        <v>0</v>
      </c>
      <c r="DK427">
        <v>3.21</v>
      </c>
      <c r="DL427">
        <v>0.5</v>
      </c>
      <c r="DM427" t="s">
        <v>438</v>
      </c>
      <c r="DN427">
        <v>2</v>
      </c>
      <c r="DO427" t="b">
        <v>1</v>
      </c>
      <c r="DP427">
        <v>1759177604.5</v>
      </c>
      <c r="DQ427">
        <v>407.2463548387096</v>
      </c>
      <c r="DR427">
        <v>419.8646129032259</v>
      </c>
      <c r="DS427">
        <v>21.28184838709678</v>
      </c>
      <c r="DT427">
        <v>19.34673225806452</v>
      </c>
      <c r="DU427">
        <v>408.3552580645161</v>
      </c>
      <c r="DV427">
        <v>21.01183548387097</v>
      </c>
      <c r="DW427">
        <v>499.9892903225807</v>
      </c>
      <c r="DX427">
        <v>90.78857096774195</v>
      </c>
      <c r="DY427">
        <v>0.06761121612903226</v>
      </c>
      <c r="DZ427">
        <v>28.39094838709677</v>
      </c>
      <c r="EA427">
        <v>29.99113548387097</v>
      </c>
      <c r="EB427">
        <v>999.9000000000003</v>
      </c>
      <c r="EC427">
        <v>0</v>
      </c>
      <c r="ED427">
        <v>0</v>
      </c>
      <c r="EE427">
        <v>9999.518064516129</v>
      </c>
      <c r="EF427">
        <v>0</v>
      </c>
      <c r="EG427">
        <v>10.3214</v>
      </c>
      <c r="EH427">
        <v>-12.6181935483871</v>
      </c>
      <c r="EI427">
        <v>416.1018387096773</v>
      </c>
      <c r="EJ427">
        <v>428.1477419354839</v>
      </c>
      <c r="EK427">
        <v>1.935123548387097</v>
      </c>
      <c r="EL427">
        <v>419.8646129032259</v>
      </c>
      <c r="EM427">
        <v>19.34673225806452</v>
      </c>
      <c r="EN427">
        <v>1.932148709677419</v>
      </c>
      <c r="EO427">
        <v>1.756461935483871</v>
      </c>
      <c r="EP427">
        <v>16.899</v>
      </c>
      <c r="EQ427">
        <v>15.40462258064516</v>
      </c>
      <c r="ER427">
        <v>2000.013548387097</v>
      </c>
      <c r="ES427">
        <v>0.9799989677419353</v>
      </c>
      <c r="ET427">
        <v>0.02000093548387097</v>
      </c>
      <c r="EU427">
        <v>0</v>
      </c>
      <c r="EV427">
        <v>422.8404516129032</v>
      </c>
      <c r="EW427">
        <v>5.000779999999999</v>
      </c>
      <c r="EX427">
        <v>8273.188064516129</v>
      </c>
      <c r="EY427">
        <v>16379.73870967742</v>
      </c>
      <c r="EZ427">
        <v>39.13470967741934</v>
      </c>
      <c r="FA427">
        <v>39.84445161290322</v>
      </c>
      <c r="FB427">
        <v>39.06629032258064</v>
      </c>
      <c r="FC427">
        <v>39.67512903225806</v>
      </c>
      <c r="FD427">
        <v>39.73764516129031</v>
      </c>
      <c r="FE427">
        <v>1955.113548387097</v>
      </c>
      <c r="FF427">
        <v>39.90000000000001</v>
      </c>
      <c r="FG427">
        <v>0</v>
      </c>
      <c r="FH427">
        <v>1759177605.2</v>
      </c>
      <c r="FI427">
        <v>0</v>
      </c>
      <c r="FJ427">
        <v>423.1809230769231</v>
      </c>
      <c r="FK427">
        <v>26.55883763157164</v>
      </c>
      <c r="FL427">
        <v>503.4338464206443</v>
      </c>
      <c r="FM427">
        <v>8279.30923076923</v>
      </c>
      <c r="FN427">
        <v>15</v>
      </c>
      <c r="FO427">
        <v>0</v>
      </c>
      <c r="FP427" t="s">
        <v>439</v>
      </c>
      <c r="FQ427">
        <v>1746989605.5</v>
      </c>
      <c r="FR427">
        <v>1746989593.5</v>
      </c>
      <c r="FS427">
        <v>0</v>
      </c>
      <c r="FT427">
        <v>-0.274</v>
      </c>
      <c r="FU427">
        <v>-0.002</v>
      </c>
      <c r="FV427">
        <v>2.549</v>
      </c>
      <c r="FW427">
        <v>0.129</v>
      </c>
      <c r="FX427">
        <v>420</v>
      </c>
      <c r="FY427">
        <v>17</v>
      </c>
      <c r="FZ427">
        <v>0.02</v>
      </c>
      <c r="GA427">
        <v>0.04</v>
      </c>
      <c r="GB427">
        <v>-12.46160243902439</v>
      </c>
      <c r="GC427">
        <v>-3.243535191637613</v>
      </c>
      <c r="GD427">
        <v>0.3242847299698402</v>
      </c>
      <c r="GE427">
        <v>0</v>
      </c>
      <c r="GF427">
        <v>421.4156470588235</v>
      </c>
      <c r="GG427">
        <v>29.22517953324586</v>
      </c>
      <c r="GH427">
        <v>2.885777119133573</v>
      </c>
      <c r="GI427">
        <v>0</v>
      </c>
      <c r="GJ427">
        <v>1.935159024390244</v>
      </c>
      <c r="GK427">
        <v>-0.008345017421603739</v>
      </c>
      <c r="GL427">
        <v>0.002701570279488382</v>
      </c>
      <c r="GM427">
        <v>1</v>
      </c>
      <c r="GN427">
        <v>1</v>
      </c>
      <c r="GO427">
        <v>3</v>
      </c>
      <c r="GP427" t="s">
        <v>459</v>
      </c>
      <c r="GQ427">
        <v>3.10188</v>
      </c>
      <c r="GR427">
        <v>2.72523</v>
      </c>
      <c r="GS427">
        <v>0.08632860000000001</v>
      </c>
      <c r="GT427">
        <v>0.0882588</v>
      </c>
      <c r="GU427">
        <v>0.09933889999999999</v>
      </c>
      <c r="GV427">
        <v>0.0940879</v>
      </c>
      <c r="GW427">
        <v>23864.9</v>
      </c>
      <c r="GX427">
        <v>21634</v>
      </c>
      <c r="GY427">
        <v>26683.5</v>
      </c>
      <c r="GZ427">
        <v>23950</v>
      </c>
      <c r="HA427">
        <v>38453.7</v>
      </c>
      <c r="HB427">
        <v>32074.9</v>
      </c>
      <c r="HC427">
        <v>46593</v>
      </c>
      <c r="HD427">
        <v>37891.4</v>
      </c>
      <c r="HE427">
        <v>1.8685</v>
      </c>
      <c r="HF427">
        <v>1.85837</v>
      </c>
      <c r="HG427">
        <v>0.149347</v>
      </c>
      <c r="HH427">
        <v>0</v>
      </c>
      <c r="HI427">
        <v>27.5594</v>
      </c>
      <c r="HJ427">
        <v>999.9</v>
      </c>
      <c r="HK427">
        <v>46</v>
      </c>
      <c r="HL427">
        <v>32</v>
      </c>
      <c r="HM427">
        <v>24.1954</v>
      </c>
      <c r="HN427">
        <v>61.3145</v>
      </c>
      <c r="HO427">
        <v>22.4279</v>
      </c>
      <c r="HP427">
        <v>1</v>
      </c>
      <c r="HQ427">
        <v>0.120643</v>
      </c>
      <c r="HR427">
        <v>-0.112821</v>
      </c>
      <c r="HS427">
        <v>20.2803</v>
      </c>
      <c r="HT427">
        <v>5.21459</v>
      </c>
      <c r="HU427">
        <v>11.98</v>
      </c>
      <c r="HV427">
        <v>4.9645</v>
      </c>
      <c r="HW427">
        <v>3.27528</v>
      </c>
      <c r="HX427">
        <v>9999</v>
      </c>
      <c r="HY427">
        <v>9999</v>
      </c>
      <c r="HZ427">
        <v>9999</v>
      </c>
      <c r="IA427">
        <v>44.9</v>
      </c>
      <c r="IB427">
        <v>1.86401</v>
      </c>
      <c r="IC427">
        <v>1.86018</v>
      </c>
      <c r="ID427">
        <v>1.85847</v>
      </c>
      <c r="IE427">
        <v>1.85977</v>
      </c>
      <c r="IF427">
        <v>1.85989</v>
      </c>
      <c r="IG427">
        <v>1.8584</v>
      </c>
      <c r="IH427">
        <v>1.85745</v>
      </c>
      <c r="II427">
        <v>1.85242</v>
      </c>
      <c r="IJ427">
        <v>0</v>
      </c>
      <c r="IK427">
        <v>0</v>
      </c>
      <c r="IL427">
        <v>0</v>
      </c>
      <c r="IM427">
        <v>0</v>
      </c>
      <c r="IN427" t="s">
        <v>441</v>
      </c>
      <c r="IO427" t="s">
        <v>442</v>
      </c>
      <c r="IP427" t="s">
        <v>443</v>
      </c>
      <c r="IQ427" t="s">
        <v>443</v>
      </c>
      <c r="IR427" t="s">
        <v>443</v>
      </c>
      <c r="IS427" t="s">
        <v>443</v>
      </c>
      <c r="IT427">
        <v>0</v>
      </c>
      <c r="IU427">
        <v>100</v>
      </c>
      <c r="IV427">
        <v>100</v>
      </c>
      <c r="IW427">
        <v>-1.109</v>
      </c>
      <c r="IX427">
        <v>0.2698</v>
      </c>
      <c r="IY427">
        <v>-0.9039269621244732</v>
      </c>
      <c r="IZ427">
        <v>-0.001239420960351069</v>
      </c>
      <c r="JA427">
        <v>2.054680153414315E-06</v>
      </c>
      <c r="JB427">
        <v>-6.090169633737798E-10</v>
      </c>
      <c r="JC427">
        <v>0.01286883109493677</v>
      </c>
      <c r="JD427">
        <v>0.003674261220633967</v>
      </c>
      <c r="JE427">
        <v>0.0003746991724086452</v>
      </c>
      <c r="JF427">
        <v>1.563836292469968E-06</v>
      </c>
      <c r="JG427">
        <v>1</v>
      </c>
      <c r="JH427">
        <v>2003</v>
      </c>
      <c r="JI427">
        <v>1</v>
      </c>
      <c r="JJ427">
        <v>24</v>
      </c>
      <c r="JK427">
        <v>203133.5</v>
      </c>
      <c r="JL427">
        <v>203133.6</v>
      </c>
      <c r="JM427">
        <v>1.10718</v>
      </c>
      <c r="JN427">
        <v>2.65503</v>
      </c>
      <c r="JO427">
        <v>1.49658</v>
      </c>
      <c r="JP427">
        <v>2.34253</v>
      </c>
      <c r="JQ427">
        <v>1.54907</v>
      </c>
      <c r="JR427">
        <v>2.39868</v>
      </c>
      <c r="JS427">
        <v>36.718</v>
      </c>
      <c r="JT427">
        <v>24.1751</v>
      </c>
      <c r="JU427">
        <v>18</v>
      </c>
      <c r="JV427">
        <v>481.994</v>
      </c>
      <c r="JW427">
        <v>490.196</v>
      </c>
      <c r="JX427">
        <v>27.2295</v>
      </c>
      <c r="JY427">
        <v>28.8518</v>
      </c>
      <c r="JZ427">
        <v>29.9998</v>
      </c>
      <c r="KA427">
        <v>29.1204</v>
      </c>
      <c r="KB427">
        <v>29.128</v>
      </c>
      <c r="KC427">
        <v>22.2455</v>
      </c>
      <c r="KD427">
        <v>21.0906</v>
      </c>
      <c r="KE427">
        <v>76.8734</v>
      </c>
      <c r="KF427">
        <v>27.23</v>
      </c>
      <c r="KG427">
        <v>419.857</v>
      </c>
      <c r="KH427">
        <v>19.433</v>
      </c>
      <c r="KI427">
        <v>101.874</v>
      </c>
      <c r="KJ427">
        <v>91.3801</v>
      </c>
    </row>
    <row r="428" spans="1:296">
      <c r="A428">
        <v>410</v>
      </c>
      <c r="B428">
        <v>1759177617.5</v>
      </c>
      <c r="C428">
        <v>16244.40000009537</v>
      </c>
      <c r="D428" t="s">
        <v>1267</v>
      </c>
      <c r="E428" t="s">
        <v>1268</v>
      </c>
      <c r="F428">
        <v>5</v>
      </c>
      <c r="G428" t="s">
        <v>1218</v>
      </c>
      <c r="H428">
        <v>1759177609.655172</v>
      </c>
      <c r="I428">
        <f>(J428)/1000</f>
        <v>0</v>
      </c>
      <c r="J428">
        <f>IF(DO428, AM428, AG428)</f>
        <v>0</v>
      </c>
      <c r="K428">
        <f>IF(DO428, AH428, AF428)</f>
        <v>0</v>
      </c>
      <c r="L428">
        <f>DQ428 - IF(AT428&gt;1, K428*DK428*100.0/(AV428), 0)</f>
        <v>0</v>
      </c>
      <c r="M428">
        <f>((S428-I428/2)*L428-K428)/(S428+I428/2)</f>
        <v>0</v>
      </c>
      <c r="N428">
        <f>M428*(DX428+DY428)/1000.0</f>
        <v>0</v>
      </c>
      <c r="O428">
        <f>(DQ428 - IF(AT428&gt;1, K428*DK428*100.0/(AV428), 0))*(DX428+DY428)/1000.0</f>
        <v>0</v>
      </c>
      <c r="P428">
        <f>2.0/((1/R428-1/Q428)+SIGN(R428)*SQRT((1/R428-1/Q428)*(1/R428-1/Q428) + 4*DL428/((DL428+1)*(DL428+1))*(2*1/R428*1/Q428-1/Q428*1/Q428)))</f>
        <v>0</v>
      </c>
      <c r="Q428">
        <f>IF(LEFT(DM428,1)&lt;&gt;"0",IF(LEFT(DM428,1)="1",3.0,DN428),$D$5+$E$5*(EE428*DX428/($K$5*1000))+$F$5*(EE428*DX428/($K$5*1000))*MAX(MIN(DK428,$J$5),$I$5)*MAX(MIN(DK428,$J$5),$I$5)+$G$5*MAX(MIN(DK428,$J$5),$I$5)*(EE428*DX428/($K$5*1000))+$H$5*(EE428*DX428/($K$5*1000))*(EE428*DX428/($K$5*1000)))</f>
        <v>0</v>
      </c>
      <c r="R428">
        <f>I428*(1000-(1000*0.61365*exp(17.502*V428/(240.97+V428))/(DX428+DY428)+DS428)/2)/(1000*0.61365*exp(17.502*V428/(240.97+V428))/(DX428+DY428)-DS428)</f>
        <v>0</v>
      </c>
      <c r="S428">
        <f>1/((DL428+1)/(P428/1.6)+1/(Q428/1.37)) + DL428/((DL428+1)/(P428/1.6) + DL428/(Q428/1.37))</f>
        <v>0</v>
      </c>
      <c r="T428">
        <f>(DG428*DJ428)</f>
        <v>0</v>
      </c>
      <c r="U428">
        <f>(DZ428+(T428+2*0.95*5.67E-8*(((DZ428+$B$9)+273)^4-(DZ428+273)^4)-44100*I428)/(1.84*29.3*Q428+8*0.95*5.67E-8*(DZ428+273)^3))</f>
        <v>0</v>
      </c>
      <c r="V428">
        <f>($C$9*EA428+$D$9*EB428+$E$9*U428)</f>
        <v>0</v>
      </c>
      <c r="W428">
        <f>0.61365*exp(17.502*V428/(240.97+V428))</f>
        <v>0</v>
      </c>
      <c r="X428">
        <f>(Y428/Z428*100)</f>
        <v>0</v>
      </c>
      <c r="Y428">
        <f>DS428*(DX428+DY428)/1000</f>
        <v>0</v>
      </c>
      <c r="Z428">
        <f>0.61365*exp(17.502*DZ428/(240.97+DZ428))</f>
        <v>0</v>
      </c>
      <c r="AA428">
        <f>(W428-DS428*(DX428+DY428)/1000)</f>
        <v>0</v>
      </c>
      <c r="AB428">
        <f>(-I428*44100)</f>
        <v>0</v>
      </c>
      <c r="AC428">
        <f>2*29.3*Q428*0.92*(DZ428-V428)</f>
        <v>0</v>
      </c>
      <c r="AD428">
        <f>2*0.95*5.67E-8*(((DZ428+$B$9)+273)^4-(V428+273)^4)</f>
        <v>0</v>
      </c>
      <c r="AE428">
        <f>T428+AD428+AB428+AC428</f>
        <v>0</v>
      </c>
      <c r="AF428">
        <f>DW428*AT428*(DR428-DQ428*(1000-AT428*DT428)/(1000-AT428*DS428))/(100*DK428)</f>
        <v>0</v>
      </c>
      <c r="AG428">
        <f>1000*DW428*AT428*(DS428-DT428)/(100*DK428*(1000-AT428*DS428))</f>
        <v>0</v>
      </c>
      <c r="AH428">
        <f>(AI428 - AJ428 - DX428*1E3/(8.314*(DZ428+273.15)) * AL428/DW428 * AK428) * DW428/(100*DK428) * (1000 - DT428)/1000</f>
        <v>0</v>
      </c>
      <c r="AI428">
        <v>428.1219833767938</v>
      </c>
      <c r="AJ428">
        <v>415.5869272727272</v>
      </c>
      <c r="AK428">
        <v>-0.02991403140211771</v>
      </c>
      <c r="AL428">
        <v>65.05159675909137</v>
      </c>
      <c r="AM428">
        <f>(AO428 - AN428 + DX428*1E3/(8.314*(DZ428+273.15)) * AQ428/DW428 * AP428) * DW428/(100*DK428) * 1000/(1000 - AO428)</f>
        <v>0</v>
      </c>
      <c r="AN428">
        <v>19.33527261639025</v>
      </c>
      <c r="AO428">
        <v>21.26131272727273</v>
      </c>
      <c r="AP428">
        <v>-5.10148604589981E-05</v>
      </c>
      <c r="AQ428">
        <v>105.0378485698211</v>
      </c>
      <c r="AR428">
        <v>0</v>
      </c>
      <c r="AS428">
        <v>0</v>
      </c>
      <c r="AT428">
        <f>IF(AR428*$H$15&gt;=AV428,1.0,(AV428/(AV428-AR428*$H$15)))</f>
        <v>0</v>
      </c>
      <c r="AU428">
        <f>(AT428-1)*100</f>
        <v>0</v>
      </c>
      <c r="AV428">
        <f>MAX(0,($B$15+$C$15*EE428)/(1+$D$15*EE428)*DX428/(DZ428+273)*$E$15)</f>
        <v>0</v>
      </c>
      <c r="AW428" t="s">
        <v>437</v>
      </c>
      <c r="AX428" t="s">
        <v>437</v>
      </c>
      <c r="AY428">
        <v>0</v>
      </c>
      <c r="AZ428">
        <v>0</v>
      </c>
      <c r="BA428">
        <f>1-AY428/AZ428</f>
        <v>0</v>
      </c>
      <c r="BB428">
        <v>0</v>
      </c>
      <c r="BC428" t="s">
        <v>437</v>
      </c>
      <c r="BD428" t="s">
        <v>437</v>
      </c>
      <c r="BE428">
        <v>0</v>
      </c>
      <c r="BF428">
        <v>0</v>
      </c>
      <c r="BG428">
        <f>1-BE428/BF428</f>
        <v>0</v>
      </c>
      <c r="BH428">
        <v>0.5</v>
      </c>
      <c r="BI428">
        <f>DH428</f>
        <v>0</v>
      </c>
      <c r="BJ428">
        <f>K428</f>
        <v>0</v>
      </c>
      <c r="BK428">
        <f>BG428*BH428*BI428</f>
        <v>0</v>
      </c>
      <c r="BL428">
        <f>(BJ428-BB428)/BI428</f>
        <v>0</v>
      </c>
      <c r="BM428">
        <f>(AZ428-BF428)/BF428</f>
        <v>0</v>
      </c>
      <c r="BN428">
        <f>AY428/(BA428+AY428/BF428)</f>
        <v>0</v>
      </c>
      <c r="BO428" t="s">
        <v>437</v>
      </c>
      <c r="BP428">
        <v>0</v>
      </c>
      <c r="BQ428">
        <f>IF(BP428&lt;&gt;0, BP428, BN428)</f>
        <v>0</v>
      </c>
      <c r="BR428">
        <f>1-BQ428/BF428</f>
        <v>0</v>
      </c>
      <c r="BS428">
        <f>(BF428-BE428)/(BF428-BQ428)</f>
        <v>0</v>
      </c>
      <c r="BT428">
        <f>(AZ428-BF428)/(AZ428-BQ428)</f>
        <v>0</v>
      </c>
      <c r="BU428">
        <f>(BF428-BE428)/(BF428-AY428)</f>
        <v>0</v>
      </c>
      <c r="BV428">
        <f>(AZ428-BF428)/(AZ428-AY428)</f>
        <v>0</v>
      </c>
      <c r="BW428">
        <f>(BS428*BQ428/BE428)</f>
        <v>0</v>
      </c>
      <c r="BX428">
        <f>(1-BW428)</f>
        <v>0</v>
      </c>
      <c r="DG428">
        <f>$B$13*EF428+$C$13*EG428+$F$13*ER428*(1-EU428)</f>
        <v>0</v>
      </c>
      <c r="DH428">
        <f>DG428*DI428</f>
        <v>0</v>
      </c>
      <c r="DI428">
        <f>($B$13*$D$11+$C$13*$D$11+$F$13*((FE428+EW428)/MAX(FE428+EW428+FF428, 0.1)*$I$11+FF428/MAX(FE428+EW428+FF428, 0.1)*$J$11))/($B$13+$C$13+$F$13)</f>
        <v>0</v>
      </c>
      <c r="DJ428">
        <f>($B$13*$K$11+$C$13*$K$11+$F$13*((FE428+EW428)/MAX(FE428+EW428+FF428, 0.1)*$P$11+FF428/MAX(FE428+EW428+FF428, 0.1)*$Q$11))/($B$13+$C$13+$F$13)</f>
        <v>0</v>
      </c>
      <c r="DK428">
        <v>3.21</v>
      </c>
      <c r="DL428">
        <v>0.5</v>
      </c>
      <c r="DM428" t="s">
        <v>438</v>
      </c>
      <c r="DN428">
        <v>2</v>
      </c>
      <c r="DO428" t="b">
        <v>1</v>
      </c>
      <c r="DP428">
        <v>1759177609.655172</v>
      </c>
      <c r="DQ428">
        <v>407.0056206896553</v>
      </c>
      <c r="DR428">
        <v>419.9845862068965</v>
      </c>
      <c r="DS428">
        <v>21.2741551724138</v>
      </c>
      <c r="DT428">
        <v>19.33980689655172</v>
      </c>
      <c r="DU428">
        <v>408.1145862068965</v>
      </c>
      <c r="DV428">
        <v>21.0043</v>
      </c>
      <c r="DW428">
        <v>499.9928965517242</v>
      </c>
      <c r="DX428">
        <v>90.78845862068964</v>
      </c>
      <c r="DY428">
        <v>0.06727958965517242</v>
      </c>
      <c r="DZ428">
        <v>28.39367586206897</v>
      </c>
      <c r="EA428">
        <v>29.98944827586207</v>
      </c>
      <c r="EB428">
        <v>999.9000000000002</v>
      </c>
      <c r="EC428">
        <v>0</v>
      </c>
      <c r="ED428">
        <v>0</v>
      </c>
      <c r="EE428">
        <v>10002.16448275862</v>
      </c>
      <c r="EF428">
        <v>0</v>
      </c>
      <c r="EG428">
        <v>10.3214</v>
      </c>
      <c r="EH428">
        <v>-12.97888275862069</v>
      </c>
      <c r="EI428">
        <v>415.8526551724138</v>
      </c>
      <c r="EJ428">
        <v>428.2671034482759</v>
      </c>
      <c r="EK428">
        <v>1.934343448275862</v>
      </c>
      <c r="EL428">
        <v>419.9845862068965</v>
      </c>
      <c r="EM428">
        <v>19.33980689655172</v>
      </c>
      <c r="EN428">
        <v>1.931446896551724</v>
      </c>
      <c r="EO428">
        <v>1.755831379310345</v>
      </c>
      <c r="EP428">
        <v>16.89326206896552</v>
      </c>
      <c r="EQ428">
        <v>15.39902413793103</v>
      </c>
      <c r="ER428">
        <v>2000.00275862069</v>
      </c>
      <c r="ES428">
        <v>0.9799988275862066</v>
      </c>
      <c r="ET428">
        <v>0.02000107586206897</v>
      </c>
      <c r="EU428">
        <v>0</v>
      </c>
      <c r="EV428">
        <v>425.0101034482759</v>
      </c>
      <c r="EW428">
        <v>5.00078</v>
      </c>
      <c r="EX428">
        <v>8314.007931034483</v>
      </c>
      <c r="EY428">
        <v>16379.65172413793</v>
      </c>
      <c r="EZ428">
        <v>39.12244827586206</v>
      </c>
      <c r="FA428">
        <v>39.83593103448275</v>
      </c>
      <c r="FB428">
        <v>39.05586206896551</v>
      </c>
      <c r="FC428">
        <v>39.6808275862069</v>
      </c>
      <c r="FD428">
        <v>39.74117241379309</v>
      </c>
      <c r="FE428">
        <v>1955.102758620689</v>
      </c>
      <c r="FF428">
        <v>39.90000000000001</v>
      </c>
      <c r="FG428">
        <v>0</v>
      </c>
      <c r="FH428">
        <v>1759177610</v>
      </c>
      <c r="FI428">
        <v>0</v>
      </c>
      <c r="FJ428">
        <v>425.1379615384615</v>
      </c>
      <c r="FK428">
        <v>23.18861536629663</v>
      </c>
      <c r="FL428">
        <v>423.4639310069181</v>
      </c>
      <c r="FM428">
        <v>8316.481538461538</v>
      </c>
      <c r="FN428">
        <v>15</v>
      </c>
      <c r="FO428">
        <v>0</v>
      </c>
      <c r="FP428" t="s">
        <v>439</v>
      </c>
      <c r="FQ428">
        <v>1746989605.5</v>
      </c>
      <c r="FR428">
        <v>1746989593.5</v>
      </c>
      <c r="FS428">
        <v>0</v>
      </c>
      <c r="FT428">
        <v>-0.274</v>
      </c>
      <c r="FU428">
        <v>-0.002</v>
      </c>
      <c r="FV428">
        <v>2.549</v>
      </c>
      <c r="FW428">
        <v>0.129</v>
      </c>
      <c r="FX428">
        <v>420</v>
      </c>
      <c r="FY428">
        <v>17</v>
      </c>
      <c r="FZ428">
        <v>0.02</v>
      </c>
      <c r="GA428">
        <v>0.04</v>
      </c>
      <c r="GB428">
        <v>-12.74942682926829</v>
      </c>
      <c r="GC428">
        <v>-3.596960278745664</v>
      </c>
      <c r="GD428">
        <v>0.3732192529112143</v>
      </c>
      <c r="GE428">
        <v>0</v>
      </c>
      <c r="GF428">
        <v>423.8602058823529</v>
      </c>
      <c r="GG428">
        <v>25.24071808954475</v>
      </c>
      <c r="GH428">
        <v>2.496684646149439</v>
      </c>
      <c r="GI428">
        <v>0</v>
      </c>
      <c r="GJ428">
        <v>1.936057073170732</v>
      </c>
      <c r="GK428">
        <v>0.007514843205579208</v>
      </c>
      <c r="GL428">
        <v>0.007343650731605955</v>
      </c>
      <c r="GM428">
        <v>1</v>
      </c>
      <c r="GN428">
        <v>1</v>
      </c>
      <c r="GO428">
        <v>3</v>
      </c>
      <c r="GP428" t="s">
        <v>459</v>
      </c>
      <c r="GQ428">
        <v>3.10208</v>
      </c>
      <c r="GR428">
        <v>2.72497</v>
      </c>
      <c r="GS428">
        <v>0.08632049999999999</v>
      </c>
      <c r="GT428">
        <v>0.0885784</v>
      </c>
      <c r="GU428">
        <v>0.0993071</v>
      </c>
      <c r="GV428">
        <v>0.0942363</v>
      </c>
      <c r="GW428">
        <v>23865.3</v>
      </c>
      <c r="GX428">
        <v>21626.6</v>
      </c>
      <c r="GY428">
        <v>26683.8</v>
      </c>
      <c r="GZ428">
        <v>23950.3</v>
      </c>
      <c r="HA428">
        <v>38455.6</v>
      </c>
      <c r="HB428">
        <v>32070</v>
      </c>
      <c r="HC428">
        <v>46593.6</v>
      </c>
      <c r="HD428">
        <v>37891.9</v>
      </c>
      <c r="HE428">
        <v>1.86917</v>
      </c>
      <c r="HF428">
        <v>1.8581</v>
      </c>
      <c r="HG428">
        <v>0.149217</v>
      </c>
      <c r="HH428">
        <v>0</v>
      </c>
      <c r="HI428">
        <v>27.5559</v>
      </c>
      <c r="HJ428">
        <v>999.9</v>
      </c>
      <c r="HK428">
        <v>46</v>
      </c>
      <c r="HL428">
        <v>32</v>
      </c>
      <c r="HM428">
        <v>24.1939</v>
      </c>
      <c r="HN428">
        <v>61.3545</v>
      </c>
      <c r="HO428">
        <v>22.3237</v>
      </c>
      <c r="HP428">
        <v>1</v>
      </c>
      <c r="HQ428">
        <v>0.120546</v>
      </c>
      <c r="HR428">
        <v>-0.125891</v>
      </c>
      <c r="HS428">
        <v>20.2796</v>
      </c>
      <c r="HT428">
        <v>5.21055</v>
      </c>
      <c r="HU428">
        <v>11.9797</v>
      </c>
      <c r="HV428">
        <v>4.96325</v>
      </c>
      <c r="HW428">
        <v>3.27438</v>
      </c>
      <c r="HX428">
        <v>9999</v>
      </c>
      <c r="HY428">
        <v>9999</v>
      </c>
      <c r="HZ428">
        <v>9999</v>
      </c>
      <c r="IA428">
        <v>44.9</v>
      </c>
      <c r="IB428">
        <v>1.86401</v>
      </c>
      <c r="IC428">
        <v>1.86019</v>
      </c>
      <c r="ID428">
        <v>1.85846</v>
      </c>
      <c r="IE428">
        <v>1.85976</v>
      </c>
      <c r="IF428">
        <v>1.85989</v>
      </c>
      <c r="IG428">
        <v>1.8584</v>
      </c>
      <c r="IH428">
        <v>1.85745</v>
      </c>
      <c r="II428">
        <v>1.85242</v>
      </c>
      <c r="IJ428">
        <v>0</v>
      </c>
      <c r="IK428">
        <v>0</v>
      </c>
      <c r="IL428">
        <v>0</v>
      </c>
      <c r="IM428">
        <v>0</v>
      </c>
      <c r="IN428" t="s">
        <v>441</v>
      </c>
      <c r="IO428" t="s">
        <v>442</v>
      </c>
      <c r="IP428" t="s">
        <v>443</v>
      </c>
      <c r="IQ428" t="s">
        <v>443</v>
      </c>
      <c r="IR428" t="s">
        <v>443</v>
      </c>
      <c r="IS428" t="s">
        <v>443</v>
      </c>
      <c r="IT428">
        <v>0</v>
      </c>
      <c r="IU428">
        <v>100</v>
      </c>
      <c r="IV428">
        <v>100</v>
      </c>
      <c r="IW428">
        <v>-1.109</v>
      </c>
      <c r="IX428">
        <v>0.2696</v>
      </c>
      <c r="IY428">
        <v>-0.9039269621244732</v>
      </c>
      <c r="IZ428">
        <v>-0.001239420960351069</v>
      </c>
      <c r="JA428">
        <v>2.054680153414315E-06</v>
      </c>
      <c r="JB428">
        <v>-6.090169633737798E-10</v>
      </c>
      <c r="JC428">
        <v>0.01286883109493677</v>
      </c>
      <c r="JD428">
        <v>0.003674261220633967</v>
      </c>
      <c r="JE428">
        <v>0.0003746991724086452</v>
      </c>
      <c r="JF428">
        <v>1.563836292469968E-06</v>
      </c>
      <c r="JG428">
        <v>1</v>
      </c>
      <c r="JH428">
        <v>2003</v>
      </c>
      <c r="JI428">
        <v>1</v>
      </c>
      <c r="JJ428">
        <v>24</v>
      </c>
      <c r="JK428">
        <v>203133.5</v>
      </c>
      <c r="JL428">
        <v>203133.7</v>
      </c>
      <c r="JM428">
        <v>1.13037</v>
      </c>
      <c r="JN428">
        <v>2.65137</v>
      </c>
      <c r="JO428">
        <v>1.49658</v>
      </c>
      <c r="JP428">
        <v>2.34253</v>
      </c>
      <c r="JQ428">
        <v>1.54785</v>
      </c>
      <c r="JR428">
        <v>2.43774</v>
      </c>
      <c r="JS428">
        <v>36.718</v>
      </c>
      <c r="JT428">
        <v>24.1751</v>
      </c>
      <c r="JU428">
        <v>18</v>
      </c>
      <c r="JV428">
        <v>482.365</v>
      </c>
      <c r="JW428">
        <v>489.99</v>
      </c>
      <c r="JX428">
        <v>27.2353</v>
      </c>
      <c r="JY428">
        <v>28.8479</v>
      </c>
      <c r="JZ428">
        <v>29.9998</v>
      </c>
      <c r="KA428">
        <v>29.1172</v>
      </c>
      <c r="KB428">
        <v>29.1249</v>
      </c>
      <c r="KC428">
        <v>22.8299</v>
      </c>
      <c r="KD428">
        <v>21.0906</v>
      </c>
      <c r="KE428">
        <v>76.8734</v>
      </c>
      <c r="KF428">
        <v>27.2374</v>
      </c>
      <c r="KG428">
        <v>439.903</v>
      </c>
      <c r="KH428">
        <v>19.4454</v>
      </c>
      <c r="KI428">
        <v>101.875</v>
      </c>
      <c r="KJ428">
        <v>91.381</v>
      </c>
    </row>
    <row r="429" spans="1:296">
      <c r="A429">
        <v>411</v>
      </c>
      <c r="B429">
        <v>1759177622.5</v>
      </c>
      <c r="C429">
        <v>16249.40000009537</v>
      </c>
      <c r="D429" t="s">
        <v>1269</v>
      </c>
      <c r="E429" t="s">
        <v>1270</v>
      </c>
      <c r="F429">
        <v>5</v>
      </c>
      <c r="G429" t="s">
        <v>1218</v>
      </c>
      <c r="H429">
        <v>1759177614.732143</v>
      </c>
      <c r="I429">
        <f>(J429)/1000</f>
        <v>0</v>
      </c>
      <c r="J429">
        <f>IF(DO429, AM429, AG429)</f>
        <v>0</v>
      </c>
      <c r="K429">
        <f>IF(DO429, AH429, AF429)</f>
        <v>0</v>
      </c>
      <c r="L429">
        <f>DQ429 - IF(AT429&gt;1, K429*DK429*100.0/(AV429), 0)</f>
        <v>0</v>
      </c>
      <c r="M429">
        <f>((S429-I429/2)*L429-K429)/(S429+I429/2)</f>
        <v>0</v>
      </c>
      <c r="N429">
        <f>M429*(DX429+DY429)/1000.0</f>
        <v>0</v>
      </c>
      <c r="O429">
        <f>(DQ429 - IF(AT429&gt;1, K429*DK429*100.0/(AV429), 0))*(DX429+DY429)/1000.0</f>
        <v>0</v>
      </c>
      <c r="P429">
        <f>2.0/((1/R429-1/Q429)+SIGN(R429)*SQRT((1/R429-1/Q429)*(1/R429-1/Q429) + 4*DL429/((DL429+1)*(DL429+1))*(2*1/R429*1/Q429-1/Q429*1/Q429)))</f>
        <v>0</v>
      </c>
      <c r="Q429">
        <f>IF(LEFT(DM429,1)&lt;&gt;"0",IF(LEFT(DM429,1)="1",3.0,DN429),$D$5+$E$5*(EE429*DX429/($K$5*1000))+$F$5*(EE429*DX429/($K$5*1000))*MAX(MIN(DK429,$J$5),$I$5)*MAX(MIN(DK429,$J$5),$I$5)+$G$5*MAX(MIN(DK429,$J$5),$I$5)*(EE429*DX429/($K$5*1000))+$H$5*(EE429*DX429/($K$5*1000))*(EE429*DX429/($K$5*1000)))</f>
        <v>0</v>
      </c>
      <c r="R429">
        <f>I429*(1000-(1000*0.61365*exp(17.502*V429/(240.97+V429))/(DX429+DY429)+DS429)/2)/(1000*0.61365*exp(17.502*V429/(240.97+V429))/(DX429+DY429)-DS429)</f>
        <v>0</v>
      </c>
      <c r="S429">
        <f>1/((DL429+1)/(P429/1.6)+1/(Q429/1.37)) + DL429/((DL429+1)/(P429/1.6) + DL429/(Q429/1.37))</f>
        <v>0</v>
      </c>
      <c r="T429">
        <f>(DG429*DJ429)</f>
        <v>0</v>
      </c>
      <c r="U429">
        <f>(DZ429+(T429+2*0.95*5.67E-8*(((DZ429+$B$9)+273)^4-(DZ429+273)^4)-44100*I429)/(1.84*29.3*Q429+8*0.95*5.67E-8*(DZ429+273)^3))</f>
        <v>0</v>
      </c>
      <c r="V429">
        <f>($C$9*EA429+$D$9*EB429+$E$9*U429)</f>
        <v>0</v>
      </c>
      <c r="W429">
        <f>0.61365*exp(17.502*V429/(240.97+V429))</f>
        <v>0</v>
      </c>
      <c r="X429">
        <f>(Y429/Z429*100)</f>
        <v>0</v>
      </c>
      <c r="Y429">
        <f>DS429*(DX429+DY429)/1000</f>
        <v>0</v>
      </c>
      <c r="Z429">
        <f>0.61365*exp(17.502*DZ429/(240.97+DZ429))</f>
        <v>0</v>
      </c>
      <c r="AA429">
        <f>(W429-DS429*(DX429+DY429)/1000)</f>
        <v>0</v>
      </c>
      <c r="AB429">
        <f>(-I429*44100)</f>
        <v>0</v>
      </c>
      <c r="AC429">
        <f>2*29.3*Q429*0.92*(DZ429-V429)</f>
        <v>0</v>
      </c>
      <c r="AD429">
        <f>2*0.95*5.67E-8*(((DZ429+$B$9)+273)^4-(V429+273)^4)</f>
        <v>0</v>
      </c>
      <c r="AE429">
        <f>T429+AD429+AB429+AC429</f>
        <v>0</v>
      </c>
      <c r="AF429">
        <f>DW429*AT429*(DR429-DQ429*(1000-AT429*DT429)/(1000-AT429*DS429))/(100*DK429)</f>
        <v>0</v>
      </c>
      <c r="AG429">
        <f>1000*DW429*AT429*(DS429-DT429)/(100*DK429*(1000-AT429*DS429))</f>
        <v>0</v>
      </c>
      <c r="AH429">
        <f>(AI429 - AJ429 - DX429*1E3/(8.314*(DZ429+273.15)) * AL429/DW429 * AK429) * DW429/(100*DK429) * (1000 - DT429)/1000</f>
        <v>0</v>
      </c>
      <c r="AI429">
        <v>434.4087809261658</v>
      </c>
      <c r="AJ429">
        <v>418.3453575757575</v>
      </c>
      <c r="AK429">
        <v>0.6786179490979675</v>
      </c>
      <c r="AL429">
        <v>65.05159675909137</v>
      </c>
      <c r="AM429">
        <f>(AO429 - AN429 + DX429*1E3/(8.314*(DZ429+273.15)) * AQ429/DW429 * AP429) * DW429/(100*DK429) * 1000/(1000 - AO429)</f>
        <v>0</v>
      </c>
      <c r="AN429">
        <v>19.37981210743958</v>
      </c>
      <c r="AO429">
        <v>21.27791757575758</v>
      </c>
      <c r="AP429">
        <v>0.0001111733627734913</v>
      </c>
      <c r="AQ429">
        <v>105.0378485698211</v>
      </c>
      <c r="AR429">
        <v>0</v>
      </c>
      <c r="AS429">
        <v>0</v>
      </c>
      <c r="AT429">
        <f>IF(AR429*$H$15&gt;=AV429,1.0,(AV429/(AV429-AR429*$H$15)))</f>
        <v>0</v>
      </c>
      <c r="AU429">
        <f>(AT429-1)*100</f>
        <v>0</v>
      </c>
      <c r="AV429">
        <f>MAX(0,($B$15+$C$15*EE429)/(1+$D$15*EE429)*DX429/(DZ429+273)*$E$15)</f>
        <v>0</v>
      </c>
      <c r="AW429" t="s">
        <v>437</v>
      </c>
      <c r="AX429" t="s">
        <v>437</v>
      </c>
      <c r="AY429">
        <v>0</v>
      </c>
      <c r="AZ429">
        <v>0</v>
      </c>
      <c r="BA429">
        <f>1-AY429/AZ429</f>
        <v>0</v>
      </c>
      <c r="BB429">
        <v>0</v>
      </c>
      <c r="BC429" t="s">
        <v>437</v>
      </c>
      <c r="BD429" t="s">
        <v>437</v>
      </c>
      <c r="BE429">
        <v>0</v>
      </c>
      <c r="BF429">
        <v>0</v>
      </c>
      <c r="BG429">
        <f>1-BE429/BF429</f>
        <v>0</v>
      </c>
      <c r="BH429">
        <v>0.5</v>
      </c>
      <c r="BI429">
        <f>DH429</f>
        <v>0</v>
      </c>
      <c r="BJ429">
        <f>K429</f>
        <v>0</v>
      </c>
      <c r="BK429">
        <f>BG429*BH429*BI429</f>
        <v>0</v>
      </c>
      <c r="BL429">
        <f>(BJ429-BB429)/BI429</f>
        <v>0</v>
      </c>
      <c r="BM429">
        <f>(AZ429-BF429)/BF429</f>
        <v>0</v>
      </c>
      <c r="BN429">
        <f>AY429/(BA429+AY429/BF429)</f>
        <v>0</v>
      </c>
      <c r="BO429" t="s">
        <v>437</v>
      </c>
      <c r="BP429">
        <v>0</v>
      </c>
      <c r="BQ429">
        <f>IF(BP429&lt;&gt;0, BP429, BN429)</f>
        <v>0</v>
      </c>
      <c r="BR429">
        <f>1-BQ429/BF429</f>
        <v>0</v>
      </c>
      <c r="BS429">
        <f>(BF429-BE429)/(BF429-BQ429)</f>
        <v>0</v>
      </c>
      <c r="BT429">
        <f>(AZ429-BF429)/(AZ429-BQ429)</f>
        <v>0</v>
      </c>
      <c r="BU429">
        <f>(BF429-BE429)/(BF429-AY429)</f>
        <v>0</v>
      </c>
      <c r="BV429">
        <f>(AZ429-BF429)/(AZ429-AY429)</f>
        <v>0</v>
      </c>
      <c r="BW429">
        <f>(BS429*BQ429/BE429)</f>
        <v>0</v>
      </c>
      <c r="BX429">
        <f>(1-BW429)</f>
        <v>0</v>
      </c>
      <c r="DG429">
        <f>$B$13*EF429+$C$13*EG429+$F$13*ER429*(1-EU429)</f>
        <v>0</v>
      </c>
      <c r="DH429">
        <f>DG429*DI429</f>
        <v>0</v>
      </c>
      <c r="DI429">
        <f>($B$13*$D$11+$C$13*$D$11+$F$13*((FE429+EW429)/MAX(FE429+EW429+FF429, 0.1)*$I$11+FF429/MAX(FE429+EW429+FF429, 0.1)*$J$11))/($B$13+$C$13+$F$13)</f>
        <v>0</v>
      </c>
      <c r="DJ429">
        <f>($B$13*$K$11+$C$13*$K$11+$F$13*((FE429+EW429)/MAX(FE429+EW429+FF429, 0.1)*$P$11+FF429/MAX(FE429+EW429+FF429, 0.1)*$Q$11))/($B$13+$C$13+$F$13)</f>
        <v>0</v>
      </c>
      <c r="DK429">
        <v>3.21</v>
      </c>
      <c r="DL429">
        <v>0.5</v>
      </c>
      <c r="DM429" t="s">
        <v>438</v>
      </c>
      <c r="DN429">
        <v>2</v>
      </c>
      <c r="DO429" t="b">
        <v>1</v>
      </c>
      <c r="DP429">
        <v>1759177614.732143</v>
      </c>
      <c r="DQ429">
        <v>407.2107500000001</v>
      </c>
      <c r="DR429">
        <v>422.4574285714285</v>
      </c>
      <c r="DS429">
        <v>21.27055357142857</v>
      </c>
      <c r="DT429">
        <v>19.348825</v>
      </c>
      <c r="DU429">
        <v>408.3196785714286</v>
      </c>
      <c r="DV429">
        <v>21.00078214285714</v>
      </c>
      <c r="DW429">
        <v>499.9793571428573</v>
      </c>
      <c r="DX429">
        <v>90.78806071428572</v>
      </c>
      <c r="DY429">
        <v>0.06706533928571429</v>
      </c>
      <c r="DZ429">
        <v>28.39720000000001</v>
      </c>
      <c r="EA429">
        <v>29.990475</v>
      </c>
      <c r="EB429">
        <v>999.9000000000002</v>
      </c>
      <c r="EC429">
        <v>0</v>
      </c>
      <c r="ED429">
        <v>0</v>
      </c>
      <c r="EE429">
        <v>9997.308214285715</v>
      </c>
      <c r="EF429">
        <v>0</v>
      </c>
      <c r="EG429">
        <v>10.3214</v>
      </c>
      <c r="EH429">
        <v>-15.24673571428571</v>
      </c>
      <c r="EI429">
        <v>416.0606428571428</v>
      </c>
      <c r="EJ429">
        <v>430.7928571428571</v>
      </c>
      <c r="EK429">
        <v>1.921721428571429</v>
      </c>
      <c r="EL429">
        <v>422.4574285714285</v>
      </c>
      <c r="EM429">
        <v>19.348825</v>
      </c>
      <c r="EN429">
        <v>1.931111071428572</v>
      </c>
      <c r="EO429">
        <v>1.756642142857143</v>
      </c>
      <c r="EP429">
        <v>16.890525</v>
      </c>
      <c r="EQ429">
        <v>15.40622142857143</v>
      </c>
      <c r="ER429">
        <v>1999.976428571428</v>
      </c>
      <c r="ES429">
        <v>0.9799985357142856</v>
      </c>
      <c r="ET429">
        <v>0.02000136428571429</v>
      </c>
      <c r="EU429">
        <v>0</v>
      </c>
      <c r="EV429">
        <v>426.7643214285713</v>
      </c>
      <c r="EW429">
        <v>5.00078</v>
      </c>
      <c r="EX429">
        <v>8346.850714285716</v>
      </c>
      <c r="EY429">
        <v>16379.43571428571</v>
      </c>
      <c r="EZ429">
        <v>39.12910714285714</v>
      </c>
      <c r="FA429">
        <v>39.84799999999999</v>
      </c>
      <c r="FB429">
        <v>39.06678571428571</v>
      </c>
      <c r="FC429">
        <v>39.75425</v>
      </c>
      <c r="FD429">
        <v>39.72521428571428</v>
      </c>
      <c r="FE429">
        <v>1955.076428571428</v>
      </c>
      <c r="FF429">
        <v>39.9</v>
      </c>
      <c r="FG429">
        <v>0</v>
      </c>
      <c r="FH429">
        <v>1759177614.8</v>
      </c>
      <c r="FI429">
        <v>0</v>
      </c>
      <c r="FJ429">
        <v>426.7999615384615</v>
      </c>
      <c r="FK429">
        <v>18.16694018919542</v>
      </c>
      <c r="FL429">
        <v>348.4591455115252</v>
      </c>
      <c r="FM429">
        <v>8347.341923076923</v>
      </c>
      <c r="FN429">
        <v>15</v>
      </c>
      <c r="FO429">
        <v>0</v>
      </c>
      <c r="FP429" t="s">
        <v>439</v>
      </c>
      <c r="FQ429">
        <v>1746989605.5</v>
      </c>
      <c r="FR429">
        <v>1746989593.5</v>
      </c>
      <c r="FS429">
        <v>0</v>
      </c>
      <c r="FT429">
        <v>-0.274</v>
      </c>
      <c r="FU429">
        <v>-0.002</v>
      </c>
      <c r="FV429">
        <v>2.549</v>
      </c>
      <c r="FW429">
        <v>0.129</v>
      </c>
      <c r="FX429">
        <v>420</v>
      </c>
      <c r="FY429">
        <v>17</v>
      </c>
      <c r="FZ429">
        <v>0.02</v>
      </c>
      <c r="GA429">
        <v>0.04</v>
      </c>
      <c r="GB429">
        <v>-14.5484575</v>
      </c>
      <c r="GC429">
        <v>-24.83846566604127</v>
      </c>
      <c r="GD429">
        <v>3.067560137298656</v>
      </c>
      <c r="GE429">
        <v>0</v>
      </c>
      <c r="GF429">
        <v>425.6764411764706</v>
      </c>
      <c r="GG429">
        <v>21.15860963761368</v>
      </c>
      <c r="GH429">
        <v>2.104674533888462</v>
      </c>
      <c r="GI429">
        <v>0</v>
      </c>
      <c r="GJ429">
        <v>1.92439775</v>
      </c>
      <c r="GK429">
        <v>-0.1400637523452219</v>
      </c>
      <c r="GL429">
        <v>0.0201843303688158</v>
      </c>
      <c r="GM429">
        <v>0</v>
      </c>
      <c r="GN429">
        <v>0</v>
      </c>
      <c r="GO429">
        <v>3</v>
      </c>
      <c r="GP429" t="s">
        <v>484</v>
      </c>
      <c r="GQ429">
        <v>3.10199</v>
      </c>
      <c r="GR429">
        <v>2.72491</v>
      </c>
      <c r="GS429">
        <v>0.0868386</v>
      </c>
      <c r="GT429">
        <v>0.0905716</v>
      </c>
      <c r="GU429">
        <v>0.0993604</v>
      </c>
      <c r="GV429">
        <v>0.0942867</v>
      </c>
      <c r="GW429">
        <v>23851.8</v>
      </c>
      <c r="GX429">
        <v>21579.3</v>
      </c>
      <c r="GY429">
        <v>26683.7</v>
      </c>
      <c r="GZ429">
        <v>23950.2</v>
      </c>
      <c r="HA429">
        <v>38453.4</v>
      </c>
      <c r="HB429">
        <v>32068.6</v>
      </c>
      <c r="HC429">
        <v>46593.6</v>
      </c>
      <c r="HD429">
        <v>37892</v>
      </c>
      <c r="HE429">
        <v>1.8692</v>
      </c>
      <c r="HF429">
        <v>1.85835</v>
      </c>
      <c r="HG429">
        <v>0.150371</v>
      </c>
      <c r="HH429">
        <v>0</v>
      </c>
      <c r="HI429">
        <v>27.5529</v>
      </c>
      <c r="HJ429">
        <v>999.9</v>
      </c>
      <c r="HK429">
        <v>46</v>
      </c>
      <c r="HL429">
        <v>32</v>
      </c>
      <c r="HM429">
        <v>24.1923</v>
      </c>
      <c r="HN429">
        <v>61.2445</v>
      </c>
      <c r="HO429">
        <v>22.1595</v>
      </c>
      <c r="HP429">
        <v>1</v>
      </c>
      <c r="HQ429">
        <v>0.120008</v>
      </c>
      <c r="HR429">
        <v>-0.131953</v>
      </c>
      <c r="HS429">
        <v>20.2797</v>
      </c>
      <c r="HT429">
        <v>5.2107</v>
      </c>
      <c r="HU429">
        <v>11.9796</v>
      </c>
      <c r="HV429">
        <v>4.96305</v>
      </c>
      <c r="HW429">
        <v>3.2744</v>
      </c>
      <c r="HX429">
        <v>9999</v>
      </c>
      <c r="HY429">
        <v>9999</v>
      </c>
      <c r="HZ429">
        <v>9999</v>
      </c>
      <c r="IA429">
        <v>44.9</v>
      </c>
      <c r="IB429">
        <v>1.864</v>
      </c>
      <c r="IC429">
        <v>1.86018</v>
      </c>
      <c r="ID429">
        <v>1.85846</v>
      </c>
      <c r="IE429">
        <v>1.85977</v>
      </c>
      <c r="IF429">
        <v>1.85989</v>
      </c>
      <c r="IG429">
        <v>1.8584</v>
      </c>
      <c r="IH429">
        <v>1.85745</v>
      </c>
      <c r="II429">
        <v>1.85241</v>
      </c>
      <c r="IJ429">
        <v>0</v>
      </c>
      <c r="IK429">
        <v>0</v>
      </c>
      <c r="IL429">
        <v>0</v>
      </c>
      <c r="IM429">
        <v>0</v>
      </c>
      <c r="IN429" t="s">
        <v>441</v>
      </c>
      <c r="IO429" t="s">
        <v>442</v>
      </c>
      <c r="IP429" t="s">
        <v>443</v>
      </c>
      <c r="IQ429" t="s">
        <v>443</v>
      </c>
      <c r="IR429" t="s">
        <v>443</v>
      </c>
      <c r="IS429" t="s">
        <v>443</v>
      </c>
      <c r="IT429">
        <v>0</v>
      </c>
      <c r="IU429">
        <v>100</v>
      </c>
      <c r="IV429">
        <v>100</v>
      </c>
      <c r="IW429">
        <v>-1.108</v>
      </c>
      <c r="IX429">
        <v>0.27</v>
      </c>
      <c r="IY429">
        <v>-0.9039269621244732</v>
      </c>
      <c r="IZ429">
        <v>-0.001239420960351069</v>
      </c>
      <c r="JA429">
        <v>2.054680153414315E-06</v>
      </c>
      <c r="JB429">
        <v>-6.090169633737798E-10</v>
      </c>
      <c r="JC429">
        <v>0.01286883109493677</v>
      </c>
      <c r="JD429">
        <v>0.003674261220633967</v>
      </c>
      <c r="JE429">
        <v>0.0003746991724086452</v>
      </c>
      <c r="JF429">
        <v>1.563836292469968E-06</v>
      </c>
      <c r="JG429">
        <v>1</v>
      </c>
      <c r="JH429">
        <v>2003</v>
      </c>
      <c r="JI429">
        <v>1</v>
      </c>
      <c r="JJ429">
        <v>24</v>
      </c>
      <c r="JK429">
        <v>203133.6</v>
      </c>
      <c r="JL429">
        <v>203133.8</v>
      </c>
      <c r="JM429">
        <v>1.16333</v>
      </c>
      <c r="JN429">
        <v>2.64404</v>
      </c>
      <c r="JO429">
        <v>1.49658</v>
      </c>
      <c r="JP429">
        <v>2.34253</v>
      </c>
      <c r="JQ429">
        <v>1.54907</v>
      </c>
      <c r="JR429">
        <v>2.46338</v>
      </c>
      <c r="JS429">
        <v>36.718</v>
      </c>
      <c r="JT429">
        <v>24.1751</v>
      </c>
      <c r="JU429">
        <v>18</v>
      </c>
      <c r="JV429">
        <v>482.356</v>
      </c>
      <c r="JW429">
        <v>490.132</v>
      </c>
      <c r="JX429">
        <v>27.2436</v>
      </c>
      <c r="JY429">
        <v>28.8438</v>
      </c>
      <c r="JZ429">
        <v>29.9998</v>
      </c>
      <c r="KA429">
        <v>29.1142</v>
      </c>
      <c r="KB429">
        <v>29.1222</v>
      </c>
      <c r="KC429">
        <v>23.4668</v>
      </c>
      <c r="KD429">
        <v>21.0906</v>
      </c>
      <c r="KE429">
        <v>76.8734</v>
      </c>
      <c r="KF429">
        <v>27.2449</v>
      </c>
      <c r="KG429">
        <v>453.259</v>
      </c>
      <c r="KH429">
        <v>19.4404</v>
      </c>
      <c r="KI429">
        <v>101.875</v>
      </c>
      <c r="KJ429">
        <v>91.38120000000001</v>
      </c>
    </row>
    <row r="430" spans="1:296">
      <c r="A430">
        <v>412</v>
      </c>
      <c r="B430">
        <v>1759177627.5</v>
      </c>
      <c r="C430">
        <v>16254.40000009537</v>
      </c>
      <c r="D430" t="s">
        <v>1271</v>
      </c>
      <c r="E430" t="s">
        <v>1272</v>
      </c>
      <c r="F430">
        <v>5</v>
      </c>
      <c r="G430" t="s">
        <v>1218</v>
      </c>
      <c r="H430">
        <v>1759177620</v>
      </c>
      <c r="I430">
        <f>(J430)/1000</f>
        <v>0</v>
      </c>
      <c r="J430">
        <f>IF(DO430, AM430, AG430)</f>
        <v>0</v>
      </c>
      <c r="K430">
        <f>IF(DO430, AH430, AF430)</f>
        <v>0</v>
      </c>
      <c r="L430">
        <f>DQ430 - IF(AT430&gt;1, K430*DK430*100.0/(AV430), 0)</f>
        <v>0</v>
      </c>
      <c r="M430">
        <f>((S430-I430/2)*L430-K430)/(S430+I430/2)</f>
        <v>0</v>
      </c>
      <c r="N430">
        <f>M430*(DX430+DY430)/1000.0</f>
        <v>0</v>
      </c>
      <c r="O430">
        <f>(DQ430 - IF(AT430&gt;1, K430*DK430*100.0/(AV430), 0))*(DX430+DY430)/1000.0</f>
        <v>0</v>
      </c>
      <c r="P430">
        <f>2.0/((1/R430-1/Q430)+SIGN(R430)*SQRT((1/R430-1/Q430)*(1/R430-1/Q430) + 4*DL430/((DL430+1)*(DL430+1))*(2*1/R430*1/Q430-1/Q430*1/Q430)))</f>
        <v>0</v>
      </c>
      <c r="Q430">
        <f>IF(LEFT(DM430,1)&lt;&gt;"0",IF(LEFT(DM430,1)="1",3.0,DN430),$D$5+$E$5*(EE430*DX430/($K$5*1000))+$F$5*(EE430*DX430/($K$5*1000))*MAX(MIN(DK430,$J$5),$I$5)*MAX(MIN(DK430,$J$5),$I$5)+$G$5*MAX(MIN(DK430,$J$5),$I$5)*(EE430*DX430/($K$5*1000))+$H$5*(EE430*DX430/($K$5*1000))*(EE430*DX430/($K$5*1000)))</f>
        <v>0</v>
      </c>
      <c r="R430">
        <f>I430*(1000-(1000*0.61365*exp(17.502*V430/(240.97+V430))/(DX430+DY430)+DS430)/2)/(1000*0.61365*exp(17.502*V430/(240.97+V430))/(DX430+DY430)-DS430)</f>
        <v>0</v>
      </c>
      <c r="S430">
        <f>1/((DL430+1)/(P430/1.6)+1/(Q430/1.37)) + DL430/((DL430+1)/(P430/1.6) + DL430/(Q430/1.37))</f>
        <v>0</v>
      </c>
      <c r="T430">
        <f>(DG430*DJ430)</f>
        <v>0</v>
      </c>
      <c r="U430">
        <f>(DZ430+(T430+2*0.95*5.67E-8*(((DZ430+$B$9)+273)^4-(DZ430+273)^4)-44100*I430)/(1.84*29.3*Q430+8*0.95*5.67E-8*(DZ430+273)^3))</f>
        <v>0</v>
      </c>
      <c r="V430">
        <f>($C$9*EA430+$D$9*EB430+$E$9*U430)</f>
        <v>0</v>
      </c>
      <c r="W430">
        <f>0.61365*exp(17.502*V430/(240.97+V430))</f>
        <v>0</v>
      </c>
      <c r="X430">
        <f>(Y430/Z430*100)</f>
        <v>0</v>
      </c>
      <c r="Y430">
        <f>DS430*(DX430+DY430)/1000</f>
        <v>0</v>
      </c>
      <c r="Z430">
        <f>0.61365*exp(17.502*DZ430/(240.97+DZ430))</f>
        <v>0</v>
      </c>
      <c r="AA430">
        <f>(W430-DS430*(DX430+DY430)/1000)</f>
        <v>0</v>
      </c>
      <c r="AB430">
        <f>(-I430*44100)</f>
        <v>0</v>
      </c>
      <c r="AC430">
        <f>2*29.3*Q430*0.92*(DZ430-V430)</f>
        <v>0</v>
      </c>
      <c r="AD430">
        <f>2*0.95*5.67E-8*(((DZ430+$B$9)+273)^4-(V430+273)^4)</f>
        <v>0</v>
      </c>
      <c r="AE430">
        <f>T430+AD430+AB430+AC430</f>
        <v>0</v>
      </c>
      <c r="AF430">
        <f>DW430*AT430*(DR430-DQ430*(1000-AT430*DT430)/(1000-AT430*DS430))/(100*DK430)</f>
        <v>0</v>
      </c>
      <c r="AG430">
        <f>1000*DW430*AT430*(DS430-DT430)/(100*DK430*(1000-AT430*DS430))</f>
        <v>0</v>
      </c>
      <c r="AH430">
        <f>(AI430 - AJ430 - DX430*1E3/(8.314*(DZ430+273.15)) * AL430/DW430 * AK430) * DW430/(100*DK430) * (1000 - DT430)/1000</f>
        <v>0</v>
      </c>
      <c r="AI430">
        <v>449.3728361957078</v>
      </c>
      <c r="AJ430">
        <v>427.2197333333333</v>
      </c>
      <c r="AK430">
        <v>1.904848953356075</v>
      </c>
      <c r="AL430">
        <v>65.05159675909137</v>
      </c>
      <c r="AM430">
        <f>(AO430 - AN430 + DX430*1E3/(8.314*(DZ430+273.15)) * AQ430/DW430 * AP430) * DW430/(100*DK430) * 1000/(1000 - AO430)</f>
        <v>0</v>
      </c>
      <c r="AN430">
        <v>19.3789413506838</v>
      </c>
      <c r="AO430">
        <v>21.28638666666666</v>
      </c>
      <c r="AP430">
        <v>5.056798562475832E-05</v>
      </c>
      <c r="AQ430">
        <v>105.0378485698211</v>
      </c>
      <c r="AR430">
        <v>0</v>
      </c>
      <c r="AS430">
        <v>0</v>
      </c>
      <c r="AT430">
        <f>IF(AR430*$H$15&gt;=AV430,1.0,(AV430/(AV430-AR430*$H$15)))</f>
        <v>0</v>
      </c>
      <c r="AU430">
        <f>(AT430-1)*100</f>
        <v>0</v>
      </c>
      <c r="AV430">
        <f>MAX(0,($B$15+$C$15*EE430)/(1+$D$15*EE430)*DX430/(DZ430+273)*$E$15)</f>
        <v>0</v>
      </c>
      <c r="AW430" t="s">
        <v>437</v>
      </c>
      <c r="AX430" t="s">
        <v>437</v>
      </c>
      <c r="AY430">
        <v>0</v>
      </c>
      <c r="AZ430">
        <v>0</v>
      </c>
      <c r="BA430">
        <f>1-AY430/AZ430</f>
        <v>0</v>
      </c>
      <c r="BB430">
        <v>0</v>
      </c>
      <c r="BC430" t="s">
        <v>437</v>
      </c>
      <c r="BD430" t="s">
        <v>437</v>
      </c>
      <c r="BE430">
        <v>0</v>
      </c>
      <c r="BF430">
        <v>0</v>
      </c>
      <c r="BG430">
        <f>1-BE430/BF430</f>
        <v>0</v>
      </c>
      <c r="BH430">
        <v>0.5</v>
      </c>
      <c r="BI430">
        <f>DH430</f>
        <v>0</v>
      </c>
      <c r="BJ430">
        <f>K430</f>
        <v>0</v>
      </c>
      <c r="BK430">
        <f>BG430*BH430*BI430</f>
        <v>0</v>
      </c>
      <c r="BL430">
        <f>(BJ430-BB430)/BI430</f>
        <v>0</v>
      </c>
      <c r="BM430">
        <f>(AZ430-BF430)/BF430</f>
        <v>0</v>
      </c>
      <c r="BN430">
        <f>AY430/(BA430+AY430/BF430)</f>
        <v>0</v>
      </c>
      <c r="BO430" t="s">
        <v>437</v>
      </c>
      <c r="BP430">
        <v>0</v>
      </c>
      <c r="BQ430">
        <f>IF(BP430&lt;&gt;0, BP430, BN430)</f>
        <v>0</v>
      </c>
      <c r="BR430">
        <f>1-BQ430/BF430</f>
        <v>0</v>
      </c>
      <c r="BS430">
        <f>(BF430-BE430)/(BF430-BQ430)</f>
        <v>0</v>
      </c>
      <c r="BT430">
        <f>(AZ430-BF430)/(AZ430-BQ430)</f>
        <v>0</v>
      </c>
      <c r="BU430">
        <f>(BF430-BE430)/(BF430-AY430)</f>
        <v>0</v>
      </c>
      <c r="BV430">
        <f>(AZ430-BF430)/(AZ430-AY430)</f>
        <v>0</v>
      </c>
      <c r="BW430">
        <f>(BS430*BQ430/BE430)</f>
        <v>0</v>
      </c>
      <c r="BX430">
        <f>(1-BW430)</f>
        <v>0</v>
      </c>
      <c r="DG430">
        <f>$B$13*EF430+$C$13*EG430+$F$13*ER430*(1-EU430)</f>
        <v>0</v>
      </c>
      <c r="DH430">
        <f>DG430*DI430</f>
        <v>0</v>
      </c>
      <c r="DI430">
        <f>($B$13*$D$11+$C$13*$D$11+$F$13*((FE430+EW430)/MAX(FE430+EW430+FF430, 0.1)*$I$11+FF430/MAX(FE430+EW430+FF430, 0.1)*$J$11))/($B$13+$C$13+$F$13)</f>
        <v>0</v>
      </c>
      <c r="DJ430">
        <f>($B$13*$K$11+$C$13*$K$11+$F$13*((FE430+EW430)/MAX(FE430+EW430+FF430, 0.1)*$P$11+FF430/MAX(FE430+EW430+FF430, 0.1)*$Q$11))/($B$13+$C$13+$F$13)</f>
        <v>0</v>
      </c>
      <c r="DK430">
        <v>3.21</v>
      </c>
      <c r="DL430">
        <v>0.5</v>
      </c>
      <c r="DM430" t="s">
        <v>438</v>
      </c>
      <c r="DN430">
        <v>2</v>
      </c>
      <c r="DO430" t="b">
        <v>1</v>
      </c>
      <c r="DP430">
        <v>1759177620</v>
      </c>
      <c r="DQ430">
        <v>409.6258148148148</v>
      </c>
      <c r="DR430">
        <v>430.0621481481482</v>
      </c>
      <c r="DS430">
        <v>21.27268148148148</v>
      </c>
      <c r="DT430">
        <v>19.36261111111111</v>
      </c>
      <c r="DU430">
        <v>410.7342962962962</v>
      </c>
      <c r="DV430">
        <v>21.00286296296296</v>
      </c>
      <c r="DW430">
        <v>500.0108888888889</v>
      </c>
      <c r="DX430">
        <v>90.78790370370372</v>
      </c>
      <c r="DY430">
        <v>0.06682325925925926</v>
      </c>
      <c r="DZ430">
        <v>28.4014925925926</v>
      </c>
      <c r="EA430">
        <v>29.99652592592593</v>
      </c>
      <c r="EB430">
        <v>999.9000000000001</v>
      </c>
      <c r="EC430">
        <v>0</v>
      </c>
      <c r="ED430">
        <v>0</v>
      </c>
      <c r="EE430">
        <v>10003.89555555555</v>
      </c>
      <c r="EF430">
        <v>0</v>
      </c>
      <c r="EG430">
        <v>10.3214</v>
      </c>
      <c r="EH430">
        <v>-20.43638148148148</v>
      </c>
      <c r="EI430">
        <v>418.529074074074</v>
      </c>
      <c r="EJ430">
        <v>438.5538888888888</v>
      </c>
      <c r="EK430">
        <v>1.910064444444444</v>
      </c>
      <c r="EL430">
        <v>430.0621481481482</v>
      </c>
      <c r="EM430">
        <v>19.36261111111111</v>
      </c>
      <c r="EN430">
        <v>1.931300740740741</v>
      </c>
      <c r="EO430">
        <v>1.75789074074074</v>
      </c>
      <c r="EP430">
        <v>16.89207407407407</v>
      </c>
      <c r="EQ430">
        <v>15.41729259259259</v>
      </c>
      <c r="ER430">
        <v>1999.996296296297</v>
      </c>
      <c r="ES430">
        <v>0.9799986666666665</v>
      </c>
      <c r="ET430">
        <v>0.02000123333333334</v>
      </c>
      <c r="EU430">
        <v>0</v>
      </c>
      <c r="EV430">
        <v>428.1676666666666</v>
      </c>
      <c r="EW430">
        <v>5.00078</v>
      </c>
      <c r="EX430">
        <v>8374.728148148148</v>
      </c>
      <c r="EY430">
        <v>16379.58888888889</v>
      </c>
      <c r="EZ430">
        <v>39.11085185185185</v>
      </c>
      <c r="FA430">
        <v>39.86325925925926</v>
      </c>
      <c r="FB430">
        <v>39.06688888888889</v>
      </c>
      <c r="FC430">
        <v>39.71737037037037</v>
      </c>
      <c r="FD430">
        <v>39.72659259259259</v>
      </c>
      <c r="FE430">
        <v>1955.096296296296</v>
      </c>
      <c r="FF430">
        <v>39.9</v>
      </c>
      <c r="FG430">
        <v>0</v>
      </c>
      <c r="FH430">
        <v>1759177620.2</v>
      </c>
      <c r="FI430">
        <v>0</v>
      </c>
      <c r="FJ430">
        <v>428.3234399999999</v>
      </c>
      <c r="FK430">
        <v>13.67376921106618</v>
      </c>
      <c r="FL430">
        <v>273.7099999877157</v>
      </c>
      <c r="FM430">
        <v>8377.1916</v>
      </c>
      <c r="FN430">
        <v>15</v>
      </c>
      <c r="FO430">
        <v>0</v>
      </c>
      <c r="FP430" t="s">
        <v>439</v>
      </c>
      <c r="FQ430">
        <v>1746989605.5</v>
      </c>
      <c r="FR430">
        <v>1746989593.5</v>
      </c>
      <c r="FS430">
        <v>0</v>
      </c>
      <c r="FT430">
        <v>-0.274</v>
      </c>
      <c r="FU430">
        <v>-0.002</v>
      </c>
      <c r="FV430">
        <v>2.549</v>
      </c>
      <c r="FW430">
        <v>0.129</v>
      </c>
      <c r="FX430">
        <v>420</v>
      </c>
      <c r="FY430">
        <v>17</v>
      </c>
      <c r="FZ430">
        <v>0.02</v>
      </c>
      <c r="GA430">
        <v>0.04</v>
      </c>
      <c r="GB430">
        <v>-17.4491775</v>
      </c>
      <c r="GC430">
        <v>-53.77995534709189</v>
      </c>
      <c r="GD430">
        <v>5.720438945023691</v>
      </c>
      <c r="GE430">
        <v>0</v>
      </c>
      <c r="GF430">
        <v>427.0370294117647</v>
      </c>
      <c r="GG430">
        <v>17.29938882855075</v>
      </c>
      <c r="GH430">
        <v>1.730387690073663</v>
      </c>
      <c r="GI430">
        <v>0</v>
      </c>
      <c r="GJ430">
        <v>1.91816825</v>
      </c>
      <c r="GK430">
        <v>-0.1704476172607948</v>
      </c>
      <c r="GL430">
        <v>0.02152688445728968</v>
      </c>
      <c r="GM430">
        <v>0</v>
      </c>
      <c r="GN430">
        <v>0</v>
      </c>
      <c r="GO430">
        <v>3</v>
      </c>
      <c r="GP430" t="s">
        <v>484</v>
      </c>
      <c r="GQ430">
        <v>3.10199</v>
      </c>
      <c r="GR430">
        <v>2.72489</v>
      </c>
      <c r="GS430">
        <v>0.0883022</v>
      </c>
      <c r="GT430">
        <v>0.0930304</v>
      </c>
      <c r="GU430">
        <v>0.0993908</v>
      </c>
      <c r="GV430">
        <v>0.0942798</v>
      </c>
      <c r="GW430">
        <v>23813.9</v>
      </c>
      <c r="GX430">
        <v>21521.3</v>
      </c>
      <c r="GY430">
        <v>26684.1</v>
      </c>
      <c r="GZ430">
        <v>23950.6</v>
      </c>
      <c r="HA430">
        <v>38452.4</v>
      </c>
      <c r="HB430">
        <v>32069.4</v>
      </c>
      <c r="HC430">
        <v>46593.9</v>
      </c>
      <c r="HD430">
        <v>37892.5</v>
      </c>
      <c r="HE430">
        <v>1.8689</v>
      </c>
      <c r="HF430">
        <v>1.85837</v>
      </c>
      <c r="HG430">
        <v>0.150781</v>
      </c>
      <c r="HH430">
        <v>0</v>
      </c>
      <c r="HI430">
        <v>27.5494</v>
      </c>
      <c r="HJ430">
        <v>999.9</v>
      </c>
      <c r="HK430">
        <v>46</v>
      </c>
      <c r="HL430">
        <v>32</v>
      </c>
      <c r="HM430">
        <v>24.1928</v>
      </c>
      <c r="HN430">
        <v>61.5845</v>
      </c>
      <c r="HO430">
        <v>22.1194</v>
      </c>
      <c r="HP430">
        <v>1</v>
      </c>
      <c r="HQ430">
        <v>0.119911</v>
      </c>
      <c r="HR430">
        <v>-0.113731</v>
      </c>
      <c r="HS430">
        <v>20.2797</v>
      </c>
      <c r="HT430">
        <v>5.21145</v>
      </c>
      <c r="HU430">
        <v>11.98</v>
      </c>
      <c r="HV430">
        <v>4.96305</v>
      </c>
      <c r="HW430">
        <v>3.27448</v>
      </c>
      <c r="HX430">
        <v>9999</v>
      </c>
      <c r="HY430">
        <v>9999</v>
      </c>
      <c r="HZ430">
        <v>9999</v>
      </c>
      <c r="IA430">
        <v>44.9</v>
      </c>
      <c r="IB430">
        <v>1.86401</v>
      </c>
      <c r="IC430">
        <v>1.86016</v>
      </c>
      <c r="ID430">
        <v>1.85847</v>
      </c>
      <c r="IE430">
        <v>1.85976</v>
      </c>
      <c r="IF430">
        <v>1.85989</v>
      </c>
      <c r="IG430">
        <v>1.85838</v>
      </c>
      <c r="IH430">
        <v>1.85745</v>
      </c>
      <c r="II430">
        <v>1.85241</v>
      </c>
      <c r="IJ430">
        <v>0</v>
      </c>
      <c r="IK430">
        <v>0</v>
      </c>
      <c r="IL430">
        <v>0</v>
      </c>
      <c r="IM430">
        <v>0</v>
      </c>
      <c r="IN430" t="s">
        <v>441</v>
      </c>
      <c r="IO430" t="s">
        <v>442</v>
      </c>
      <c r="IP430" t="s">
        <v>443</v>
      </c>
      <c r="IQ430" t="s">
        <v>443</v>
      </c>
      <c r="IR430" t="s">
        <v>443</v>
      </c>
      <c r="IS430" t="s">
        <v>443</v>
      </c>
      <c r="IT430">
        <v>0</v>
      </c>
      <c r="IU430">
        <v>100</v>
      </c>
      <c r="IV430">
        <v>100</v>
      </c>
      <c r="IW430">
        <v>-1.107</v>
      </c>
      <c r="IX430">
        <v>0.2701</v>
      </c>
      <c r="IY430">
        <v>-0.9039269621244732</v>
      </c>
      <c r="IZ430">
        <v>-0.001239420960351069</v>
      </c>
      <c r="JA430">
        <v>2.054680153414315E-06</v>
      </c>
      <c r="JB430">
        <v>-6.090169633737798E-10</v>
      </c>
      <c r="JC430">
        <v>0.01286883109493677</v>
      </c>
      <c r="JD430">
        <v>0.003674261220633967</v>
      </c>
      <c r="JE430">
        <v>0.0003746991724086452</v>
      </c>
      <c r="JF430">
        <v>1.563836292469968E-06</v>
      </c>
      <c r="JG430">
        <v>1</v>
      </c>
      <c r="JH430">
        <v>2003</v>
      </c>
      <c r="JI430">
        <v>1</v>
      </c>
      <c r="JJ430">
        <v>24</v>
      </c>
      <c r="JK430">
        <v>203133.7</v>
      </c>
      <c r="JL430">
        <v>203133.9</v>
      </c>
      <c r="JM430">
        <v>1.19873</v>
      </c>
      <c r="JN430">
        <v>2.63916</v>
      </c>
      <c r="JO430">
        <v>1.49658</v>
      </c>
      <c r="JP430">
        <v>2.34253</v>
      </c>
      <c r="JQ430">
        <v>1.54785</v>
      </c>
      <c r="JR430">
        <v>2.45361</v>
      </c>
      <c r="JS430">
        <v>36.718</v>
      </c>
      <c r="JT430">
        <v>24.1751</v>
      </c>
      <c r="JU430">
        <v>18</v>
      </c>
      <c r="JV430">
        <v>482.158</v>
      </c>
      <c r="JW430">
        <v>490.119</v>
      </c>
      <c r="JX430">
        <v>27.2482</v>
      </c>
      <c r="JY430">
        <v>28.8401</v>
      </c>
      <c r="JZ430">
        <v>29.9998</v>
      </c>
      <c r="KA430">
        <v>29.111</v>
      </c>
      <c r="KB430">
        <v>29.1187</v>
      </c>
      <c r="KC430">
        <v>24.2048</v>
      </c>
      <c r="KD430">
        <v>21.0906</v>
      </c>
      <c r="KE430">
        <v>76.8734</v>
      </c>
      <c r="KF430">
        <v>27.2465</v>
      </c>
      <c r="KG430">
        <v>473.295</v>
      </c>
      <c r="KH430">
        <v>19.434</v>
      </c>
      <c r="KI430">
        <v>101.876</v>
      </c>
      <c r="KJ430">
        <v>91.38249999999999</v>
      </c>
    </row>
    <row r="431" spans="1:296">
      <c r="A431">
        <v>413</v>
      </c>
      <c r="B431">
        <v>1759177632.5</v>
      </c>
      <c r="C431">
        <v>16259.40000009537</v>
      </c>
      <c r="D431" t="s">
        <v>1273</v>
      </c>
      <c r="E431" t="s">
        <v>1274</v>
      </c>
      <c r="F431">
        <v>5</v>
      </c>
      <c r="G431" t="s">
        <v>1218</v>
      </c>
      <c r="H431">
        <v>1759177624.714286</v>
      </c>
      <c r="I431">
        <f>(J431)/1000</f>
        <v>0</v>
      </c>
      <c r="J431">
        <f>IF(DO431, AM431, AG431)</f>
        <v>0</v>
      </c>
      <c r="K431">
        <f>IF(DO431, AH431, AF431)</f>
        <v>0</v>
      </c>
      <c r="L431">
        <f>DQ431 - IF(AT431&gt;1, K431*DK431*100.0/(AV431), 0)</f>
        <v>0</v>
      </c>
      <c r="M431">
        <f>((S431-I431/2)*L431-K431)/(S431+I431/2)</f>
        <v>0</v>
      </c>
      <c r="N431">
        <f>M431*(DX431+DY431)/1000.0</f>
        <v>0</v>
      </c>
      <c r="O431">
        <f>(DQ431 - IF(AT431&gt;1, K431*DK431*100.0/(AV431), 0))*(DX431+DY431)/1000.0</f>
        <v>0</v>
      </c>
      <c r="P431">
        <f>2.0/((1/R431-1/Q431)+SIGN(R431)*SQRT((1/R431-1/Q431)*(1/R431-1/Q431) + 4*DL431/((DL431+1)*(DL431+1))*(2*1/R431*1/Q431-1/Q431*1/Q431)))</f>
        <v>0</v>
      </c>
      <c r="Q431">
        <f>IF(LEFT(DM431,1)&lt;&gt;"0",IF(LEFT(DM431,1)="1",3.0,DN431),$D$5+$E$5*(EE431*DX431/($K$5*1000))+$F$5*(EE431*DX431/($K$5*1000))*MAX(MIN(DK431,$J$5),$I$5)*MAX(MIN(DK431,$J$5),$I$5)+$G$5*MAX(MIN(DK431,$J$5),$I$5)*(EE431*DX431/($K$5*1000))+$H$5*(EE431*DX431/($K$5*1000))*(EE431*DX431/($K$5*1000)))</f>
        <v>0</v>
      </c>
      <c r="R431">
        <f>I431*(1000-(1000*0.61365*exp(17.502*V431/(240.97+V431))/(DX431+DY431)+DS431)/2)/(1000*0.61365*exp(17.502*V431/(240.97+V431))/(DX431+DY431)-DS431)</f>
        <v>0</v>
      </c>
      <c r="S431">
        <f>1/((DL431+1)/(P431/1.6)+1/(Q431/1.37)) + DL431/((DL431+1)/(P431/1.6) + DL431/(Q431/1.37))</f>
        <v>0</v>
      </c>
      <c r="T431">
        <f>(DG431*DJ431)</f>
        <v>0</v>
      </c>
      <c r="U431">
        <f>(DZ431+(T431+2*0.95*5.67E-8*(((DZ431+$B$9)+273)^4-(DZ431+273)^4)-44100*I431)/(1.84*29.3*Q431+8*0.95*5.67E-8*(DZ431+273)^3))</f>
        <v>0</v>
      </c>
      <c r="V431">
        <f>($C$9*EA431+$D$9*EB431+$E$9*U431)</f>
        <v>0</v>
      </c>
      <c r="W431">
        <f>0.61365*exp(17.502*V431/(240.97+V431))</f>
        <v>0</v>
      </c>
      <c r="X431">
        <f>(Y431/Z431*100)</f>
        <v>0</v>
      </c>
      <c r="Y431">
        <f>DS431*(DX431+DY431)/1000</f>
        <v>0</v>
      </c>
      <c r="Z431">
        <f>0.61365*exp(17.502*DZ431/(240.97+DZ431))</f>
        <v>0</v>
      </c>
      <c r="AA431">
        <f>(W431-DS431*(DX431+DY431)/1000)</f>
        <v>0</v>
      </c>
      <c r="AB431">
        <f>(-I431*44100)</f>
        <v>0</v>
      </c>
      <c r="AC431">
        <f>2*29.3*Q431*0.92*(DZ431-V431)</f>
        <v>0</v>
      </c>
      <c r="AD431">
        <f>2*0.95*5.67E-8*(((DZ431+$B$9)+273)^4-(V431+273)^4)</f>
        <v>0</v>
      </c>
      <c r="AE431">
        <f>T431+AD431+AB431+AC431</f>
        <v>0</v>
      </c>
      <c r="AF431">
        <f>DW431*AT431*(DR431-DQ431*(1000-AT431*DT431)/(1000-AT431*DS431))/(100*DK431)</f>
        <v>0</v>
      </c>
      <c r="AG431">
        <f>1000*DW431*AT431*(DS431-DT431)/(100*DK431*(1000-AT431*DS431))</f>
        <v>0</v>
      </c>
      <c r="AH431">
        <f>(AI431 - AJ431 - DX431*1E3/(8.314*(DZ431+273.15)) * AL431/DW431 * AK431) * DW431/(100*DK431) * (1000 - DT431)/1000</f>
        <v>0</v>
      </c>
      <c r="AI431">
        <v>466.0117108698158</v>
      </c>
      <c r="AJ431">
        <v>440.0214727272726</v>
      </c>
      <c r="AK431">
        <v>2.638689438527208</v>
      </c>
      <c r="AL431">
        <v>65.05159675909137</v>
      </c>
      <c r="AM431">
        <f>(AO431 - AN431 + DX431*1E3/(8.314*(DZ431+273.15)) * AQ431/DW431 * AP431) * DW431/(100*DK431) * 1000/(1000 - AO431)</f>
        <v>0</v>
      </c>
      <c r="AN431">
        <v>19.37794827271678</v>
      </c>
      <c r="AO431">
        <v>21.29012909090909</v>
      </c>
      <c r="AP431">
        <v>2.621884179547859E-06</v>
      </c>
      <c r="AQ431">
        <v>105.0378485698211</v>
      </c>
      <c r="AR431">
        <v>0</v>
      </c>
      <c r="AS431">
        <v>0</v>
      </c>
      <c r="AT431">
        <f>IF(AR431*$H$15&gt;=AV431,1.0,(AV431/(AV431-AR431*$H$15)))</f>
        <v>0</v>
      </c>
      <c r="AU431">
        <f>(AT431-1)*100</f>
        <v>0</v>
      </c>
      <c r="AV431">
        <f>MAX(0,($B$15+$C$15*EE431)/(1+$D$15*EE431)*DX431/(DZ431+273)*$E$15)</f>
        <v>0</v>
      </c>
      <c r="AW431" t="s">
        <v>437</v>
      </c>
      <c r="AX431" t="s">
        <v>437</v>
      </c>
      <c r="AY431">
        <v>0</v>
      </c>
      <c r="AZ431">
        <v>0</v>
      </c>
      <c r="BA431">
        <f>1-AY431/AZ431</f>
        <v>0</v>
      </c>
      <c r="BB431">
        <v>0</v>
      </c>
      <c r="BC431" t="s">
        <v>437</v>
      </c>
      <c r="BD431" t="s">
        <v>437</v>
      </c>
      <c r="BE431">
        <v>0</v>
      </c>
      <c r="BF431">
        <v>0</v>
      </c>
      <c r="BG431">
        <f>1-BE431/BF431</f>
        <v>0</v>
      </c>
      <c r="BH431">
        <v>0.5</v>
      </c>
      <c r="BI431">
        <f>DH431</f>
        <v>0</v>
      </c>
      <c r="BJ431">
        <f>K431</f>
        <v>0</v>
      </c>
      <c r="BK431">
        <f>BG431*BH431*BI431</f>
        <v>0</v>
      </c>
      <c r="BL431">
        <f>(BJ431-BB431)/BI431</f>
        <v>0</v>
      </c>
      <c r="BM431">
        <f>(AZ431-BF431)/BF431</f>
        <v>0</v>
      </c>
      <c r="BN431">
        <f>AY431/(BA431+AY431/BF431)</f>
        <v>0</v>
      </c>
      <c r="BO431" t="s">
        <v>437</v>
      </c>
      <c r="BP431">
        <v>0</v>
      </c>
      <c r="BQ431">
        <f>IF(BP431&lt;&gt;0, BP431, BN431)</f>
        <v>0</v>
      </c>
      <c r="BR431">
        <f>1-BQ431/BF431</f>
        <v>0</v>
      </c>
      <c r="BS431">
        <f>(BF431-BE431)/(BF431-BQ431)</f>
        <v>0</v>
      </c>
      <c r="BT431">
        <f>(AZ431-BF431)/(AZ431-BQ431)</f>
        <v>0</v>
      </c>
      <c r="BU431">
        <f>(BF431-BE431)/(BF431-AY431)</f>
        <v>0</v>
      </c>
      <c r="BV431">
        <f>(AZ431-BF431)/(AZ431-AY431)</f>
        <v>0</v>
      </c>
      <c r="BW431">
        <f>(BS431*BQ431/BE431)</f>
        <v>0</v>
      </c>
      <c r="BX431">
        <f>(1-BW431)</f>
        <v>0</v>
      </c>
      <c r="DG431">
        <f>$B$13*EF431+$C$13*EG431+$F$13*ER431*(1-EU431)</f>
        <v>0</v>
      </c>
      <c r="DH431">
        <f>DG431*DI431</f>
        <v>0</v>
      </c>
      <c r="DI431">
        <f>($B$13*$D$11+$C$13*$D$11+$F$13*((FE431+EW431)/MAX(FE431+EW431+FF431, 0.1)*$I$11+FF431/MAX(FE431+EW431+FF431, 0.1)*$J$11))/($B$13+$C$13+$F$13)</f>
        <v>0</v>
      </c>
      <c r="DJ431">
        <f>($B$13*$K$11+$C$13*$K$11+$F$13*((FE431+EW431)/MAX(FE431+EW431+FF431, 0.1)*$P$11+FF431/MAX(FE431+EW431+FF431, 0.1)*$Q$11))/($B$13+$C$13+$F$13)</f>
        <v>0</v>
      </c>
      <c r="DK431">
        <v>3.21</v>
      </c>
      <c r="DL431">
        <v>0.5</v>
      </c>
      <c r="DM431" t="s">
        <v>438</v>
      </c>
      <c r="DN431">
        <v>2</v>
      </c>
      <c r="DO431" t="b">
        <v>1</v>
      </c>
      <c r="DP431">
        <v>1759177624.714286</v>
      </c>
      <c r="DQ431">
        <v>415.5003928571429</v>
      </c>
      <c r="DR431">
        <v>442.0821428571429</v>
      </c>
      <c r="DS431">
        <v>21.28017142857142</v>
      </c>
      <c r="DT431">
        <v>19.37749285714286</v>
      </c>
      <c r="DU431">
        <v>416.6078928571428</v>
      </c>
      <c r="DV431">
        <v>21.01019642857143</v>
      </c>
      <c r="DW431">
        <v>500.0280000000001</v>
      </c>
      <c r="DX431">
        <v>90.78817500000001</v>
      </c>
      <c r="DY431">
        <v>0.06676906785714286</v>
      </c>
      <c r="DZ431">
        <v>28.405225</v>
      </c>
      <c r="EA431">
        <v>30.00296428571428</v>
      </c>
      <c r="EB431">
        <v>999.9000000000002</v>
      </c>
      <c r="EC431">
        <v>0</v>
      </c>
      <c r="ED431">
        <v>0</v>
      </c>
      <c r="EE431">
        <v>10010.24821428572</v>
      </c>
      <c r="EF431">
        <v>0</v>
      </c>
      <c r="EG431">
        <v>10.3214</v>
      </c>
      <c r="EH431">
        <v>-26.58180357142857</v>
      </c>
      <c r="EI431">
        <v>424.5346071428572</v>
      </c>
      <c r="EJ431">
        <v>450.8179642857143</v>
      </c>
      <c r="EK431">
        <v>1.902669642857143</v>
      </c>
      <c r="EL431">
        <v>442.0821428571429</v>
      </c>
      <c r="EM431">
        <v>19.37749285714286</v>
      </c>
      <c r="EN431">
        <v>1.931986785714286</v>
      </c>
      <c r="EO431">
        <v>1.7592475</v>
      </c>
      <c r="EP431">
        <v>16.89767857142857</v>
      </c>
      <c r="EQ431">
        <v>15.429325</v>
      </c>
      <c r="ER431">
        <v>2000.007857142857</v>
      </c>
      <c r="ES431">
        <v>0.9799987499999999</v>
      </c>
      <c r="ET431">
        <v>0.02000114642857143</v>
      </c>
      <c r="EU431">
        <v>0</v>
      </c>
      <c r="EV431">
        <v>429.247</v>
      </c>
      <c r="EW431">
        <v>5.00078</v>
      </c>
      <c r="EX431">
        <v>8395.000714285714</v>
      </c>
      <c r="EY431">
        <v>16379.69285714285</v>
      </c>
      <c r="EZ431">
        <v>39.10907142857143</v>
      </c>
      <c r="FA431">
        <v>39.85921428571428</v>
      </c>
      <c r="FB431">
        <v>39.069</v>
      </c>
      <c r="FC431">
        <v>39.73860714285714</v>
      </c>
      <c r="FD431">
        <v>39.71839285714285</v>
      </c>
      <c r="FE431">
        <v>1955.107857142857</v>
      </c>
      <c r="FF431">
        <v>39.9</v>
      </c>
      <c r="FG431">
        <v>0</v>
      </c>
      <c r="FH431">
        <v>1759177625</v>
      </c>
      <c r="FI431">
        <v>0</v>
      </c>
      <c r="FJ431">
        <v>429.40408</v>
      </c>
      <c r="FK431">
        <v>12.92661533850577</v>
      </c>
      <c r="FL431">
        <v>233.7176919853311</v>
      </c>
      <c r="FM431">
        <v>8397.628400000001</v>
      </c>
      <c r="FN431">
        <v>15</v>
      </c>
      <c r="FO431">
        <v>0</v>
      </c>
      <c r="FP431" t="s">
        <v>439</v>
      </c>
      <c r="FQ431">
        <v>1746989605.5</v>
      </c>
      <c r="FR431">
        <v>1746989593.5</v>
      </c>
      <c r="FS431">
        <v>0</v>
      </c>
      <c r="FT431">
        <v>-0.274</v>
      </c>
      <c r="FU431">
        <v>-0.002</v>
      </c>
      <c r="FV431">
        <v>2.549</v>
      </c>
      <c r="FW431">
        <v>0.129</v>
      </c>
      <c r="FX431">
        <v>420</v>
      </c>
      <c r="FY431">
        <v>17</v>
      </c>
      <c r="FZ431">
        <v>0.02</v>
      </c>
      <c r="GA431">
        <v>0.04</v>
      </c>
      <c r="GB431">
        <v>-23.3611975</v>
      </c>
      <c r="GC431">
        <v>-79.79271557223264</v>
      </c>
      <c r="GD431">
        <v>7.77554547400012</v>
      </c>
      <c r="GE431">
        <v>0</v>
      </c>
      <c r="GF431">
        <v>428.6408235294118</v>
      </c>
      <c r="GG431">
        <v>13.85952633520281</v>
      </c>
      <c r="GH431">
        <v>1.380089926110701</v>
      </c>
      <c r="GI431">
        <v>0</v>
      </c>
      <c r="GJ431">
        <v>1.91084225</v>
      </c>
      <c r="GK431">
        <v>-0.0775349718574128</v>
      </c>
      <c r="GL431">
        <v>0.01812161851042836</v>
      </c>
      <c r="GM431">
        <v>1</v>
      </c>
      <c r="GN431">
        <v>1</v>
      </c>
      <c r="GO431">
        <v>3</v>
      </c>
      <c r="GP431" t="s">
        <v>459</v>
      </c>
      <c r="GQ431">
        <v>3.10225</v>
      </c>
      <c r="GR431">
        <v>2.72468</v>
      </c>
      <c r="GS431">
        <v>0.09031740000000001</v>
      </c>
      <c r="GT431">
        <v>0.0954393</v>
      </c>
      <c r="GU431">
        <v>0.0994009</v>
      </c>
      <c r="GV431">
        <v>0.0942839</v>
      </c>
      <c r="GW431">
        <v>23761.4</v>
      </c>
      <c r="GX431">
        <v>21464.1</v>
      </c>
      <c r="GY431">
        <v>26684.2</v>
      </c>
      <c r="GZ431">
        <v>23950.6</v>
      </c>
      <c r="HA431">
        <v>38452.7</v>
      </c>
      <c r="HB431">
        <v>32069.9</v>
      </c>
      <c r="HC431">
        <v>46594.4</v>
      </c>
      <c r="HD431">
        <v>37892.8</v>
      </c>
      <c r="HE431">
        <v>1.86957</v>
      </c>
      <c r="HF431">
        <v>1.85807</v>
      </c>
      <c r="HG431">
        <v>0.150502</v>
      </c>
      <c r="HH431">
        <v>0</v>
      </c>
      <c r="HI431">
        <v>27.5476</v>
      </c>
      <c r="HJ431">
        <v>999.9</v>
      </c>
      <c r="HK431">
        <v>45.9</v>
      </c>
      <c r="HL431">
        <v>32</v>
      </c>
      <c r="HM431">
        <v>24.1425</v>
      </c>
      <c r="HN431">
        <v>60.6345</v>
      </c>
      <c r="HO431">
        <v>22.1154</v>
      </c>
      <c r="HP431">
        <v>1</v>
      </c>
      <c r="HQ431">
        <v>0.119804</v>
      </c>
      <c r="HR431">
        <v>0.290904</v>
      </c>
      <c r="HS431">
        <v>20.2792</v>
      </c>
      <c r="HT431">
        <v>5.211</v>
      </c>
      <c r="HU431">
        <v>11.98</v>
      </c>
      <c r="HV431">
        <v>4.96275</v>
      </c>
      <c r="HW431">
        <v>3.2745</v>
      </c>
      <c r="HX431">
        <v>9999</v>
      </c>
      <c r="HY431">
        <v>9999</v>
      </c>
      <c r="HZ431">
        <v>9999</v>
      </c>
      <c r="IA431">
        <v>44.9</v>
      </c>
      <c r="IB431">
        <v>1.864</v>
      </c>
      <c r="IC431">
        <v>1.86019</v>
      </c>
      <c r="ID431">
        <v>1.85846</v>
      </c>
      <c r="IE431">
        <v>1.85978</v>
      </c>
      <c r="IF431">
        <v>1.85989</v>
      </c>
      <c r="IG431">
        <v>1.8584</v>
      </c>
      <c r="IH431">
        <v>1.85746</v>
      </c>
      <c r="II431">
        <v>1.85242</v>
      </c>
      <c r="IJ431">
        <v>0</v>
      </c>
      <c r="IK431">
        <v>0</v>
      </c>
      <c r="IL431">
        <v>0</v>
      </c>
      <c r="IM431">
        <v>0</v>
      </c>
      <c r="IN431" t="s">
        <v>441</v>
      </c>
      <c r="IO431" t="s">
        <v>442</v>
      </c>
      <c r="IP431" t="s">
        <v>443</v>
      </c>
      <c r="IQ431" t="s">
        <v>443</v>
      </c>
      <c r="IR431" t="s">
        <v>443</v>
      </c>
      <c r="IS431" t="s">
        <v>443</v>
      </c>
      <c r="IT431">
        <v>0</v>
      </c>
      <c r="IU431">
        <v>100</v>
      </c>
      <c r="IV431">
        <v>100</v>
      </c>
      <c r="IW431">
        <v>-1.105</v>
      </c>
      <c r="IX431">
        <v>0.2701</v>
      </c>
      <c r="IY431">
        <v>-0.9039269621244732</v>
      </c>
      <c r="IZ431">
        <v>-0.001239420960351069</v>
      </c>
      <c r="JA431">
        <v>2.054680153414315E-06</v>
      </c>
      <c r="JB431">
        <v>-6.090169633737798E-10</v>
      </c>
      <c r="JC431">
        <v>0.01286883109493677</v>
      </c>
      <c r="JD431">
        <v>0.003674261220633967</v>
      </c>
      <c r="JE431">
        <v>0.0003746991724086452</v>
      </c>
      <c r="JF431">
        <v>1.563836292469968E-06</v>
      </c>
      <c r="JG431">
        <v>1</v>
      </c>
      <c r="JH431">
        <v>2003</v>
      </c>
      <c r="JI431">
        <v>1</v>
      </c>
      <c r="JJ431">
        <v>24</v>
      </c>
      <c r="JK431">
        <v>203133.8</v>
      </c>
      <c r="JL431">
        <v>203134</v>
      </c>
      <c r="JM431">
        <v>1.23291</v>
      </c>
      <c r="JN431">
        <v>2.68188</v>
      </c>
      <c r="JO431">
        <v>1.49658</v>
      </c>
      <c r="JP431">
        <v>2.34253</v>
      </c>
      <c r="JQ431">
        <v>1.54907</v>
      </c>
      <c r="JR431">
        <v>2.4585</v>
      </c>
      <c r="JS431">
        <v>36.718</v>
      </c>
      <c r="JT431">
        <v>24.1751</v>
      </c>
      <c r="JU431">
        <v>18</v>
      </c>
      <c r="JV431">
        <v>482.523</v>
      </c>
      <c r="JW431">
        <v>489.896</v>
      </c>
      <c r="JX431">
        <v>27.1927</v>
      </c>
      <c r="JY431">
        <v>28.8364</v>
      </c>
      <c r="JZ431">
        <v>30.0001</v>
      </c>
      <c r="KA431">
        <v>29.1073</v>
      </c>
      <c r="KB431">
        <v>29.1156</v>
      </c>
      <c r="KC431">
        <v>24.8578</v>
      </c>
      <c r="KD431">
        <v>21.0906</v>
      </c>
      <c r="KE431">
        <v>76.8734</v>
      </c>
      <c r="KF431">
        <v>27.1422</v>
      </c>
      <c r="KG431">
        <v>486.652</v>
      </c>
      <c r="KH431">
        <v>19.4353</v>
      </c>
      <c r="KI431">
        <v>101.877</v>
      </c>
      <c r="KJ431">
        <v>91.38290000000001</v>
      </c>
    </row>
    <row r="432" spans="1:296">
      <c r="A432">
        <v>414</v>
      </c>
      <c r="B432">
        <v>1759177637.5</v>
      </c>
      <c r="C432">
        <v>16264.40000009537</v>
      </c>
      <c r="D432" t="s">
        <v>1275</v>
      </c>
      <c r="E432" t="s">
        <v>1276</v>
      </c>
      <c r="F432">
        <v>5</v>
      </c>
      <c r="G432" t="s">
        <v>1218</v>
      </c>
      <c r="H432">
        <v>1759177630</v>
      </c>
      <c r="I432">
        <f>(J432)/1000</f>
        <v>0</v>
      </c>
      <c r="J432">
        <f>IF(DO432, AM432, AG432)</f>
        <v>0</v>
      </c>
      <c r="K432">
        <f>IF(DO432, AH432, AF432)</f>
        <v>0</v>
      </c>
      <c r="L432">
        <f>DQ432 - IF(AT432&gt;1, K432*DK432*100.0/(AV432), 0)</f>
        <v>0</v>
      </c>
      <c r="M432">
        <f>((S432-I432/2)*L432-K432)/(S432+I432/2)</f>
        <v>0</v>
      </c>
      <c r="N432">
        <f>M432*(DX432+DY432)/1000.0</f>
        <v>0</v>
      </c>
      <c r="O432">
        <f>(DQ432 - IF(AT432&gt;1, K432*DK432*100.0/(AV432), 0))*(DX432+DY432)/1000.0</f>
        <v>0</v>
      </c>
      <c r="P432">
        <f>2.0/((1/R432-1/Q432)+SIGN(R432)*SQRT((1/R432-1/Q432)*(1/R432-1/Q432) + 4*DL432/((DL432+1)*(DL432+1))*(2*1/R432*1/Q432-1/Q432*1/Q432)))</f>
        <v>0</v>
      </c>
      <c r="Q432">
        <f>IF(LEFT(DM432,1)&lt;&gt;"0",IF(LEFT(DM432,1)="1",3.0,DN432),$D$5+$E$5*(EE432*DX432/($K$5*1000))+$F$5*(EE432*DX432/($K$5*1000))*MAX(MIN(DK432,$J$5),$I$5)*MAX(MIN(DK432,$J$5),$I$5)+$G$5*MAX(MIN(DK432,$J$5),$I$5)*(EE432*DX432/($K$5*1000))+$H$5*(EE432*DX432/($K$5*1000))*(EE432*DX432/($K$5*1000)))</f>
        <v>0</v>
      </c>
      <c r="R432">
        <f>I432*(1000-(1000*0.61365*exp(17.502*V432/(240.97+V432))/(DX432+DY432)+DS432)/2)/(1000*0.61365*exp(17.502*V432/(240.97+V432))/(DX432+DY432)-DS432)</f>
        <v>0</v>
      </c>
      <c r="S432">
        <f>1/((DL432+1)/(P432/1.6)+1/(Q432/1.37)) + DL432/((DL432+1)/(P432/1.6) + DL432/(Q432/1.37))</f>
        <v>0</v>
      </c>
      <c r="T432">
        <f>(DG432*DJ432)</f>
        <v>0</v>
      </c>
      <c r="U432">
        <f>(DZ432+(T432+2*0.95*5.67E-8*(((DZ432+$B$9)+273)^4-(DZ432+273)^4)-44100*I432)/(1.84*29.3*Q432+8*0.95*5.67E-8*(DZ432+273)^3))</f>
        <v>0</v>
      </c>
      <c r="V432">
        <f>($C$9*EA432+$D$9*EB432+$E$9*U432)</f>
        <v>0</v>
      </c>
      <c r="W432">
        <f>0.61365*exp(17.502*V432/(240.97+V432))</f>
        <v>0</v>
      </c>
      <c r="X432">
        <f>(Y432/Z432*100)</f>
        <v>0</v>
      </c>
      <c r="Y432">
        <f>DS432*(DX432+DY432)/1000</f>
        <v>0</v>
      </c>
      <c r="Z432">
        <f>0.61365*exp(17.502*DZ432/(240.97+DZ432))</f>
        <v>0</v>
      </c>
      <c r="AA432">
        <f>(W432-DS432*(DX432+DY432)/1000)</f>
        <v>0</v>
      </c>
      <c r="AB432">
        <f>(-I432*44100)</f>
        <v>0</v>
      </c>
      <c r="AC432">
        <f>2*29.3*Q432*0.92*(DZ432-V432)</f>
        <v>0</v>
      </c>
      <c r="AD432">
        <f>2*0.95*5.67E-8*(((DZ432+$B$9)+273)^4-(V432+273)^4)</f>
        <v>0</v>
      </c>
      <c r="AE432">
        <f>T432+AD432+AB432+AC432</f>
        <v>0</v>
      </c>
      <c r="AF432">
        <f>DW432*AT432*(DR432-DQ432*(1000-AT432*DT432)/(1000-AT432*DS432))/(100*DK432)</f>
        <v>0</v>
      </c>
      <c r="AG432">
        <f>1000*DW432*AT432*(DS432-DT432)/(100*DK432*(1000-AT432*DS432))</f>
        <v>0</v>
      </c>
      <c r="AH432">
        <f>(AI432 - AJ432 - DX432*1E3/(8.314*(DZ432+273.15)) * AL432/DW432 * AK432) * DW432/(100*DK432) * (1000 - DT432)/1000</f>
        <v>0</v>
      </c>
      <c r="AI432">
        <v>481.585708334225</v>
      </c>
      <c r="AJ432">
        <v>454.3581636363639</v>
      </c>
      <c r="AK432">
        <v>2.884371469015022</v>
      </c>
      <c r="AL432">
        <v>65.05159675909137</v>
      </c>
      <c r="AM432">
        <f>(AO432 - AN432 + DX432*1E3/(8.314*(DZ432+273.15)) * AQ432/DW432 * AP432) * DW432/(100*DK432) * 1000/(1000 - AO432)</f>
        <v>0</v>
      </c>
      <c r="AN432">
        <v>19.37786036195307</v>
      </c>
      <c r="AO432">
        <v>21.28847575757576</v>
      </c>
      <c r="AP432">
        <v>-6.070459337471425E-06</v>
      </c>
      <c r="AQ432">
        <v>105.0378485698211</v>
      </c>
      <c r="AR432">
        <v>0</v>
      </c>
      <c r="AS432">
        <v>0</v>
      </c>
      <c r="AT432">
        <f>IF(AR432*$H$15&gt;=AV432,1.0,(AV432/(AV432-AR432*$H$15)))</f>
        <v>0</v>
      </c>
      <c r="AU432">
        <f>(AT432-1)*100</f>
        <v>0</v>
      </c>
      <c r="AV432">
        <f>MAX(0,($B$15+$C$15*EE432)/(1+$D$15*EE432)*DX432/(DZ432+273)*$E$15)</f>
        <v>0</v>
      </c>
      <c r="AW432" t="s">
        <v>437</v>
      </c>
      <c r="AX432" t="s">
        <v>437</v>
      </c>
      <c r="AY432">
        <v>0</v>
      </c>
      <c r="AZ432">
        <v>0</v>
      </c>
      <c r="BA432">
        <f>1-AY432/AZ432</f>
        <v>0</v>
      </c>
      <c r="BB432">
        <v>0</v>
      </c>
      <c r="BC432" t="s">
        <v>437</v>
      </c>
      <c r="BD432" t="s">
        <v>437</v>
      </c>
      <c r="BE432">
        <v>0</v>
      </c>
      <c r="BF432">
        <v>0</v>
      </c>
      <c r="BG432">
        <f>1-BE432/BF432</f>
        <v>0</v>
      </c>
      <c r="BH432">
        <v>0.5</v>
      </c>
      <c r="BI432">
        <f>DH432</f>
        <v>0</v>
      </c>
      <c r="BJ432">
        <f>K432</f>
        <v>0</v>
      </c>
      <c r="BK432">
        <f>BG432*BH432*BI432</f>
        <v>0</v>
      </c>
      <c r="BL432">
        <f>(BJ432-BB432)/BI432</f>
        <v>0</v>
      </c>
      <c r="BM432">
        <f>(AZ432-BF432)/BF432</f>
        <v>0</v>
      </c>
      <c r="BN432">
        <f>AY432/(BA432+AY432/BF432)</f>
        <v>0</v>
      </c>
      <c r="BO432" t="s">
        <v>437</v>
      </c>
      <c r="BP432">
        <v>0</v>
      </c>
      <c r="BQ432">
        <f>IF(BP432&lt;&gt;0, BP432, BN432)</f>
        <v>0</v>
      </c>
      <c r="BR432">
        <f>1-BQ432/BF432</f>
        <v>0</v>
      </c>
      <c r="BS432">
        <f>(BF432-BE432)/(BF432-BQ432)</f>
        <v>0</v>
      </c>
      <c r="BT432">
        <f>(AZ432-BF432)/(AZ432-BQ432)</f>
        <v>0</v>
      </c>
      <c r="BU432">
        <f>(BF432-BE432)/(BF432-AY432)</f>
        <v>0</v>
      </c>
      <c r="BV432">
        <f>(AZ432-BF432)/(AZ432-AY432)</f>
        <v>0</v>
      </c>
      <c r="BW432">
        <f>(BS432*BQ432/BE432)</f>
        <v>0</v>
      </c>
      <c r="BX432">
        <f>(1-BW432)</f>
        <v>0</v>
      </c>
      <c r="DG432">
        <f>$B$13*EF432+$C$13*EG432+$F$13*ER432*(1-EU432)</f>
        <v>0</v>
      </c>
      <c r="DH432">
        <f>DG432*DI432</f>
        <v>0</v>
      </c>
      <c r="DI432">
        <f>($B$13*$D$11+$C$13*$D$11+$F$13*((FE432+EW432)/MAX(FE432+EW432+FF432, 0.1)*$I$11+FF432/MAX(FE432+EW432+FF432, 0.1)*$J$11))/($B$13+$C$13+$F$13)</f>
        <v>0</v>
      </c>
      <c r="DJ432">
        <f>($B$13*$K$11+$C$13*$K$11+$F$13*((FE432+EW432)/MAX(FE432+EW432+FF432, 0.1)*$P$11+FF432/MAX(FE432+EW432+FF432, 0.1)*$Q$11))/($B$13+$C$13+$F$13)</f>
        <v>0</v>
      </c>
      <c r="DK432">
        <v>3.21</v>
      </c>
      <c r="DL432">
        <v>0.5</v>
      </c>
      <c r="DM432" t="s">
        <v>438</v>
      </c>
      <c r="DN432">
        <v>2</v>
      </c>
      <c r="DO432" t="b">
        <v>1</v>
      </c>
      <c r="DP432">
        <v>1759177630</v>
      </c>
      <c r="DQ432">
        <v>426.2042592592592</v>
      </c>
      <c r="DR432">
        <v>458.3448148148148</v>
      </c>
      <c r="DS432">
        <v>21.28713333333333</v>
      </c>
      <c r="DT432">
        <v>19.37842222222222</v>
      </c>
      <c r="DU432">
        <v>427.3099259259259</v>
      </c>
      <c r="DV432">
        <v>21.017</v>
      </c>
      <c r="DW432">
        <v>500.0502592592592</v>
      </c>
      <c r="DX432">
        <v>90.78812222222221</v>
      </c>
      <c r="DY432">
        <v>0.06665061111111112</v>
      </c>
      <c r="DZ432">
        <v>28.40877777777778</v>
      </c>
      <c r="EA432">
        <v>30.0058962962963</v>
      </c>
      <c r="EB432">
        <v>999.9000000000001</v>
      </c>
      <c r="EC432">
        <v>0</v>
      </c>
      <c r="ED432">
        <v>0</v>
      </c>
      <c r="EE432">
        <v>10008.30555555555</v>
      </c>
      <c r="EF432">
        <v>0</v>
      </c>
      <c r="EG432">
        <v>10.31706666666667</v>
      </c>
      <c r="EH432">
        <v>-32.14059629629629</v>
      </c>
      <c r="EI432">
        <v>435.4742962962962</v>
      </c>
      <c r="EJ432">
        <v>467.4023703703704</v>
      </c>
      <c r="EK432">
        <v>1.908701851851852</v>
      </c>
      <c r="EL432">
        <v>458.3448148148148</v>
      </c>
      <c r="EM432">
        <v>19.37842222222222</v>
      </c>
      <c r="EN432">
        <v>1.932617407407407</v>
      </c>
      <c r="EO432">
        <v>1.759331851851852</v>
      </c>
      <c r="EP432">
        <v>16.90282222222222</v>
      </c>
      <c r="EQ432">
        <v>15.43005555555555</v>
      </c>
      <c r="ER432">
        <v>1999.998148148148</v>
      </c>
      <c r="ES432">
        <v>0.9799986666666665</v>
      </c>
      <c r="ET432">
        <v>0.02000122962962963</v>
      </c>
      <c r="EU432">
        <v>0</v>
      </c>
      <c r="EV432">
        <v>430.356037037037</v>
      </c>
      <c r="EW432">
        <v>5.00078</v>
      </c>
      <c r="EX432">
        <v>8415.248518518518</v>
      </c>
      <c r="EY432">
        <v>16379.61851851852</v>
      </c>
      <c r="EZ432">
        <v>39.09925925925926</v>
      </c>
      <c r="FA432">
        <v>39.85859259259259</v>
      </c>
      <c r="FB432">
        <v>39.06233333333333</v>
      </c>
      <c r="FC432">
        <v>39.70577777777778</v>
      </c>
      <c r="FD432">
        <v>39.71722222222223</v>
      </c>
      <c r="FE432">
        <v>1955.098148148148</v>
      </c>
      <c r="FF432">
        <v>39.9</v>
      </c>
      <c r="FG432">
        <v>0</v>
      </c>
      <c r="FH432">
        <v>1759177629.8</v>
      </c>
      <c r="FI432">
        <v>0</v>
      </c>
      <c r="FJ432">
        <v>430.3814</v>
      </c>
      <c r="FK432">
        <v>12.30692308269024</v>
      </c>
      <c r="FL432">
        <v>217.5861542040502</v>
      </c>
      <c r="FM432">
        <v>8415.8452</v>
      </c>
      <c r="FN432">
        <v>15</v>
      </c>
      <c r="FO432">
        <v>0</v>
      </c>
      <c r="FP432" t="s">
        <v>439</v>
      </c>
      <c r="FQ432">
        <v>1746989605.5</v>
      </c>
      <c r="FR432">
        <v>1746989593.5</v>
      </c>
      <c r="FS432">
        <v>0</v>
      </c>
      <c r="FT432">
        <v>-0.274</v>
      </c>
      <c r="FU432">
        <v>-0.002</v>
      </c>
      <c r="FV432">
        <v>2.549</v>
      </c>
      <c r="FW432">
        <v>0.129</v>
      </c>
      <c r="FX432">
        <v>420</v>
      </c>
      <c r="FY432">
        <v>17</v>
      </c>
      <c r="FZ432">
        <v>0.02</v>
      </c>
      <c r="GA432">
        <v>0.04</v>
      </c>
      <c r="GB432">
        <v>-27.87143170731708</v>
      </c>
      <c r="GC432">
        <v>-67.15849337979094</v>
      </c>
      <c r="GD432">
        <v>6.889956592324556</v>
      </c>
      <c r="GE432">
        <v>0</v>
      </c>
      <c r="GF432">
        <v>429.6972352941177</v>
      </c>
      <c r="GG432">
        <v>12.60656989758866</v>
      </c>
      <c r="GH432">
        <v>1.259557159780505</v>
      </c>
      <c r="GI432">
        <v>0</v>
      </c>
      <c r="GJ432">
        <v>1.90466</v>
      </c>
      <c r="GK432">
        <v>0.06278843205574849</v>
      </c>
      <c r="GL432">
        <v>0.007845269819234094</v>
      </c>
      <c r="GM432">
        <v>1</v>
      </c>
      <c r="GN432">
        <v>1</v>
      </c>
      <c r="GO432">
        <v>3</v>
      </c>
      <c r="GP432" t="s">
        <v>459</v>
      </c>
      <c r="GQ432">
        <v>3.10188</v>
      </c>
      <c r="GR432">
        <v>2.72457</v>
      </c>
      <c r="GS432">
        <v>0.09251280000000001</v>
      </c>
      <c r="GT432">
        <v>0.09783650000000001</v>
      </c>
      <c r="GU432">
        <v>0.0993974</v>
      </c>
      <c r="GV432">
        <v>0.094282</v>
      </c>
      <c r="GW432">
        <v>23704.3</v>
      </c>
      <c r="GX432">
        <v>21407.5</v>
      </c>
      <c r="GY432">
        <v>26684.4</v>
      </c>
      <c r="GZ432">
        <v>23950.8</v>
      </c>
      <c r="HA432">
        <v>38453.2</v>
      </c>
      <c r="HB432">
        <v>32070.2</v>
      </c>
      <c r="HC432">
        <v>46594.6</v>
      </c>
      <c r="HD432">
        <v>37892.9</v>
      </c>
      <c r="HE432">
        <v>1.86925</v>
      </c>
      <c r="HF432">
        <v>1.85877</v>
      </c>
      <c r="HG432">
        <v>0.150446</v>
      </c>
      <c r="HH432">
        <v>0</v>
      </c>
      <c r="HI432">
        <v>27.5459</v>
      </c>
      <c r="HJ432">
        <v>999.9</v>
      </c>
      <c r="HK432">
        <v>45.9</v>
      </c>
      <c r="HL432">
        <v>32</v>
      </c>
      <c r="HM432">
        <v>24.1405</v>
      </c>
      <c r="HN432">
        <v>60.9145</v>
      </c>
      <c r="HO432">
        <v>22.2877</v>
      </c>
      <c r="HP432">
        <v>1</v>
      </c>
      <c r="HQ432">
        <v>0.119464</v>
      </c>
      <c r="HR432">
        <v>0.124758</v>
      </c>
      <c r="HS432">
        <v>20.2797</v>
      </c>
      <c r="HT432">
        <v>5.2113</v>
      </c>
      <c r="HU432">
        <v>11.98</v>
      </c>
      <c r="HV432">
        <v>4.9627</v>
      </c>
      <c r="HW432">
        <v>3.2744</v>
      </c>
      <c r="HX432">
        <v>9999</v>
      </c>
      <c r="HY432">
        <v>9999</v>
      </c>
      <c r="HZ432">
        <v>9999</v>
      </c>
      <c r="IA432">
        <v>44.9</v>
      </c>
      <c r="IB432">
        <v>1.864</v>
      </c>
      <c r="IC432">
        <v>1.86018</v>
      </c>
      <c r="ID432">
        <v>1.85846</v>
      </c>
      <c r="IE432">
        <v>1.85975</v>
      </c>
      <c r="IF432">
        <v>1.85989</v>
      </c>
      <c r="IG432">
        <v>1.8584</v>
      </c>
      <c r="IH432">
        <v>1.85746</v>
      </c>
      <c r="II432">
        <v>1.85241</v>
      </c>
      <c r="IJ432">
        <v>0</v>
      </c>
      <c r="IK432">
        <v>0</v>
      </c>
      <c r="IL432">
        <v>0</v>
      </c>
      <c r="IM432">
        <v>0</v>
      </c>
      <c r="IN432" t="s">
        <v>441</v>
      </c>
      <c r="IO432" t="s">
        <v>442</v>
      </c>
      <c r="IP432" t="s">
        <v>443</v>
      </c>
      <c r="IQ432" t="s">
        <v>443</v>
      </c>
      <c r="IR432" t="s">
        <v>443</v>
      </c>
      <c r="IS432" t="s">
        <v>443</v>
      </c>
      <c r="IT432">
        <v>0</v>
      </c>
      <c r="IU432">
        <v>100</v>
      </c>
      <c r="IV432">
        <v>100</v>
      </c>
      <c r="IW432">
        <v>-1.102</v>
      </c>
      <c r="IX432">
        <v>0.2701</v>
      </c>
      <c r="IY432">
        <v>-0.9039269621244732</v>
      </c>
      <c r="IZ432">
        <v>-0.001239420960351069</v>
      </c>
      <c r="JA432">
        <v>2.054680153414315E-06</v>
      </c>
      <c r="JB432">
        <v>-6.090169633737798E-10</v>
      </c>
      <c r="JC432">
        <v>0.01286883109493677</v>
      </c>
      <c r="JD432">
        <v>0.003674261220633967</v>
      </c>
      <c r="JE432">
        <v>0.0003746991724086452</v>
      </c>
      <c r="JF432">
        <v>1.563836292469968E-06</v>
      </c>
      <c r="JG432">
        <v>1</v>
      </c>
      <c r="JH432">
        <v>2003</v>
      </c>
      <c r="JI432">
        <v>1</v>
      </c>
      <c r="JJ432">
        <v>24</v>
      </c>
      <c r="JK432">
        <v>203133.9</v>
      </c>
      <c r="JL432">
        <v>203134.1</v>
      </c>
      <c r="JM432">
        <v>1.26953</v>
      </c>
      <c r="JN432">
        <v>2.71851</v>
      </c>
      <c r="JO432">
        <v>1.49658</v>
      </c>
      <c r="JP432">
        <v>2.34253</v>
      </c>
      <c r="JQ432">
        <v>1.54907</v>
      </c>
      <c r="JR432">
        <v>2.35107</v>
      </c>
      <c r="JS432">
        <v>36.718</v>
      </c>
      <c r="JT432">
        <v>24.1663</v>
      </c>
      <c r="JU432">
        <v>18</v>
      </c>
      <c r="JV432">
        <v>482.31</v>
      </c>
      <c r="JW432">
        <v>490.331</v>
      </c>
      <c r="JX432">
        <v>27.132</v>
      </c>
      <c r="JY432">
        <v>28.8327</v>
      </c>
      <c r="JZ432">
        <v>29.9998</v>
      </c>
      <c r="KA432">
        <v>29.1042</v>
      </c>
      <c r="KB432">
        <v>29.1125</v>
      </c>
      <c r="KC432">
        <v>25.6105</v>
      </c>
      <c r="KD432">
        <v>20.8171</v>
      </c>
      <c r="KE432">
        <v>76.8734</v>
      </c>
      <c r="KF432">
        <v>27.1336</v>
      </c>
      <c r="KG432">
        <v>506.688</v>
      </c>
      <c r="KH432">
        <v>19.4354</v>
      </c>
      <c r="KI432">
        <v>101.877</v>
      </c>
      <c r="KJ432">
        <v>91.3832</v>
      </c>
    </row>
    <row r="433" spans="1:296">
      <c r="A433">
        <v>415</v>
      </c>
      <c r="B433">
        <v>1759177642.5</v>
      </c>
      <c r="C433">
        <v>16269.40000009537</v>
      </c>
      <c r="D433" t="s">
        <v>1277</v>
      </c>
      <c r="E433" t="s">
        <v>1278</v>
      </c>
      <c r="F433">
        <v>5</v>
      </c>
      <c r="G433" t="s">
        <v>1218</v>
      </c>
      <c r="H433">
        <v>1759177634.714286</v>
      </c>
      <c r="I433">
        <f>(J433)/1000</f>
        <v>0</v>
      </c>
      <c r="J433">
        <f>IF(DO433, AM433, AG433)</f>
        <v>0</v>
      </c>
      <c r="K433">
        <f>IF(DO433, AH433, AF433)</f>
        <v>0</v>
      </c>
      <c r="L433">
        <f>DQ433 - IF(AT433&gt;1, K433*DK433*100.0/(AV433), 0)</f>
        <v>0</v>
      </c>
      <c r="M433">
        <f>((S433-I433/2)*L433-K433)/(S433+I433/2)</f>
        <v>0</v>
      </c>
      <c r="N433">
        <f>M433*(DX433+DY433)/1000.0</f>
        <v>0</v>
      </c>
      <c r="O433">
        <f>(DQ433 - IF(AT433&gt;1, K433*DK433*100.0/(AV433), 0))*(DX433+DY433)/1000.0</f>
        <v>0</v>
      </c>
      <c r="P433">
        <f>2.0/((1/R433-1/Q433)+SIGN(R433)*SQRT((1/R433-1/Q433)*(1/R433-1/Q433) + 4*DL433/((DL433+1)*(DL433+1))*(2*1/R433*1/Q433-1/Q433*1/Q433)))</f>
        <v>0</v>
      </c>
      <c r="Q433">
        <f>IF(LEFT(DM433,1)&lt;&gt;"0",IF(LEFT(DM433,1)="1",3.0,DN433),$D$5+$E$5*(EE433*DX433/($K$5*1000))+$F$5*(EE433*DX433/($K$5*1000))*MAX(MIN(DK433,$J$5),$I$5)*MAX(MIN(DK433,$J$5),$I$5)+$G$5*MAX(MIN(DK433,$J$5),$I$5)*(EE433*DX433/($K$5*1000))+$H$5*(EE433*DX433/($K$5*1000))*(EE433*DX433/($K$5*1000)))</f>
        <v>0</v>
      </c>
      <c r="R433">
        <f>I433*(1000-(1000*0.61365*exp(17.502*V433/(240.97+V433))/(DX433+DY433)+DS433)/2)/(1000*0.61365*exp(17.502*V433/(240.97+V433))/(DX433+DY433)-DS433)</f>
        <v>0</v>
      </c>
      <c r="S433">
        <f>1/((DL433+1)/(P433/1.6)+1/(Q433/1.37)) + DL433/((DL433+1)/(P433/1.6) + DL433/(Q433/1.37))</f>
        <v>0</v>
      </c>
      <c r="T433">
        <f>(DG433*DJ433)</f>
        <v>0</v>
      </c>
      <c r="U433">
        <f>(DZ433+(T433+2*0.95*5.67E-8*(((DZ433+$B$9)+273)^4-(DZ433+273)^4)-44100*I433)/(1.84*29.3*Q433+8*0.95*5.67E-8*(DZ433+273)^3))</f>
        <v>0</v>
      </c>
      <c r="V433">
        <f>($C$9*EA433+$D$9*EB433+$E$9*U433)</f>
        <v>0</v>
      </c>
      <c r="W433">
        <f>0.61365*exp(17.502*V433/(240.97+V433))</f>
        <v>0</v>
      </c>
      <c r="X433">
        <f>(Y433/Z433*100)</f>
        <v>0</v>
      </c>
      <c r="Y433">
        <f>DS433*(DX433+DY433)/1000</f>
        <v>0</v>
      </c>
      <c r="Z433">
        <f>0.61365*exp(17.502*DZ433/(240.97+DZ433))</f>
        <v>0</v>
      </c>
      <c r="AA433">
        <f>(W433-DS433*(DX433+DY433)/1000)</f>
        <v>0</v>
      </c>
      <c r="AB433">
        <f>(-I433*44100)</f>
        <v>0</v>
      </c>
      <c r="AC433">
        <f>2*29.3*Q433*0.92*(DZ433-V433)</f>
        <v>0</v>
      </c>
      <c r="AD433">
        <f>2*0.95*5.67E-8*(((DZ433+$B$9)+273)^4-(V433+273)^4)</f>
        <v>0</v>
      </c>
      <c r="AE433">
        <f>T433+AD433+AB433+AC433</f>
        <v>0</v>
      </c>
      <c r="AF433">
        <f>DW433*AT433*(DR433-DQ433*(1000-AT433*DT433)/(1000-AT433*DS433))/(100*DK433)</f>
        <v>0</v>
      </c>
      <c r="AG433">
        <f>1000*DW433*AT433*(DS433-DT433)/(100*DK433*(1000-AT433*DS433))</f>
        <v>0</v>
      </c>
      <c r="AH433">
        <f>(AI433 - AJ433 - DX433*1E3/(8.314*(DZ433+273.15)) * AL433/DW433 * AK433) * DW433/(100*DK433) * (1000 - DT433)/1000</f>
        <v>0</v>
      </c>
      <c r="AI433">
        <v>498.2319107073451</v>
      </c>
      <c r="AJ433">
        <v>469.7130787878787</v>
      </c>
      <c r="AK433">
        <v>3.096129923698447</v>
      </c>
      <c r="AL433">
        <v>65.05159675909137</v>
      </c>
      <c r="AM433">
        <f>(AO433 - AN433 + DX433*1E3/(8.314*(DZ433+273.15)) * AQ433/DW433 * AP433) * DW433/(100*DK433) * 1000/(1000 - AO433)</f>
        <v>0</v>
      </c>
      <c r="AN433">
        <v>19.4048537099818</v>
      </c>
      <c r="AO433">
        <v>21.29393151515152</v>
      </c>
      <c r="AP433">
        <v>4.346213678349894E-05</v>
      </c>
      <c r="AQ433">
        <v>105.0378485698211</v>
      </c>
      <c r="AR433">
        <v>0</v>
      </c>
      <c r="AS433">
        <v>0</v>
      </c>
      <c r="AT433">
        <f>IF(AR433*$H$15&gt;=AV433,1.0,(AV433/(AV433-AR433*$H$15)))</f>
        <v>0</v>
      </c>
      <c r="AU433">
        <f>(AT433-1)*100</f>
        <v>0</v>
      </c>
      <c r="AV433">
        <f>MAX(0,($B$15+$C$15*EE433)/(1+$D$15*EE433)*DX433/(DZ433+273)*$E$15)</f>
        <v>0</v>
      </c>
      <c r="AW433" t="s">
        <v>437</v>
      </c>
      <c r="AX433" t="s">
        <v>437</v>
      </c>
      <c r="AY433">
        <v>0</v>
      </c>
      <c r="AZ433">
        <v>0</v>
      </c>
      <c r="BA433">
        <f>1-AY433/AZ433</f>
        <v>0</v>
      </c>
      <c r="BB433">
        <v>0</v>
      </c>
      <c r="BC433" t="s">
        <v>437</v>
      </c>
      <c r="BD433" t="s">
        <v>437</v>
      </c>
      <c r="BE433">
        <v>0</v>
      </c>
      <c r="BF433">
        <v>0</v>
      </c>
      <c r="BG433">
        <f>1-BE433/BF433</f>
        <v>0</v>
      </c>
      <c r="BH433">
        <v>0.5</v>
      </c>
      <c r="BI433">
        <f>DH433</f>
        <v>0</v>
      </c>
      <c r="BJ433">
        <f>K433</f>
        <v>0</v>
      </c>
      <c r="BK433">
        <f>BG433*BH433*BI433</f>
        <v>0</v>
      </c>
      <c r="BL433">
        <f>(BJ433-BB433)/BI433</f>
        <v>0</v>
      </c>
      <c r="BM433">
        <f>(AZ433-BF433)/BF433</f>
        <v>0</v>
      </c>
      <c r="BN433">
        <f>AY433/(BA433+AY433/BF433)</f>
        <v>0</v>
      </c>
      <c r="BO433" t="s">
        <v>437</v>
      </c>
      <c r="BP433">
        <v>0</v>
      </c>
      <c r="BQ433">
        <f>IF(BP433&lt;&gt;0, BP433, BN433)</f>
        <v>0</v>
      </c>
      <c r="BR433">
        <f>1-BQ433/BF433</f>
        <v>0</v>
      </c>
      <c r="BS433">
        <f>(BF433-BE433)/(BF433-BQ433)</f>
        <v>0</v>
      </c>
      <c r="BT433">
        <f>(AZ433-BF433)/(AZ433-BQ433)</f>
        <v>0</v>
      </c>
      <c r="BU433">
        <f>(BF433-BE433)/(BF433-AY433)</f>
        <v>0</v>
      </c>
      <c r="BV433">
        <f>(AZ433-BF433)/(AZ433-AY433)</f>
        <v>0</v>
      </c>
      <c r="BW433">
        <f>(BS433*BQ433/BE433)</f>
        <v>0</v>
      </c>
      <c r="BX433">
        <f>(1-BW433)</f>
        <v>0</v>
      </c>
      <c r="DG433">
        <f>$B$13*EF433+$C$13*EG433+$F$13*ER433*(1-EU433)</f>
        <v>0</v>
      </c>
      <c r="DH433">
        <f>DG433*DI433</f>
        <v>0</v>
      </c>
      <c r="DI433">
        <f>($B$13*$D$11+$C$13*$D$11+$F$13*((FE433+EW433)/MAX(FE433+EW433+FF433, 0.1)*$I$11+FF433/MAX(FE433+EW433+FF433, 0.1)*$J$11))/($B$13+$C$13+$F$13)</f>
        <v>0</v>
      </c>
      <c r="DJ433">
        <f>($B$13*$K$11+$C$13*$K$11+$F$13*((FE433+EW433)/MAX(FE433+EW433+FF433, 0.1)*$P$11+FF433/MAX(FE433+EW433+FF433, 0.1)*$Q$11))/($B$13+$C$13+$F$13)</f>
        <v>0</v>
      </c>
      <c r="DK433">
        <v>3.21</v>
      </c>
      <c r="DL433">
        <v>0.5</v>
      </c>
      <c r="DM433" t="s">
        <v>438</v>
      </c>
      <c r="DN433">
        <v>2</v>
      </c>
      <c r="DO433" t="b">
        <v>1</v>
      </c>
      <c r="DP433">
        <v>1759177634.714286</v>
      </c>
      <c r="DQ433">
        <v>438.5784285714286</v>
      </c>
      <c r="DR433">
        <v>473.4394642857143</v>
      </c>
      <c r="DS433">
        <v>21.2896</v>
      </c>
      <c r="DT433">
        <v>19.38421785714286</v>
      </c>
      <c r="DU433">
        <v>439.6816071428571</v>
      </c>
      <c r="DV433">
        <v>21.01941785714286</v>
      </c>
      <c r="DW433">
        <v>500.0063928571429</v>
      </c>
      <c r="DX433">
        <v>90.78823571428572</v>
      </c>
      <c r="DY433">
        <v>0.06676372500000001</v>
      </c>
      <c r="DZ433">
        <v>28.40998928571429</v>
      </c>
      <c r="EA433">
        <v>30.00213928571429</v>
      </c>
      <c r="EB433">
        <v>999.9000000000002</v>
      </c>
      <c r="EC433">
        <v>0</v>
      </c>
      <c r="ED433">
        <v>0</v>
      </c>
      <c r="EE433">
        <v>9991.403571428571</v>
      </c>
      <c r="EF433">
        <v>0</v>
      </c>
      <c r="EG433">
        <v>10.31722142857143</v>
      </c>
      <c r="EH433">
        <v>-34.86111785714286</v>
      </c>
      <c r="EI433">
        <v>448.1186785714286</v>
      </c>
      <c r="EJ433">
        <v>482.7983571428571</v>
      </c>
      <c r="EK433">
        <v>1.905375357142857</v>
      </c>
      <c r="EL433">
        <v>473.4394642857143</v>
      </c>
      <c r="EM433">
        <v>19.38421785714286</v>
      </c>
      <c r="EN433">
        <v>1.932844285714286</v>
      </c>
      <c r="EO433">
        <v>1.75986</v>
      </c>
      <c r="EP433">
        <v>16.90467142857143</v>
      </c>
      <c r="EQ433">
        <v>15.43472857142857</v>
      </c>
      <c r="ER433">
        <v>1999.975</v>
      </c>
      <c r="ES433">
        <v>0.9799984285714284</v>
      </c>
      <c r="ET433">
        <v>0.02000146785714286</v>
      </c>
      <c r="EU433">
        <v>0</v>
      </c>
      <c r="EV433">
        <v>431.3171785714286</v>
      </c>
      <c r="EW433">
        <v>5.00078</v>
      </c>
      <c r="EX433">
        <v>8433.236428571428</v>
      </c>
      <c r="EY433">
        <v>16379.42857142857</v>
      </c>
      <c r="EZ433">
        <v>39.09346428571428</v>
      </c>
      <c r="FA433">
        <v>39.83014285714285</v>
      </c>
      <c r="FB433">
        <v>39.07121428571428</v>
      </c>
      <c r="FC433">
        <v>39.70967857142858</v>
      </c>
      <c r="FD433">
        <v>39.72060714285713</v>
      </c>
      <c r="FE433">
        <v>1955.075</v>
      </c>
      <c r="FF433">
        <v>39.9</v>
      </c>
      <c r="FG433">
        <v>0</v>
      </c>
      <c r="FH433">
        <v>1759177635.2</v>
      </c>
      <c r="FI433">
        <v>0</v>
      </c>
      <c r="FJ433">
        <v>431.4223461538462</v>
      </c>
      <c r="FK433">
        <v>11.50246155950415</v>
      </c>
      <c r="FL433">
        <v>238.7852993398764</v>
      </c>
      <c r="FM433">
        <v>8435.521153846154</v>
      </c>
      <c r="FN433">
        <v>15</v>
      </c>
      <c r="FO433">
        <v>0</v>
      </c>
      <c r="FP433" t="s">
        <v>439</v>
      </c>
      <c r="FQ433">
        <v>1746989605.5</v>
      </c>
      <c r="FR433">
        <v>1746989593.5</v>
      </c>
      <c r="FS433">
        <v>0</v>
      </c>
      <c r="FT433">
        <v>-0.274</v>
      </c>
      <c r="FU433">
        <v>-0.002</v>
      </c>
      <c r="FV433">
        <v>2.549</v>
      </c>
      <c r="FW433">
        <v>0.129</v>
      </c>
      <c r="FX433">
        <v>420</v>
      </c>
      <c r="FY433">
        <v>17</v>
      </c>
      <c r="FZ433">
        <v>0.02</v>
      </c>
      <c r="GA433">
        <v>0.04</v>
      </c>
      <c r="GB433">
        <v>-33.12554250000001</v>
      </c>
      <c r="GC433">
        <v>-34.80507804878042</v>
      </c>
      <c r="GD433">
        <v>3.52574414286456</v>
      </c>
      <c r="GE433">
        <v>0</v>
      </c>
      <c r="GF433">
        <v>430.7954705882353</v>
      </c>
      <c r="GG433">
        <v>11.81182582386347</v>
      </c>
      <c r="GH433">
        <v>1.184046358276027</v>
      </c>
      <c r="GI433">
        <v>0</v>
      </c>
      <c r="GJ433">
        <v>1.90499825</v>
      </c>
      <c r="GK433">
        <v>-0.03249602251407349</v>
      </c>
      <c r="GL433">
        <v>0.009119746402038824</v>
      </c>
      <c r="GM433">
        <v>1</v>
      </c>
      <c r="GN433">
        <v>1</v>
      </c>
      <c r="GO433">
        <v>3</v>
      </c>
      <c r="GP433" t="s">
        <v>459</v>
      </c>
      <c r="GQ433">
        <v>3.10181</v>
      </c>
      <c r="GR433">
        <v>2.72526</v>
      </c>
      <c r="GS433">
        <v>0.0948305</v>
      </c>
      <c r="GT433">
        <v>0.100314</v>
      </c>
      <c r="GU433">
        <v>0.0994189</v>
      </c>
      <c r="GV433">
        <v>0.09441380000000001</v>
      </c>
      <c r="GW433">
        <v>23643.9</v>
      </c>
      <c r="GX433">
        <v>21348.7</v>
      </c>
      <c r="GY433">
        <v>26684.6</v>
      </c>
      <c r="GZ433">
        <v>23950.8</v>
      </c>
      <c r="HA433">
        <v>38452.9</v>
      </c>
      <c r="HB433">
        <v>32065.8</v>
      </c>
      <c r="HC433">
        <v>46595</v>
      </c>
      <c r="HD433">
        <v>37892.9</v>
      </c>
      <c r="HE433">
        <v>1.86902</v>
      </c>
      <c r="HF433">
        <v>1.85917</v>
      </c>
      <c r="HG433">
        <v>0.15039</v>
      </c>
      <c r="HH433">
        <v>0</v>
      </c>
      <c r="HI433">
        <v>27.5437</v>
      </c>
      <c r="HJ433">
        <v>999.9</v>
      </c>
      <c r="HK433">
        <v>46</v>
      </c>
      <c r="HL433">
        <v>32</v>
      </c>
      <c r="HM433">
        <v>24.1929</v>
      </c>
      <c r="HN433">
        <v>61.5245</v>
      </c>
      <c r="HO433">
        <v>22.3798</v>
      </c>
      <c r="HP433">
        <v>1</v>
      </c>
      <c r="HQ433">
        <v>0.11891</v>
      </c>
      <c r="HR433">
        <v>0.0328377</v>
      </c>
      <c r="HS433">
        <v>20.2798</v>
      </c>
      <c r="HT433">
        <v>5.21175</v>
      </c>
      <c r="HU433">
        <v>11.98</v>
      </c>
      <c r="HV433">
        <v>4.96285</v>
      </c>
      <c r="HW433">
        <v>3.27448</v>
      </c>
      <c r="HX433">
        <v>9999</v>
      </c>
      <c r="HY433">
        <v>9999</v>
      </c>
      <c r="HZ433">
        <v>9999</v>
      </c>
      <c r="IA433">
        <v>44.9</v>
      </c>
      <c r="IB433">
        <v>1.86399</v>
      </c>
      <c r="IC433">
        <v>1.86018</v>
      </c>
      <c r="ID433">
        <v>1.85846</v>
      </c>
      <c r="IE433">
        <v>1.85975</v>
      </c>
      <c r="IF433">
        <v>1.85989</v>
      </c>
      <c r="IG433">
        <v>1.85842</v>
      </c>
      <c r="IH433">
        <v>1.85745</v>
      </c>
      <c r="II433">
        <v>1.85242</v>
      </c>
      <c r="IJ433">
        <v>0</v>
      </c>
      <c r="IK433">
        <v>0</v>
      </c>
      <c r="IL433">
        <v>0</v>
      </c>
      <c r="IM433">
        <v>0</v>
      </c>
      <c r="IN433" t="s">
        <v>441</v>
      </c>
      <c r="IO433" t="s">
        <v>442</v>
      </c>
      <c r="IP433" t="s">
        <v>443</v>
      </c>
      <c r="IQ433" t="s">
        <v>443</v>
      </c>
      <c r="IR433" t="s">
        <v>443</v>
      </c>
      <c r="IS433" t="s">
        <v>443</v>
      </c>
      <c r="IT433">
        <v>0</v>
      </c>
      <c r="IU433">
        <v>100</v>
      </c>
      <c r="IV433">
        <v>100</v>
      </c>
      <c r="IW433">
        <v>-1.098</v>
      </c>
      <c r="IX433">
        <v>0.2703</v>
      </c>
      <c r="IY433">
        <v>-0.9039269621244732</v>
      </c>
      <c r="IZ433">
        <v>-0.001239420960351069</v>
      </c>
      <c r="JA433">
        <v>2.054680153414315E-06</v>
      </c>
      <c r="JB433">
        <v>-6.090169633737798E-10</v>
      </c>
      <c r="JC433">
        <v>0.01286883109493677</v>
      </c>
      <c r="JD433">
        <v>0.003674261220633967</v>
      </c>
      <c r="JE433">
        <v>0.0003746991724086452</v>
      </c>
      <c r="JF433">
        <v>1.563836292469968E-06</v>
      </c>
      <c r="JG433">
        <v>1</v>
      </c>
      <c r="JH433">
        <v>2003</v>
      </c>
      <c r="JI433">
        <v>1</v>
      </c>
      <c r="JJ433">
        <v>24</v>
      </c>
      <c r="JK433">
        <v>203134</v>
      </c>
      <c r="JL433">
        <v>203134.1</v>
      </c>
      <c r="JM433">
        <v>1.30493</v>
      </c>
      <c r="JN433">
        <v>2.68433</v>
      </c>
      <c r="JO433">
        <v>1.49658</v>
      </c>
      <c r="JP433">
        <v>2.34253</v>
      </c>
      <c r="JQ433">
        <v>1.54907</v>
      </c>
      <c r="JR433">
        <v>2.39624</v>
      </c>
      <c r="JS433">
        <v>36.718</v>
      </c>
      <c r="JT433">
        <v>24.1751</v>
      </c>
      <c r="JU433">
        <v>18</v>
      </c>
      <c r="JV433">
        <v>482.156</v>
      </c>
      <c r="JW433">
        <v>490.569</v>
      </c>
      <c r="JX433">
        <v>27.1199</v>
      </c>
      <c r="JY433">
        <v>28.829</v>
      </c>
      <c r="JZ433">
        <v>29.9996</v>
      </c>
      <c r="KA433">
        <v>29.1011</v>
      </c>
      <c r="KB433">
        <v>29.1096</v>
      </c>
      <c r="KC433">
        <v>26.2835</v>
      </c>
      <c r="KD433">
        <v>20.8171</v>
      </c>
      <c r="KE433">
        <v>76.8734</v>
      </c>
      <c r="KF433">
        <v>27.1324</v>
      </c>
      <c r="KG433">
        <v>520.045</v>
      </c>
      <c r="KH433">
        <v>19.435</v>
      </c>
      <c r="KI433">
        <v>101.878</v>
      </c>
      <c r="KJ433">
        <v>91.38339999999999</v>
      </c>
    </row>
    <row r="434" spans="1:296">
      <c r="A434">
        <v>416</v>
      </c>
      <c r="B434">
        <v>1759177647.5</v>
      </c>
      <c r="C434">
        <v>16274.40000009537</v>
      </c>
      <c r="D434" t="s">
        <v>1279</v>
      </c>
      <c r="E434" t="s">
        <v>1280</v>
      </c>
      <c r="F434">
        <v>5</v>
      </c>
      <c r="G434" t="s">
        <v>1218</v>
      </c>
      <c r="H434">
        <v>1759177640</v>
      </c>
      <c r="I434">
        <f>(J434)/1000</f>
        <v>0</v>
      </c>
      <c r="J434">
        <f>IF(DO434, AM434, AG434)</f>
        <v>0</v>
      </c>
      <c r="K434">
        <f>IF(DO434, AH434, AF434)</f>
        <v>0</v>
      </c>
      <c r="L434">
        <f>DQ434 - IF(AT434&gt;1, K434*DK434*100.0/(AV434), 0)</f>
        <v>0</v>
      </c>
      <c r="M434">
        <f>((S434-I434/2)*L434-K434)/(S434+I434/2)</f>
        <v>0</v>
      </c>
      <c r="N434">
        <f>M434*(DX434+DY434)/1000.0</f>
        <v>0</v>
      </c>
      <c r="O434">
        <f>(DQ434 - IF(AT434&gt;1, K434*DK434*100.0/(AV434), 0))*(DX434+DY434)/1000.0</f>
        <v>0</v>
      </c>
      <c r="P434">
        <f>2.0/((1/R434-1/Q434)+SIGN(R434)*SQRT((1/R434-1/Q434)*(1/R434-1/Q434) + 4*DL434/((DL434+1)*(DL434+1))*(2*1/R434*1/Q434-1/Q434*1/Q434)))</f>
        <v>0</v>
      </c>
      <c r="Q434">
        <f>IF(LEFT(DM434,1)&lt;&gt;"0",IF(LEFT(DM434,1)="1",3.0,DN434),$D$5+$E$5*(EE434*DX434/($K$5*1000))+$F$5*(EE434*DX434/($K$5*1000))*MAX(MIN(DK434,$J$5),$I$5)*MAX(MIN(DK434,$J$5),$I$5)+$G$5*MAX(MIN(DK434,$J$5),$I$5)*(EE434*DX434/($K$5*1000))+$H$5*(EE434*DX434/($K$5*1000))*(EE434*DX434/($K$5*1000)))</f>
        <v>0</v>
      </c>
      <c r="R434">
        <f>I434*(1000-(1000*0.61365*exp(17.502*V434/(240.97+V434))/(DX434+DY434)+DS434)/2)/(1000*0.61365*exp(17.502*V434/(240.97+V434))/(DX434+DY434)-DS434)</f>
        <v>0</v>
      </c>
      <c r="S434">
        <f>1/((DL434+1)/(P434/1.6)+1/(Q434/1.37)) + DL434/((DL434+1)/(P434/1.6) + DL434/(Q434/1.37))</f>
        <v>0</v>
      </c>
      <c r="T434">
        <f>(DG434*DJ434)</f>
        <v>0</v>
      </c>
      <c r="U434">
        <f>(DZ434+(T434+2*0.95*5.67E-8*(((DZ434+$B$9)+273)^4-(DZ434+273)^4)-44100*I434)/(1.84*29.3*Q434+8*0.95*5.67E-8*(DZ434+273)^3))</f>
        <v>0</v>
      </c>
      <c r="V434">
        <f>($C$9*EA434+$D$9*EB434+$E$9*U434)</f>
        <v>0</v>
      </c>
      <c r="W434">
        <f>0.61365*exp(17.502*V434/(240.97+V434))</f>
        <v>0</v>
      </c>
      <c r="X434">
        <f>(Y434/Z434*100)</f>
        <v>0</v>
      </c>
      <c r="Y434">
        <f>DS434*(DX434+DY434)/1000</f>
        <v>0</v>
      </c>
      <c r="Z434">
        <f>0.61365*exp(17.502*DZ434/(240.97+DZ434))</f>
        <v>0</v>
      </c>
      <c r="AA434">
        <f>(W434-DS434*(DX434+DY434)/1000)</f>
        <v>0</v>
      </c>
      <c r="AB434">
        <f>(-I434*44100)</f>
        <v>0</v>
      </c>
      <c r="AC434">
        <f>2*29.3*Q434*0.92*(DZ434-V434)</f>
        <v>0</v>
      </c>
      <c r="AD434">
        <f>2*0.95*5.67E-8*(((DZ434+$B$9)+273)^4-(V434+273)^4)</f>
        <v>0</v>
      </c>
      <c r="AE434">
        <f>T434+AD434+AB434+AC434</f>
        <v>0</v>
      </c>
      <c r="AF434">
        <f>DW434*AT434*(DR434-DQ434*(1000-AT434*DT434)/(1000-AT434*DS434))/(100*DK434)</f>
        <v>0</v>
      </c>
      <c r="AG434">
        <f>1000*DW434*AT434*(DS434-DT434)/(100*DK434*(1000-AT434*DS434))</f>
        <v>0</v>
      </c>
      <c r="AH434">
        <f>(AI434 - AJ434 - DX434*1E3/(8.314*(DZ434+273.15)) * AL434/DW434 * AK434) * DW434/(100*DK434) * (1000 - DT434)/1000</f>
        <v>0</v>
      </c>
      <c r="AI434">
        <v>515.5707514033311</v>
      </c>
      <c r="AJ434">
        <v>486.041606060606</v>
      </c>
      <c r="AK434">
        <v>3.286527139369583</v>
      </c>
      <c r="AL434">
        <v>65.05159675909137</v>
      </c>
      <c r="AM434">
        <f>(AO434 - AN434 + DX434*1E3/(8.314*(DZ434+273.15)) * AQ434/DW434 * AP434) * DW434/(100*DK434) * 1000/(1000 - AO434)</f>
        <v>0</v>
      </c>
      <c r="AN434">
        <v>19.41786070965758</v>
      </c>
      <c r="AO434">
        <v>21.30830727272727</v>
      </c>
      <c r="AP434">
        <v>5.464098230379332E-05</v>
      </c>
      <c r="AQ434">
        <v>105.0378485698211</v>
      </c>
      <c r="AR434">
        <v>0</v>
      </c>
      <c r="AS434">
        <v>0</v>
      </c>
      <c r="AT434">
        <f>IF(AR434*$H$15&gt;=AV434,1.0,(AV434/(AV434-AR434*$H$15)))</f>
        <v>0</v>
      </c>
      <c r="AU434">
        <f>(AT434-1)*100</f>
        <v>0</v>
      </c>
      <c r="AV434">
        <f>MAX(0,($B$15+$C$15*EE434)/(1+$D$15*EE434)*DX434/(DZ434+273)*$E$15)</f>
        <v>0</v>
      </c>
      <c r="AW434" t="s">
        <v>437</v>
      </c>
      <c r="AX434" t="s">
        <v>437</v>
      </c>
      <c r="AY434">
        <v>0</v>
      </c>
      <c r="AZ434">
        <v>0</v>
      </c>
      <c r="BA434">
        <f>1-AY434/AZ434</f>
        <v>0</v>
      </c>
      <c r="BB434">
        <v>0</v>
      </c>
      <c r="BC434" t="s">
        <v>437</v>
      </c>
      <c r="BD434" t="s">
        <v>437</v>
      </c>
      <c r="BE434">
        <v>0</v>
      </c>
      <c r="BF434">
        <v>0</v>
      </c>
      <c r="BG434">
        <f>1-BE434/BF434</f>
        <v>0</v>
      </c>
      <c r="BH434">
        <v>0.5</v>
      </c>
      <c r="BI434">
        <f>DH434</f>
        <v>0</v>
      </c>
      <c r="BJ434">
        <f>K434</f>
        <v>0</v>
      </c>
      <c r="BK434">
        <f>BG434*BH434*BI434</f>
        <v>0</v>
      </c>
      <c r="BL434">
        <f>(BJ434-BB434)/BI434</f>
        <v>0</v>
      </c>
      <c r="BM434">
        <f>(AZ434-BF434)/BF434</f>
        <v>0</v>
      </c>
      <c r="BN434">
        <f>AY434/(BA434+AY434/BF434)</f>
        <v>0</v>
      </c>
      <c r="BO434" t="s">
        <v>437</v>
      </c>
      <c r="BP434">
        <v>0</v>
      </c>
      <c r="BQ434">
        <f>IF(BP434&lt;&gt;0, BP434, BN434)</f>
        <v>0</v>
      </c>
      <c r="BR434">
        <f>1-BQ434/BF434</f>
        <v>0</v>
      </c>
      <c r="BS434">
        <f>(BF434-BE434)/(BF434-BQ434)</f>
        <v>0</v>
      </c>
      <c r="BT434">
        <f>(AZ434-BF434)/(AZ434-BQ434)</f>
        <v>0</v>
      </c>
      <c r="BU434">
        <f>(BF434-BE434)/(BF434-AY434)</f>
        <v>0</v>
      </c>
      <c r="BV434">
        <f>(AZ434-BF434)/(AZ434-AY434)</f>
        <v>0</v>
      </c>
      <c r="BW434">
        <f>(BS434*BQ434/BE434)</f>
        <v>0</v>
      </c>
      <c r="BX434">
        <f>(1-BW434)</f>
        <v>0</v>
      </c>
      <c r="DG434">
        <f>$B$13*EF434+$C$13*EG434+$F$13*ER434*(1-EU434)</f>
        <v>0</v>
      </c>
      <c r="DH434">
        <f>DG434*DI434</f>
        <v>0</v>
      </c>
      <c r="DI434">
        <f>($B$13*$D$11+$C$13*$D$11+$F$13*((FE434+EW434)/MAX(FE434+EW434+FF434, 0.1)*$I$11+FF434/MAX(FE434+EW434+FF434, 0.1)*$J$11))/($B$13+$C$13+$F$13)</f>
        <v>0</v>
      </c>
      <c r="DJ434">
        <f>($B$13*$K$11+$C$13*$K$11+$F$13*((FE434+EW434)/MAX(FE434+EW434+FF434, 0.1)*$P$11+FF434/MAX(FE434+EW434+FF434, 0.1)*$Q$11))/($B$13+$C$13+$F$13)</f>
        <v>0</v>
      </c>
      <c r="DK434">
        <v>3.21</v>
      </c>
      <c r="DL434">
        <v>0.5</v>
      </c>
      <c r="DM434" t="s">
        <v>438</v>
      </c>
      <c r="DN434">
        <v>2</v>
      </c>
      <c r="DO434" t="b">
        <v>1</v>
      </c>
      <c r="DP434">
        <v>1759177640</v>
      </c>
      <c r="DQ434">
        <v>453.9554074074074</v>
      </c>
      <c r="DR434">
        <v>490.6001481481482</v>
      </c>
      <c r="DS434">
        <v>21.29415185185185</v>
      </c>
      <c r="DT434">
        <v>19.39770740740741</v>
      </c>
      <c r="DU434">
        <v>455.0549999999999</v>
      </c>
      <c r="DV434">
        <v>21.02388148148148</v>
      </c>
      <c r="DW434">
        <v>499.9896296296296</v>
      </c>
      <c r="DX434">
        <v>90.78807777777776</v>
      </c>
      <c r="DY434">
        <v>0.06688641481481482</v>
      </c>
      <c r="DZ434">
        <v>28.40951851851852</v>
      </c>
      <c r="EA434">
        <v>29.99759259259259</v>
      </c>
      <c r="EB434">
        <v>999.9000000000001</v>
      </c>
      <c r="EC434">
        <v>0</v>
      </c>
      <c r="ED434">
        <v>0</v>
      </c>
      <c r="EE434">
        <v>9983.098148148149</v>
      </c>
      <c r="EF434">
        <v>0</v>
      </c>
      <c r="EG434">
        <v>10.31706666666667</v>
      </c>
      <c r="EH434">
        <v>-36.6447888888889</v>
      </c>
      <c r="EI434">
        <v>463.8323703703704</v>
      </c>
      <c r="EJ434">
        <v>500.3052962962963</v>
      </c>
      <c r="EK434">
        <v>1.896441851851852</v>
      </c>
      <c r="EL434">
        <v>490.6001481481482</v>
      </c>
      <c r="EM434">
        <v>19.39770740740741</v>
      </c>
      <c r="EN434">
        <v>1.933254814814815</v>
      </c>
      <c r="EO434">
        <v>1.761081111111111</v>
      </c>
      <c r="EP434">
        <v>16.90801851851852</v>
      </c>
      <c r="EQ434">
        <v>15.44554814814815</v>
      </c>
      <c r="ER434">
        <v>1999.973333333334</v>
      </c>
      <c r="ES434">
        <v>0.9799983333333332</v>
      </c>
      <c r="ET434">
        <v>0.02000156666666666</v>
      </c>
      <c r="EU434">
        <v>0</v>
      </c>
      <c r="EV434">
        <v>432.4405555555556</v>
      </c>
      <c r="EW434">
        <v>5.00078</v>
      </c>
      <c r="EX434">
        <v>8455.685185185184</v>
      </c>
      <c r="EY434">
        <v>16379.41111111111</v>
      </c>
      <c r="EZ434">
        <v>39.07844444444444</v>
      </c>
      <c r="FA434">
        <v>39.82385185185186</v>
      </c>
      <c r="FB434">
        <v>39.07388888888889</v>
      </c>
      <c r="FC434">
        <v>39.65729629629629</v>
      </c>
      <c r="FD434">
        <v>39.7358148148148</v>
      </c>
      <c r="FE434">
        <v>1955.073333333333</v>
      </c>
      <c r="FF434">
        <v>39.9</v>
      </c>
      <c r="FG434">
        <v>0</v>
      </c>
      <c r="FH434">
        <v>1759177640</v>
      </c>
      <c r="FI434">
        <v>0</v>
      </c>
      <c r="FJ434">
        <v>432.4563076923077</v>
      </c>
      <c r="FK434">
        <v>14.13955554962362</v>
      </c>
      <c r="FL434">
        <v>277.2105979030989</v>
      </c>
      <c r="FM434">
        <v>8456.194230769232</v>
      </c>
      <c r="FN434">
        <v>15</v>
      </c>
      <c r="FO434">
        <v>0</v>
      </c>
      <c r="FP434" t="s">
        <v>439</v>
      </c>
      <c r="FQ434">
        <v>1746989605.5</v>
      </c>
      <c r="FR434">
        <v>1746989593.5</v>
      </c>
      <c r="FS434">
        <v>0</v>
      </c>
      <c r="FT434">
        <v>-0.274</v>
      </c>
      <c r="FU434">
        <v>-0.002</v>
      </c>
      <c r="FV434">
        <v>2.549</v>
      </c>
      <c r="FW434">
        <v>0.129</v>
      </c>
      <c r="FX434">
        <v>420</v>
      </c>
      <c r="FY434">
        <v>17</v>
      </c>
      <c r="FZ434">
        <v>0.02</v>
      </c>
      <c r="GA434">
        <v>0.04</v>
      </c>
      <c r="GB434">
        <v>-35.36039268292682</v>
      </c>
      <c r="GC434">
        <v>-22.15948432055749</v>
      </c>
      <c r="GD434">
        <v>2.234250739732504</v>
      </c>
      <c r="GE434">
        <v>0</v>
      </c>
      <c r="GF434">
        <v>431.6964117647059</v>
      </c>
      <c r="GG434">
        <v>12.65897632054194</v>
      </c>
      <c r="GH434">
        <v>1.265624679930754</v>
      </c>
      <c r="GI434">
        <v>0</v>
      </c>
      <c r="GJ434">
        <v>1.901178292682927</v>
      </c>
      <c r="GK434">
        <v>-0.1072057839721217</v>
      </c>
      <c r="GL434">
        <v>0.01261003431310761</v>
      </c>
      <c r="GM434">
        <v>0</v>
      </c>
      <c r="GN434">
        <v>0</v>
      </c>
      <c r="GO434">
        <v>3</v>
      </c>
      <c r="GP434" t="s">
        <v>484</v>
      </c>
      <c r="GQ434">
        <v>3.10205</v>
      </c>
      <c r="GR434">
        <v>2.7251</v>
      </c>
      <c r="GS434">
        <v>0.0972433</v>
      </c>
      <c r="GT434">
        <v>0.102732</v>
      </c>
      <c r="GU434">
        <v>0.099467</v>
      </c>
      <c r="GV434">
        <v>0.09441860000000001</v>
      </c>
      <c r="GW434">
        <v>23581.3</v>
      </c>
      <c r="GX434">
        <v>21291.6</v>
      </c>
      <c r="GY434">
        <v>26685</v>
      </c>
      <c r="GZ434">
        <v>23951.1</v>
      </c>
      <c r="HA434">
        <v>38451.3</v>
      </c>
      <c r="HB434">
        <v>32066.1</v>
      </c>
      <c r="HC434">
        <v>46595.2</v>
      </c>
      <c r="HD434">
        <v>37893.2</v>
      </c>
      <c r="HE434">
        <v>1.86908</v>
      </c>
      <c r="HF434">
        <v>1.85907</v>
      </c>
      <c r="HG434">
        <v>0.150278</v>
      </c>
      <c r="HH434">
        <v>0</v>
      </c>
      <c r="HI434">
        <v>27.5437</v>
      </c>
      <c r="HJ434">
        <v>999.9</v>
      </c>
      <c r="HK434">
        <v>45.9</v>
      </c>
      <c r="HL434">
        <v>32</v>
      </c>
      <c r="HM434">
        <v>24.141</v>
      </c>
      <c r="HN434">
        <v>61.3845</v>
      </c>
      <c r="HO434">
        <v>22.3197</v>
      </c>
      <c r="HP434">
        <v>1</v>
      </c>
      <c r="HQ434">
        <v>0.118554</v>
      </c>
      <c r="HR434">
        <v>-0.00598312</v>
      </c>
      <c r="HS434">
        <v>20.2798</v>
      </c>
      <c r="HT434">
        <v>5.2116</v>
      </c>
      <c r="HU434">
        <v>11.98</v>
      </c>
      <c r="HV434">
        <v>4.96285</v>
      </c>
      <c r="HW434">
        <v>3.27453</v>
      </c>
      <c r="HX434">
        <v>9999</v>
      </c>
      <c r="HY434">
        <v>9999</v>
      </c>
      <c r="HZ434">
        <v>9999</v>
      </c>
      <c r="IA434">
        <v>44.9</v>
      </c>
      <c r="IB434">
        <v>1.86399</v>
      </c>
      <c r="IC434">
        <v>1.86018</v>
      </c>
      <c r="ID434">
        <v>1.85846</v>
      </c>
      <c r="IE434">
        <v>1.85975</v>
      </c>
      <c r="IF434">
        <v>1.85989</v>
      </c>
      <c r="IG434">
        <v>1.85842</v>
      </c>
      <c r="IH434">
        <v>1.85745</v>
      </c>
      <c r="II434">
        <v>1.85242</v>
      </c>
      <c r="IJ434">
        <v>0</v>
      </c>
      <c r="IK434">
        <v>0</v>
      </c>
      <c r="IL434">
        <v>0</v>
      </c>
      <c r="IM434">
        <v>0</v>
      </c>
      <c r="IN434" t="s">
        <v>441</v>
      </c>
      <c r="IO434" t="s">
        <v>442</v>
      </c>
      <c r="IP434" t="s">
        <v>443</v>
      </c>
      <c r="IQ434" t="s">
        <v>443</v>
      </c>
      <c r="IR434" t="s">
        <v>443</v>
      </c>
      <c r="IS434" t="s">
        <v>443</v>
      </c>
      <c r="IT434">
        <v>0</v>
      </c>
      <c r="IU434">
        <v>100</v>
      </c>
      <c r="IV434">
        <v>100</v>
      </c>
      <c r="IW434">
        <v>-1.093</v>
      </c>
      <c r="IX434">
        <v>0.2706</v>
      </c>
      <c r="IY434">
        <v>-0.9039269621244732</v>
      </c>
      <c r="IZ434">
        <v>-0.001239420960351069</v>
      </c>
      <c r="JA434">
        <v>2.054680153414315E-06</v>
      </c>
      <c r="JB434">
        <v>-6.090169633737798E-10</v>
      </c>
      <c r="JC434">
        <v>0.01286883109493677</v>
      </c>
      <c r="JD434">
        <v>0.003674261220633967</v>
      </c>
      <c r="JE434">
        <v>0.0003746991724086452</v>
      </c>
      <c r="JF434">
        <v>1.563836292469968E-06</v>
      </c>
      <c r="JG434">
        <v>1</v>
      </c>
      <c r="JH434">
        <v>2003</v>
      </c>
      <c r="JI434">
        <v>1</v>
      </c>
      <c r="JJ434">
        <v>24</v>
      </c>
      <c r="JK434">
        <v>203134</v>
      </c>
      <c r="JL434">
        <v>203134.2</v>
      </c>
      <c r="JM434">
        <v>1.34155</v>
      </c>
      <c r="JN434">
        <v>2.71362</v>
      </c>
      <c r="JO434">
        <v>1.49658</v>
      </c>
      <c r="JP434">
        <v>2.34253</v>
      </c>
      <c r="JQ434">
        <v>1.54907</v>
      </c>
      <c r="JR434">
        <v>2.45239</v>
      </c>
      <c r="JS434">
        <v>36.718</v>
      </c>
      <c r="JT434">
        <v>24.1751</v>
      </c>
      <c r="JU434">
        <v>18</v>
      </c>
      <c r="JV434">
        <v>482.162</v>
      </c>
      <c r="JW434">
        <v>490.482</v>
      </c>
      <c r="JX434">
        <v>27.1215</v>
      </c>
      <c r="JY434">
        <v>28.8259</v>
      </c>
      <c r="JZ434">
        <v>29.9996</v>
      </c>
      <c r="KA434">
        <v>29.098</v>
      </c>
      <c r="KB434">
        <v>29.1069</v>
      </c>
      <c r="KC434">
        <v>27.0369</v>
      </c>
      <c r="KD434">
        <v>20.8171</v>
      </c>
      <c r="KE434">
        <v>76.8734</v>
      </c>
      <c r="KF434">
        <v>27.131</v>
      </c>
      <c r="KG434">
        <v>540.096</v>
      </c>
      <c r="KH434">
        <v>19.435</v>
      </c>
      <c r="KI434">
        <v>101.879</v>
      </c>
      <c r="KJ434">
        <v>91.3841</v>
      </c>
    </row>
    <row r="435" spans="1:296">
      <c r="A435">
        <v>417</v>
      </c>
      <c r="B435">
        <v>1759177652.5</v>
      </c>
      <c r="C435">
        <v>16279.40000009537</v>
      </c>
      <c r="D435" t="s">
        <v>1281</v>
      </c>
      <c r="E435" t="s">
        <v>1282</v>
      </c>
      <c r="F435">
        <v>5</v>
      </c>
      <c r="G435" t="s">
        <v>1218</v>
      </c>
      <c r="H435">
        <v>1759177644.714286</v>
      </c>
      <c r="I435">
        <f>(J435)/1000</f>
        <v>0</v>
      </c>
      <c r="J435">
        <f>IF(DO435, AM435, AG435)</f>
        <v>0</v>
      </c>
      <c r="K435">
        <f>IF(DO435, AH435, AF435)</f>
        <v>0</v>
      </c>
      <c r="L435">
        <f>DQ435 - IF(AT435&gt;1, K435*DK435*100.0/(AV435), 0)</f>
        <v>0</v>
      </c>
      <c r="M435">
        <f>((S435-I435/2)*L435-K435)/(S435+I435/2)</f>
        <v>0</v>
      </c>
      <c r="N435">
        <f>M435*(DX435+DY435)/1000.0</f>
        <v>0</v>
      </c>
      <c r="O435">
        <f>(DQ435 - IF(AT435&gt;1, K435*DK435*100.0/(AV435), 0))*(DX435+DY435)/1000.0</f>
        <v>0</v>
      </c>
      <c r="P435">
        <f>2.0/((1/R435-1/Q435)+SIGN(R435)*SQRT((1/R435-1/Q435)*(1/R435-1/Q435) + 4*DL435/((DL435+1)*(DL435+1))*(2*1/R435*1/Q435-1/Q435*1/Q435)))</f>
        <v>0</v>
      </c>
      <c r="Q435">
        <f>IF(LEFT(DM435,1)&lt;&gt;"0",IF(LEFT(DM435,1)="1",3.0,DN435),$D$5+$E$5*(EE435*DX435/($K$5*1000))+$F$5*(EE435*DX435/($K$5*1000))*MAX(MIN(DK435,$J$5),$I$5)*MAX(MIN(DK435,$J$5),$I$5)+$G$5*MAX(MIN(DK435,$J$5),$I$5)*(EE435*DX435/($K$5*1000))+$H$5*(EE435*DX435/($K$5*1000))*(EE435*DX435/($K$5*1000)))</f>
        <v>0</v>
      </c>
      <c r="R435">
        <f>I435*(1000-(1000*0.61365*exp(17.502*V435/(240.97+V435))/(DX435+DY435)+DS435)/2)/(1000*0.61365*exp(17.502*V435/(240.97+V435))/(DX435+DY435)-DS435)</f>
        <v>0</v>
      </c>
      <c r="S435">
        <f>1/((DL435+1)/(P435/1.6)+1/(Q435/1.37)) + DL435/((DL435+1)/(P435/1.6) + DL435/(Q435/1.37))</f>
        <v>0</v>
      </c>
      <c r="T435">
        <f>(DG435*DJ435)</f>
        <v>0</v>
      </c>
      <c r="U435">
        <f>(DZ435+(T435+2*0.95*5.67E-8*(((DZ435+$B$9)+273)^4-(DZ435+273)^4)-44100*I435)/(1.84*29.3*Q435+8*0.95*5.67E-8*(DZ435+273)^3))</f>
        <v>0</v>
      </c>
      <c r="V435">
        <f>($C$9*EA435+$D$9*EB435+$E$9*U435)</f>
        <v>0</v>
      </c>
      <c r="W435">
        <f>0.61365*exp(17.502*V435/(240.97+V435))</f>
        <v>0</v>
      </c>
      <c r="X435">
        <f>(Y435/Z435*100)</f>
        <v>0</v>
      </c>
      <c r="Y435">
        <f>DS435*(DX435+DY435)/1000</f>
        <v>0</v>
      </c>
      <c r="Z435">
        <f>0.61365*exp(17.502*DZ435/(240.97+DZ435))</f>
        <v>0</v>
      </c>
      <c r="AA435">
        <f>(W435-DS435*(DX435+DY435)/1000)</f>
        <v>0</v>
      </c>
      <c r="AB435">
        <f>(-I435*44100)</f>
        <v>0</v>
      </c>
      <c r="AC435">
        <f>2*29.3*Q435*0.92*(DZ435-V435)</f>
        <v>0</v>
      </c>
      <c r="AD435">
        <f>2*0.95*5.67E-8*(((DZ435+$B$9)+273)^4-(V435+273)^4)</f>
        <v>0</v>
      </c>
      <c r="AE435">
        <f>T435+AD435+AB435+AC435</f>
        <v>0</v>
      </c>
      <c r="AF435">
        <f>DW435*AT435*(DR435-DQ435*(1000-AT435*DT435)/(1000-AT435*DS435))/(100*DK435)</f>
        <v>0</v>
      </c>
      <c r="AG435">
        <f>1000*DW435*AT435*(DS435-DT435)/(100*DK435*(1000-AT435*DS435))</f>
        <v>0</v>
      </c>
      <c r="AH435">
        <f>(AI435 - AJ435 - DX435*1E3/(8.314*(DZ435+273.15)) * AL435/DW435 * AK435) * DW435/(100*DK435) * (1000 - DT435)/1000</f>
        <v>0</v>
      </c>
      <c r="AI435">
        <v>532.3974989364636</v>
      </c>
      <c r="AJ435">
        <v>502.5695696969695</v>
      </c>
      <c r="AK435">
        <v>3.309215034497133</v>
      </c>
      <c r="AL435">
        <v>65.05159675909137</v>
      </c>
      <c r="AM435">
        <f>(AO435 - AN435 + DX435*1E3/(8.314*(DZ435+273.15)) * AQ435/DW435 * AP435) * DW435/(100*DK435) * 1000/(1000 - AO435)</f>
        <v>0</v>
      </c>
      <c r="AN435">
        <v>19.41390757782064</v>
      </c>
      <c r="AO435">
        <v>21.31810242424242</v>
      </c>
      <c r="AP435">
        <v>3.302513915851752E-05</v>
      </c>
      <c r="AQ435">
        <v>105.0378485698211</v>
      </c>
      <c r="AR435">
        <v>0</v>
      </c>
      <c r="AS435">
        <v>0</v>
      </c>
      <c r="AT435">
        <f>IF(AR435*$H$15&gt;=AV435,1.0,(AV435/(AV435-AR435*$H$15)))</f>
        <v>0</v>
      </c>
      <c r="AU435">
        <f>(AT435-1)*100</f>
        <v>0</v>
      </c>
      <c r="AV435">
        <f>MAX(0,($B$15+$C$15*EE435)/(1+$D$15*EE435)*DX435/(DZ435+273)*$E$15)</f>
        <v>0</v>
      </c>
      <c r="AW435" t="s">
        <v>437</v>
      </c>
      <c r="AX435" t="s">
        <v>437</v>
      </c>
      <c r="AY435">
        <v>0</v>
      </c>
      <c r="AZ435">
        <v>0</v>
      </c>
      <c r="BA435">
        <f>1-AY435/AZ435</f>
        <v>0</v>
      </c>
      <c r="BB435">
        <v>0</v>
      </c>
      <c r="BC435" t="s">
        <v>437</v>
      </c>
      <c r="BD435" t="s">
        <v>437</v>
      </c>
      <c r="BE435">
        <v>0</v>
      </c>
      <c r="BF435">
        <v>0</v>
      </c>
      <c r="BG435">
        <f>1-BE435/BF435</f>
        <v>0</v>
      </c>
      <c r="BH435">
        <v>0.5</v>
      </c>
      <c r="BI435">
        <f>DH435</f>
        <v>0</v>
      </c>
      <c r="BJ435">
        <f>K435</f>
        <v>0</v>
      </c>
      <c r="BK435">
        <f>BG435*BH435*BI435</f>
        <v>0</v>
      </c>
      <c r="BL435">
        <f>(BJ435-BB435)/BI435</f>
        <v>0</v>
      </c>
      <c r="BM435">
        <f>(AZ435-BF435)/BF435</f>
        <v>0</v>
      </c>
      <c r="BN435">
        <f>AY435/(BA435+AY435/BF435)</f>
        <v>0</v>
      </c>
      <c r="BO435" t="s">
        <v>437</v>
      </c>
      <c r="BP435">
        <v>0</v>
      </c>
      <c r="BQ435">
        <f>IF(BP435&lt;&gt;0, BP435, BN435)</f>
        <v>0</v>
      </c>
      <c r="BR435">
        <f>1-BQ435/BF435</f>
        <v>0</v>
      </c>
      <c r="BS435">
        <f>(BF435-BE435)/(BF435-BQ435)</f>
        <v>0</v>
      </c>
      <c r="BT435">
        <f>(AZ435-BF435)/(AZ435-BQ435)</f>
        <v>0</v>
      </c>
      <c r="BU435">
        <f>(BF435-BE435)/(BF435-AY435)</f>
        <v>0</v>
      </c>
      <c r="BV435">
        <f>(AZ435-BF435)/(AZ435-AY435)</f>
        <v>0</v>
      </c>
      <c r="BW435">
        <f>(BS435*BQ435/BE435)</f>
        <v>0</v>
      </c>
      <c r="BX435">
        <f>(1-BW435)</f>
        <v>0</v>
      </c>
      <c r="DG435">
        <f>$B$13*EF435+$C$13*EG435+$F$13*ER435*(1-EU435)</f>
        <v>0</v>
      </c>
      <c r="DH435">
        <f>DG435*DI435</f>
        <v>0</v>
      </c>
      <c r="DI435">
        <f>($B$13*$D$11+$C$13*$D$11+$F$13*((FE435+EW435)/MAX(FE435+EW435+FF435, 0.1)*$I$11+FF435/MAX(FE435+EW435+FF435, 0.1)*$J$11))/($B$13+$C$13+$F$13)</f>
        <v>0</v>
      </c>
      <c r="DJ435">
        <f>($B$13*$K$11+$C$13*$K$11+$F$13*((FE435+EW435)/MAX(FE435+EW435+FF435, 0.1)*$P$11+FF435/MAX(FE435+EW435+FF435, 0.1)*$Q$11))/($B$13+$C$13+$F$13)</f>
        <v>0</v>
      </c>
      <c r="DK435">
        <v>3.21</v>
      </c>
      <c r="DL435">
        <v>0.5</v>
      </c>
      <c r="DM435" t="s">
        <v>438</v>
      </c>
      <c r="DN435">
        <v>2</v>
      </c>
      <c r="DO435" t="b">
        <v>1</v>
      </c>
      <c r="DP435">
        <v>1759177644.714286</v>
      </c>
      <c r="DQ435">
        <v>468.5261428571429</v>
      </c>
      <c r="DR435">
        <v>506.2766785714286</v>
      </c>
      <c r="DS435">
        <v>21.30220357142857</v>
      </c>
      <c r="DT435">
        <v>19.40881785714286</v>
      </c>
      <c r="DU435">
        <v>469.6217142857143</v>
      </c>
      <c r="DV435">
        <v>21.031775</v>
      </c>
      <c r="DW435">
        <v>499.9480357142857</v>
      </c>
      <c r="DX435">
        <v>90.78772142857143</v>
      </c>
      <c r="DY435">
        <v>0.06709602142857143</v>
      </c>
      <c r="DZ435">
        <v>28.40938214285715</v>
      </c>
      <c r="EA435">
        <v>29.99252857142857</v>
      </c>
      <c r="EB435">
        <v>999.9000000000002</v>
      </c>
      <c r="EC435">
        <v>0</v>
      </c>
      <c r="ED435">
        <v>0</v>
      </c>
      <c r="EE435">
        <v>9983.547857142858</v>
      </c>
      <c r="EF435">
        <v>0</v>
      </c>
      <c r="EG435">
        <v>10.32129285714285</v>
      </c>
      <c r="EH435">
        <v>-37.75061785714286</v>
      </c>
      <c r="EI435">
        <v>478.7241071428571</v>
      </c>
      <c r="EJ435">
        <v>516.2977142857143</v>
      </c>
      <c r="EK435">
        <v>1.893383214285714</v>
      </c>
      <c r="EL435">
        <v>506.2766785714286</v>
      </c>
      <c r="EM435">
        <v>19.40881785714286</v>
      </c>
      <c r="EN435">
        <v>1.933978928571429</v>
      </c>
      <c r="EO435">
        <v>1.762082857142857</v>
      </c>
      <c r="EP435">
        <v>16.91392857142857</v>
      </c>
      <c r="EQ435">
        <v>15.45442857142857</v>
      </c>
      <c r="ER435">
        <v>2000.008214285714</v>
      </c>
      <c r="ES435">
        <v>0.9799985357142855</v>
      </c>
      <c r="ET435">
        <v>0.02000136428571429</v>
      </c>
      <c r="EU435">
        <v>0</v>
      </c>
      <c r="EV435">
        <v>433.7011785714286</v>
      </c>
      <c r="EW435">
        <v>5.00078</v>
      </c>
      <c r="EX435">
        <v>8479.5375</v>
      </c>
      <c r="EY435">
        <v>16379.70357142857</v>
      </c>
      <c r="EZ435">
        <v>39.05553571428571</v>
      </c>
      <c r="FA435">
        <v>39.80114285714286</v>
      </c>
      <c r="FB435">
        <v>39.08460714285714</v>
      </c>
      <c r="FC435">
        <v>39.6315</v>
      </c>
      <c r="FD435">
        <v>39.73407142857142</v>
      </c>
      <c r="FE435">
        <v>1955.108214285714</v>
      </c>
      <c r="FF435">
        <v>39.9</v>
      </c>
      <c r="FG435">
        <v>0</v>
      </c>
      <c r="FH435">
        <v>1759177644.8</v>
      </c>
      <c r="FI435">
        <v>0</v>
      </c>
      <c r="FJ435">
        <v>433.7250769230769</v>
      </c>
      <c r="FK435">
        <v>17.84170942791902</v>
      </c>
      <c r="FL435">
        <v>323.7839318322578</v>
      </c>
      <c r="FM435">
        <v>8480.326923076924</v>
      </c>
      <c r="FN435">
        <v>15</v>
      </c>
      <c r="FO435">
        <v>0</v>
      </c>
      <c r="FP435" t="s">
        <v>439</v>
      </c>
      <c r="FQ435">
        <v>1746989605.5</v>
      </c>
      <c r="FR435">
        <v>1746989593.5</v>
      </c>
      <c r="FS435">
        <v>0</v>
      </c>
      <c r="FT435">
        <v>-0.274</v>
      </c>
      <c r="FU435">
        <v>-0.002</v>
      </c>
      <c r="FV435">
        <v>2.549</v>
      </c>
      <c r="FW435">
        <v>0.129</v>
      </c>
      <c r="FX435">
        <v>420</v>
      </c>
      <c r="FY435">
        <v>17</v>
      </c>
      <c r="FZ435">
        <v>0.02</v>
      </c>
      <c r="GA435">
        <v>0.04</v>
      </c>
      <c r="GB435">
        <v>-37.06679250000001</v>
      </c>
      <c r="GC435">
        <v>-14.47934746716696</v>
      </c>
      <c r="GD435">
        <v>1.438729705918992</v>
      </c>
      <c r="GE435">
        <v>0</v>
      </c>
      <c r="GF435">
        <v>433.0024411764706</v>
      </c>
      <c r="GG435">
        <v>15.49700536485869</v>
      </c>
      <c r="GH435">
        <v>1.55126470588235</v>
      </c>
      <c r="GI435">
        <v>0</v>
      </c>
      <c r="GJ435">
        <v>1.89740675</v>
      </c>
      <c r="GK435">
        <v>-0.05333234521576157</v>
      </c>
      <c r="GL435">
        <v>0.0112284033565552</v>
      </c>
      <c r="GM435">
        <v>1</v>
      </c>
      <c r="GN435">
        <v>1</v>
      </c>
      <c r="GO435">
        <v>3</v>
      </c>
      <c r="GP435" t="s">
        <v>459</v>
      </c>
      <c r="GQ435">
        <v>3.10205</v>
      </c>
      <c r="GR435">
        <v>2.72516</v>
      </c>
      <c r="GS435">
        <v>0.09964099999999999</v>
      </c>
      <c r="GT435">
        <v>0.105155</v>
      </c>
      <c r="GU435">
        <v>0.0994969</v>
      </c>
      <c r="GV435">
        <v>0.09440460000000001</v>
      </c>
      <c r="GW435">
        <v>23518.9</v>
      </c>
      <c r="GX435">
        <v>21234.1</v>
      </c>
      <c r="GY435">
        <v>26685.3</v>
      </c>
      <c r="GZ435">
        <v>23951</v>
      </c>
      <c r="HA435">
        <v>38450.8</v>
      </c>
      <c r="HB435">
        <v>32066.9</v>
      </c>
      <c r="HC435">
        <v>46595.8</v>
      </c>
      <c r="HD435">
        <v>37893.3</v>
      </c>
      <c r="HE435">
        <v>1.86937</v>
      </c>
      <c r="HF435">
        <v>1.85893</v>
      </c>
      <c r="HG435">
        <v>0.149868</v>
      </c>
      <c r="HH435">
        <v>0</v>
      </c>
      <c r="HI435">
        <v>27.5437</v>
      </c>
      <c r="HJ435">
        <v>999.9</v>
      </c>
      <c r="HK435">
        <v>45.9</v>
      </c>
      <c r="HL435">
        <v>32</v>
      </c>
      <c r="HM435">
        <v>24.1414</v>
      </c>
      <c r="HN435">
        <v>61.3045</v>
      </c>
      <c r="HO435">
        <v>22.1354</v>
      </c>
      <c r="HP435">
        <v>1</v>
      </c>
      <c r="HQ435">
        <v>0.118082</v>
      </c>
      <c r="HR435">
        <v>-0.0295207</v>
      </c>
      <c r="HS435">
        <v>20.2799</v>
      </c>
      <c r="HT435">
        <v>5.21205</v>
      </c>
      <c r="HU435">
        <v>11.98</v>
      </c>
      <c r="HV435">
        <v>4.9628</v>
      </c>
      <c r="HW435">
        <v>3.27448</v>
      </c>
      <c r="HX435">
        <v>9999</v>
      </c>
      <c r="HY435">
        <v>9999</v>
      </c>
      <c r="HZ435">
        <v>9999</v>
      </c>
      <c r="IA435">
        <v>44.9</v>
      </c>
      <c r="IB435">
        <v>1.86399</v>
      </c>
      <c r="IC435">
        <v>1.86017</v>
      </c>
      <c r="ID435">
        <v>1.85847</v>
      </c>
      <c r="IE435">
        <v>1.85976</v>
      </c>
      <c r="IF435">
        <v>1.85989</v>
      </c>
      <c r="IG435">
        <v>1.85839</v>
      </c>
      <c r="IH435">
        <v>1.85746</v>
      </c>
      <c r="II435">
        <v>1.85242</v>
      </c>
      <c r="IJ435">
        <v>0</v>
      </c>
      <c r="IK435">
        <v>0</v>
      </c>
      <c r="IL435">
        <v>0</v>
      </c>
      <c r="IM435">
        <v>0</v>
      </c>
      <c r="IN435" t="s">
        <v>441</v>
      </c>
      <c r="IO435" t="s">
        <v>442</v>
      </c>
      <c r="IP435" t="s">
        <v>443</v>
      </c>
      <c r="IQ435" t="s">
        <v>443</v>
      </c>
      <c r="IR435" t="s">
        <v>443</v>
      </c>
      <c r="IS435" t="s">
        <v>443</v>
      </c>
      <c r="IT435">
        <v>0</v>
      </c>
      <c r="IU435">
        <v>100</v>
      </c>
      <c r="IV435">
        <v>100</v>
      </c>
      <c r="IW435">
        <v>-1.088</v>
      </c>
      <c r="IX435">
        <v>0.2708</v>
      </c>
      <c r="IY435">
        <v>-0.9039269621244732</v>
      </c>
      <c r="IZ435">
        <v>-0.001239420960351069</v>
      </c>
      <c r="JA435">
        <v>2.054680153414315E-06</v>
      </c>
      <c r="JB435">
        <v>-6.090169633737798E-10</v>
      </c>
      <c r="JC435">
        <v>0.01286883109493677</v>
      </c>
      <c r="JD435">
        <v>0.003674261220633967</v>
      </c>
      <c r="JE435">
        <v>0.0003746991724086452</v>
      </c>
      <c r="JF435">
        <v>1.563836292469968E-06</v>
      </c>
      <c r="JG435">
        <v>1</v>
      </c>
      <c r="JH435">
        <v>2003</v>
      </c>
      <c r="JI435">
        <v>1</v>
      </c>
      <c r="JJ435">
        <v>24</v>
      </c>
      <c r="JK435">
        <v>203134.1</v>
      </c>
      <c r="JL435">
        <v>203134.3</v>
      </c>
      <c r="JM435">
        <v>1.37573</v>
      </c>
      <c r="JN435">
        <v>2.68433</v>
      </c>
      <c r="JO435">
        <v>1.49658</v>
      </c>
      <c r="JP435">
        <v>2.34253</v>
      </c>
      <c r="JQ435">
        <v>1.54907</v>
      </c>
      <c r="JR435">
        <v>2.41455</v>
      </c>
      <c r="JS435">
        <v>36.718</v>
      </c>
      <c r="JT435">
        <v>24.1663</v>
      </c>
      <c r="JU435">
        <v>18</v>
      </c>
      <c r="JV435">
        <v>482.313</v>
      </c>
      <c r="JW435">
        <v>490.358</v>
      </c>
      <c r="JX435">
        <v>27.1271</v>
      </c>
      <c r="JY435">
        <v>28.8228</v>
      </c>
      <c r="JZ435">
        <v>29.9997</v>
      </c>
      <c r="KA435">
        <v>29.0949</v>
      </c>
      <c r="KB435">
        <v>29.1038</v>
      </c>
      <c r="KC435">
        <v>27.7038</v>
      </c>
      <c r="KD435">
        <v>20.8171</v>
      </c>
      <c r="KE435">
        <v>76.8734</v>
      </c>
      <c r="KF435">
        <v>27.1334</v>
      </c>
      <c r="KG435">
        <v>553.465</v>
      </c>
      <c r="KH435">
        <v>19.435</v>
      </c>
      <c r="KI435">
        <v>101.88</v>
      </c>
      <c r="KJ435">
        <v>91.3844</v>
      </c>
    </row>
    <row r="436" spans="1:296">
      <c r="A436">
        <v>418</v>
      </c>
      <c r="B436">
        <v>1759177657.5</v>
      </c>
      <c r="C436">
        <v>16284.40000009537</v>
      </c>
      <c r="D436" t="s">
        <v>1283</v>
      </c>
      <c r="E436" t="s">
        <v>1284</v>
      </c>
      <c r="F436">
        <v>5</v>
      </c>
      <c r="G436" t="s">
        <v>1218</v>
      </c>
      <c r="H436">
        <v>1759177650</v>
      </c>
      <c r="I436">
        <f>(J436)/1000</f>
        <v>0</v>
      </c>
      <c r="J436">
        <f>IF(DO436, AM436, AG436)</f>
        <v>0</v>
      </c>
      <c r="K436">
        <f>IF(DO436, AH436, AF436)</f>
        <v>0</v>
      </c>
      <c r="L436">
        <f>DQ436 - IF(AT436&gt;1, K436*DK436*100.0/(AV436), 0)</f>
        <v>0</v>
      </c>
      <c r="M436">
        <f>((S436-I436/2)*L436-K436)/(S436+I436/2)</f>
        <v>0</v>
      </c>
      <c r="N436">
        <f>M436*(DX436+DY436)/1000.0</f>
        <v>0</v>
      </c>
      <c r="O436">
        <f>(DQ436 - IF(AT436&gt;1, K436*DK436*100.0/(AV436), 0))*(DX436+DY436)/1000.0</f>
        <v>0</v>
      </c>
      <c r="P436">
        <f>2.0/((1/R436-1/Q436)+SIGN(R436)*SQRT((1/R436-1/Q436)*(1/R436-1/Q436) + 4*DL436/((DL436+1)*(DL436+1))*(2*1/R436*1/Q436-1/Q436*1/Q436)))</f>
        <v>0</v>
      </c>
      <c r="Q436">
        <f>IF(LEFT(DM436,1)&lt;&gt;"0",IF(LEFT(DM436,1)="1",3.0,DN436),$D$5+$E$5*(EE436*DX436/($K$5*1000))+$F$5*(EE436*DX436/($K$5*1000))*MAX(MIN(DK436,$J$5),$I$5)*MAX(MIN(DK436,$J$5),$I$5)+$G$5*MAX(MIN(DK436,$J$5),$I$5)*(EE436*DX436/($K$5*1000))+$H$5*(EE436*DX436/($K$5*1000))*(EE436*DX436/($K$5*1000)))</f>
        <v>0</v>
      </c>
      <c r="R436">
        <f>I436*(1000-(1000*0.61365*exp(17.502*V436/(240.97+V436))/(DX436+DY436)+DS436)/2)/(1000*0.61365*exp(17.502*V436/(240.97+V436))/(DX436+DY436)-DS436)</f>
        <v>0</v>
      </c>
      <c r="S436">
        <f>1/((DL436+1)/(P436/1.6)+1/(Q436/1.37)) + DL436/((DL436+1)/(P436/1.6) + DL436/(Q436/1.37))</f>
        <v>0</v>
      </c>
      <c r="T436">
        <f>(DG436*DJ436)</f>
        <v>0</v>
      </c>
      <c r="U436">
        <f>(DZ436+(T436+2*0.95*5.67E-8*(((DZ436+$B$9)+273)^4-(DZ436+273)^4)-44100*I436)/(1.84*29.3*Q436+8*0.95*5.67E-8*(DZ436+273)^3))</f>
        <v>0</v>
      </c>
      <c r="V436">
        <f>($C$9*EA436+$D$9*EB436+$E$9*U436)</f>
        <v>0</v>
      </c>
      <c r="W436">
        <f>0.61365*exp(17.502*V436/(240.97+V436))</f>
        <v>0</v>
      </c>
      <c r="X436">
        <f>(Y436/Z436*100)</f>
        <v>0</v>
      </c>
      <c r="Y436">
        <f>DS436*(DX436+DY436)/1000</f>
        <v>0</v>
      </c>
      <c r="Z436">
        <f>0.61365*exp(17.502*DZ436/(240.97+DZ436))</f>
        <v>0</v>
      </c>
      <c r="AA436">
        <f>(W436-DS436*(DX436+DY436)/1000)</f>
        <v>0</v>
      </c>
      <c r="AB436">
        <f>(-I436*44100)</f>
        <v>0</v>
      </c>
      <c r="AC436">
        <f>2*29.3*Q436*0.92*(DZ436-V436)</f>
        <v>0</v>
      </c>
      <c r="AD436">
        <f>2*0.95*5.67E-8*(((DZ436+$B$9)+273)^4-(V436+273)^4)</f>
        <v>0</v>
      </c>
      <c r="AE436">
        <f>T436+AD436+AB436+AC436</f>
        <v>0</v>
      </c>
      <c r="AF436">
        <f>DW436*AT436*(DR436-DQ436*(1000-AT436*DT436)/(1000-AT436*DS436))/(100*DK436)</f>
        <v>0</v>
      </c>
      <c r="AG436">
        <f>1000*DW436*AT436*(DS436-DT436)/(100*DK436*(1000-AT436*DS436))</f>
        <v>0</v>
      </c>
      <c r="AH436">
        <f>(AI436 - AJ436 - DX436*1E3/(8.314*(DZ436+273.15)) * AL436/DW436 * AK436) * DW436/(100*DK436) * (1000 - DT436)/1000</f>
        <v>0</v>
      </c>
      <c r="AI436">
        <v>549.7557960704306</v>
      </c>
      <c r="AJ436">
        <v>519.3744545454543</v>
      </c>
      <c r="AK436">
        <v>3.366957449442198</v>
      </c>
      <c r="AL436">
        <v>65.05159675909137</v>
      </c>
      <c r="AM436">
        <f>(AO436 - AN436 + DX436*1E3/(8.314*(DZ436+273.15)) * AQ436/DW436 * AP436) * DW436/(100*DK436) * 1000/(1000 - AO436)</f>
        <v>0</v>
      </c>
      <c r="AN436">
        <v>19.41254355914219</v>
      </c>
      <c r="AO436">
        <v>21.31896787878788</v>
      </c>
      <c r="AP436">
        <v>-7.592152036339044E-06</v>
      </c>
      <c r="AQ436">
        <v>105.0378485698211</v>
      </c>
      <c r="AR436">
        <v>0</v>
      </c>
      <c r="AS436">
        <v>0</v>
      </c>
      <c r="AT436">
        <f>IF(AR436*$H$15&gt;=AV436,1.0,(AV436/(AV436-AR436*$H$15)))</f>
        <v>0</v>
      </c>
      <c r="AU436">
        <f>(AT436-1)*100</f>
        <v>0</v>
      </c>
      <c r="AV436">
        <f>MAX(0,($B$15+$C$15*EE436)/(1+$D$15*EE436)*DX436/(DZ436+273)*$E$15)</f>
        <v>0</v>
      </c>
      <c r="AW436" t="s">
        <v>437</v>
      </c>
      <c r="AX436" t="s">
        <v>437</v>
      </c>
      <c r="AY436">
        <v>0</v>
      </c>
      <c r="AZ436">
        <v>0</v>
      </c>
      <c r="BA436">
        <f>1-AY436/AZ436</f>
        <v>0</v>
      </c>
      <c r="BB436">
        <v>0</v>
      </c>
      <c r="BC436" t="s">
        <v>437</v>
      </c>
      <c r="BD436" t="s">
        <v>437</v>
      </c>
      <c r="BE436">
        <v>0</v>
      </c>
      <c r="BF436">
        <v>0</v>
      </c>
      <c r="BG436">
        <f>1-BE436/BF436</f>
        <v>0</v>
      </c>
      <c r="BH436">
        <v>0.5</v>
      </c>
      <c r="BI436">
        <f>DH436</f>
        <v>0</v>
      </c>
      <c r="BJ436">
        <f>K436</f>
        <v>0</v>
      </c>
      <c r="BK436">
        <f>BG436*BH436*BI436</f>
        <v>0</v>
      </c>
      <c r="BL436">
        <f>(BJ436-BB436)/BI436</f>
        <v>0</v>
      </c>
      <c r="BM436">
        <f>(AZ436-BF436)/BF436</f>
        <v>0</v>
      </c>
      <c r="BN436">
        <f>AY436/(BA436+AY436/BF436)</f>
        <v>0</v>
      </c>
      <c r="BO436" t="s">
        <v>437</v>
      </c>
      <c r="BP436">
        <v>0</v>
      </c>
      <c r="BQ436">
        <f>IF(BP436&lt;&gt;0, BP436, BN436)</f>
        <v>0</v>
      </c>
      <c r="BR436">
        <f>1-BQ436/BF436</f>
        <v>0</v>
      </c>
      <c r="BS436">
        <f>(BF436-BE436)/(BF436-BQ436)</f>
        <v>0</v>
      </c>
      <c r="BT436">
        <f>(AZ436-BF436)/(AZ436-BQ436)</f>
        <v>0</v>
      </c>
      <c r="BU436">
        <f>(BF436-BE436)/(BF436-AY436)</f>
        <v>0</v>
      </c>
      <c r="BV436">
        <f>(AZ436-BF436)/(AZ436-AY436)</f>
        <v>0</v>
      </c>
      <c r="BW436">
        <f>(BS436*BQ436/BE436)</f>
        <v>0</v>
      </c>
      <c r="BX436">
        <f>(1-BW436)</f>
        <v>0</v>
      </c>
      <c r="DG436">
        <f>$B$13*EF436+$C$13*EG436+$F$13*ER436*(1-EU436)</f>
        <v>0</v>
      </c>
      <c r="DH436">
        <f>DG436*DI436</f>
        <v>0</v>
      </c>
      <c r="DI436">
        <f>($B$13*$D$11+$C$13*$D$11+$F$13*((FE436+EW436)/MAX(FE436+EW436+FF436, 0.1)*$I$11+FF436/MAX(FE436+EW436+FF436, 0.1)*$J$11))/($B$13+$C$13+$F$13)</f>
        <v>0</v>
      </c>
      <c r="DJ436">
        <f>($B$13*$K$11+$C$13*$K$11+$F$13*((FE436+EW436)/MAX(FE436+EW436+FF436, 0.1)*$P$11+FF436/MAX(FE436+EW436+FF436, 0.1)*$Q$11))/($B$13+$C$13+$F$13)</f>
        <v>0</v>
      </c>
      <c r="DK436">
        <v>3.21</v>
      </c>
      <c r="DL436">
        <v>0.5</v>
      </c>
      <c r="DM436" t="s">
        <v>438</v>
      </c>
      <c r="DN436">
        <v>2</v>
      </c>
      <c r="DO436" t="b">
        <v>1</v>
      </c>
      <c r="DP436">
        <v>1759177650</v>
      </c>
      <c r="DQ436">
        <v>485.4392222222223</v>
      </c>
      <c r="DR436">
        <v>524.0568518518519</v>
      </c>
      <c r="DS436">
        <v>21.31241111111111</v>
      </c>
      <c r="DT436">
        <v>19.41503333333333</v>
      </c>
      <c r="DU436">
        <v>486.5296296296296</v>
      </c>
      <c r="DV436">
        <v>21.04176666666667</v>
      </c>
      <c r="DW436">
        <v>499.9912222222222</v>
      </c>
      <c r="DX436">
        <v>90.78777777777779</v>
      </c>
      <c r="DY436">
        <v>0.06701451851851853</v>
      </c>
      <c r="DZ436">
        <v>28.40918888888889</v>
      </c>
      <c r="EA436">
        <v>29.98691481481482</v>
      </c>
      <c r="EB436">
        <v>999.9000000000001</v>
      </c>
      <c r="EC436">
        <v>0</v>
      </c>
      <c r="ED436">
        <v>0</v>
      </c>
      <c r="EE436">
        <v>9998.469259259258</v>
      </c>
      <c r="EF436">
        <v>0</v>
      </c>
      <c r="EG436">
        <v>10.3214</v>
      </c>
      <c r="EH436">
        <v>-38.61765185185185</v>
      </c>
      <c r="EI436">
        <v>496.0104074074075</v>
      </c>
      <c r="EJ436">
        <v>534.4329259259258</v>
      </c>
      <c r="EK436">
        <v>1.897378518518518</v>
      </c>
      <c r="EL436">
        <v>524.0568518518519</v>
      </c>
      <c r="EM436">
        <v>19.41503333333333</v>
      </c>
      <c r="EN436">
        <v>1.934906666666667</v>
      </c>
      <c r="EO436">
        <v>1.762648148148148</v>
      </c>
      <c r="EP436">
        <v>16.9215</v>
      </c>
      <c r="EQ436">
        <v>15.45943703703704</v>
      </c>
      <c r="ER436">
        <v>2000.013703703704</v>
      </c>
      <c r="ES436">
        <v>0.9799984444444443</v>
      </c>
      <c r="ET436">
        <v>0.02000145555555555</v>
      </c>
      <c r="EU436">
        <v>0</v>
      </c>
      <c r="EV436">
        <v>435.352962962963</v>
      </c>
      <c r="EW436">
        <v>5.00078</v>
      </c>
      <c r="EX436">
        <v>8509.648888888889</v>
      </c>
      <c r="EY436">
        <v>16379.74814814815</v>
      </c>
      <c r="EZ436">
        <v>39.06211111111111</v>
      </c>
      <c r="FA436">
        <v>39.81451851851851</v>
      </c>
      <c r="FB436">
        <v>39.067</v>
      </c>
      <c r="FC436">
        <v>39.63637037037036</v>
      </c>
      <c r="FD436">
        <v>39.715</v>
      </c>
      <c r="FE436">
        <v>1955.113703703704</v>
      </c>
      <c r="FF436">
        <v>39.9</v>
      </c>
      <c r="FG436">
        <v>0</v>
      </c>
      <c r="FH436">
        <v>1759177650.2</v>
      </c>
      <c r="FI436">
        <v>0</v>
      </c>
      <c r="FJ436">
        <v>435.52724</v>
      </c>
      <c r="FK436">
        <v>20.74915387110871</v>
      </c>
      <c r="FL436">
        <v>367.9338461460109</v>
      </c>
      <c r="FM436">
        <v>8512.950800000001</v>
      </c>
      <c r="FN436">
        <v>15</v>
      </c>
      <c r="FO436">
        <v>0</v>
      </c>
      <c r="FP436" t="s">
        <v>439</v>
      </c>
      <c r="FQ436">
        <v>1746989605.5</v>
      </c>
      <c r="FR436">
        <v>1746989593.5</v>
      </c>
      <c r="FS436">
        <v>0</v>
      </c>
      <c r="FT436">
        <v>-0.274</v>
      </c>
      <c r="FU436">
        <v>-0.002</v>
      </c>
      <c r="FV436">
        <v>2.549</v>
      </c>
      <c r="FW436">
        <v>0.129</v>
      </c>
      <c r="FX436">
        <v>420</v>
      </c>
      <c r="FY436">
        <v>17</v>
      </c>
      <c r="FZ436">
        <v>0.02</v>
      </c>
      <c r="GA436">
        <v>0.04</v>
      </c>
      <c r="GB436">
        <v>-37.9449</v>
      </c>
      <c r="GC436">
        <v>-10.34406754221384</v>
      </c>
      <c r="GD436">
        <v>1.030921007400664</v>
      </c>
      <c r="GE436">
        <v>0</v>
      </c>
      <c r="GF436">
        <v>434.1588823529412</v>
      </c>
      <c r="GG436">
        <v>18.14514896705904</v>
      </c>
      <c r="GH436">
        <v>1.804449773797858</v>
      </c>
      <c r="GI436">
        <v>0</v>
      </c>
      <c r="GJ436">
        <v>1.89652225</v>
      </c>
      <c r="GK436">
        <v>0.03140521575984505</v>
      </c>
      <c r="GL436">
        <v>0.01026632151442278</v>
      </c>
      <c r="GM436">
        <v>1</v>
      </c>
      <c r="GN436">
        <v>1</v>
      </c>
      <c r="GO436">
        <v>3</v>
      </c>
      <c r="GP436" t="s">
        <v>459</v>
      </c>
      <c r="GQ436">
        <v>3.10201</v>
      </c>
      <c r="GR436">
        <v>2.72473</v>
      </c>
      <c r="GS436">
        <v>0.102047</v>
      </c>
      <c r="GT436">
        <v>0.107536</v>
      </c>
      <c r="GU436">
        <v>0.0995047</v>
      </c>
      <c r="GV436">
        <v>0.0944011</v>
      </c>
      <c r="GW436">
        <v>23456.3</v>
      </c>
      <c r="GX436">
        <v>21177.8</v>
      </c>
      <c r="GY436">
        <v>26685.6</v>
      </c>
      <c r="GZ436">
        <v>23951.3</v>
      </c>
      <c r="HA436">
        <v>38450.7</v>
      </c>
      <c r="HB436">
        <v>32067.7</v>
      </c>
      <c r="HC436">
        <v>46595.8</v>
      </c>
      <c r="HD436">
        <v>37893.8</v>
      </c>
      <c r="HE436">
        <v>1.8692</v>
      </c>
      <c r="HF436">
        <v>1.85907</v>
      </c>
      <c r="HG436">
        <v>0.149179</v>
      </c>
      <c r="HH436">
        <v>0</v>
      </c>
      <c r="HI436">
        <v>27.5445</v>
      </c>
      <c r="HJ436">
        <v>999.9</v>
      </c>
      <c r="HK436">
        <v>45.9</v>
      </c>
      <c r="HL436">
        <v>32</v>
      </c>
      <c r="HM436">
        <v>24.143</v>
      </c>
      <c r="HN436">
        <v>61.6145</v>
      </c>
      <c r="HO436">
        <v>22.1434</v>
      </c>
      <c r="HP436">
        <v>1</v>
      </c>
      <c r="HQ436">
        <v>0.1178</v>
      </c>
      <c r="HR436">
        <v>-0.06253</v>
      </c>
      <c r="HS436">
        <v>20.2798</v>
      </c>
      <c r="HT436">
        <v>5.211</v>
      </c>
      <c r="HU436">
        <v>11.98</v>
      </c>
      <c r="HV436">
        <v>4.9625</v>
      </c>
      <c r="HW436">
        <v>3.27435</v>
      </c>
      <c r="HX436">
        <v>9999</v>
      </c>
      <c r="HY436">
        <v>9999</v>
      </c>
      <c r="HZ436">
        <v>9999</v>
      </c>
      <c r="IA436">
        <v>44.9</v>
      </c>
      <c r="IB436">
        <v>1.864</v>
      </c>
      <c r="IC436">
        <v>1.86018</v>
      </c>
      <c r="ID436">
        <v>1.85848</v>
      </c>
      <c r="IE436">
        <v>1.85977</v>
      </c>
      <c r="IF436">
        <v>1.85989</v>
      </c>
      <c r="IG436">
        <v>1.85838</v>
      </c>
      <c r="IH436">
        <v>1.85745</v>
      </c>
      <c r="II436">
        <v>1.85242</v>
      </c>
      <c r="IJ436">
        <v>0</v>
      </c>
      <c r="IK436">
        <v>0</v>
      </c>
      <c r="IL436">
        <v>0</v>
      </c>
      <c r="IM436">
        <v>0</v>
      </c>
      <c r="IN436" t="s">
        <v>441</v>
      </c>
      <c r="IO436" t="s">
        <v>442</v>
      </c>
      <c r="IP436" t="s">
        <v>443</v>
      </c>
      <c r="IQ436" t="s">
        <v>443</v>
      </c>
      <c r="IR436" t="s">
        <v>443</v>
      </c>
      <c r="IS436" t="s">
        <v>443</v>
      </c>
      <c r="IT436">
        <v>0</v>
      </c>
      <c r="IU436">
        <v>100</v>
      </c>
      <c r="IV436">
        <v>100</v>
      </c>
      <c r="IW436">
        <v>-1.082</v>
      </c>
      <c r="IX436">
        <v>0.2708</v>
      </c>
      <c r="IY436">
        <v>-0.9039269621244732</v>
      </c>
      <c r="IZ436">
        <v>-0.001239420960351069</v>
      </c>
      <c r="JA436">
        <v>2.054680153414315E-06</v>
      </c>
      <c r="JB436">
        <v>-6.090169633737798E-10</v>
      </c>
      <c r="JC436">
        <v>0.01286883109493677</v>
      </c>
      <c r="JD436">
        <v>0.003674261220633967</v>
      </c>
      <c r="JE436">
        <v>0.0003746991724086452</v>
      </c>
      <c r="JF436">
        <v>1.563836292469968E-06</v>
      </c>
      <c r="JG436">
        <v>1</v>
      </c>
      <c r="JH436">
        <v>2003</v>
      </c>
      <c r="JI436">
        <v>1</v>
      </c>
      <c r="JJ436">
        <v>24</v>
      </c>
      <c r="JK436">
        <v>203134.2</v>
      </c>
      <c r="JL436">
        <v>203134.4</v>
      </c>
      <c r="JM436">
        <v>1.41357</v>
      </c>
      <c r="JN436">
        <v>2.66479</v>
      </c>
      <c r="JO436">
        <v>1.49658</v>
      </c>
      <c r="JP436">
        <v>2.34253</v>
      </c>
      <c r="JQ436">
        <v>1.54907</v>
      </c>
      <c r="JR436">
        <v>2.42554</v>
      </c>
      <c r="JS436">
        <v>36.6943</v>
      </c>
      <c r="JT436">
        <v>24.1751</v>
      </c>
      <c r="JU436">
        <v>18</v>
      </c>
      <c r="JV436">
        <v>482.188</v>
      </c>
      <c r="JW436">
        <v>490.431</v>
      </c>
      <c r="JX436">
        <v>27.1373</v>
      </c>
      <c r="JY436">
        <v>28.8191</v>
      </c>
      <c r="JZ436">
        <v>29.9998</v>
      </c>
      <c r="KA436">
        <v>29.0918</v>
      </c>
      <c r="KB436">
        <v>29.1007</v>
      </c>
      <c r="KC436">
        <v>28.4458</v>
      </c>
      <c r="KD436">
        <v>20.8171</v>
      </c>
      <c r="KE436">
        <v>76.8734</v>
      </c>
      <c r="KF436">
        <v>27.1438</v>
      </c>
      <c r="KG436">
        <v>573.667</v>
      </c>
      <c r="KH436">
        <v>19.435</v>
      </c>
      <c r="KI436">
        <v>101.88</v>
      </c>
      <c r="KJ436">
        <v>91.3853</v>
      </c>
    </row>
    <row r="437" spans="1:296">
      <c r="A437">
        <v>419</v>
      </c>
      <c r="B437">
        <v>1759177662.5</v>
      </c>
      <c r="C437">
        <v>16289.40000009537</v>
      </c>
      <c r="D437" t="s">
        <v>1285</v>
      </c>
      <c r="E437" t="s">
        <v>1286</v>
      </c>
      <c r="F437">
        <v>5</v>
      </c>
      <c r="G437" t="s">
        <v>1218</v>
      </c>
      <c r="H437">
        <v>1759177654.714286</v>
      </c>
      <c r="I437">
        <f>(J437)/1000</f>
        <v>0</v>
      </c>
      <c r="J437">
        <f>IF(DO437, AM437, AG437)</f>
        <v>0</v>
      </c>
      <c r="K437">
        <f>IF(DO437, AH437, AF437)</f>
        <v>0</v>
      </c>
      <c r="L437">
        <f>DQ437 - IF(AT437&gt;1, K437*DK437*100.0/(AV437), 0)</f>
        <v>0</v>
      </c>
      <c r="M437">
        <f>((S437-I437/2)*L437-K437)/(S437+I437/2)</f>
        <v>0</v>
      </c>
      <c r="N437">
        <f>M437*(DX437+DY437)/1000.0</f>
        <v>0</v>
      </c>
      <c r="O437">
        <f>(DQ437 - IF(AT437&gt;1, K437*DK437*100.0/(AV437), 0))*(DX437+DY437)/1000.0</f>
        <v>0</v>
      </c>
      <c r="P437">
        <f>2.0/((1/R437-1/Q437)+SIGN(R437)*SQRT((1/R437-1/Q437)*(1/R437-1/Q437) + 4*DL437/((DL437+1)*(DL437+1))*(2*1/R437*1/Q437-1/Q437*1/Q437)))</f>
        <v>0</v>
      </c>
      <c r="Q437">
        <f>IF(LEFT(DM437,1)&lt;&gt;"0",IF(LEFT(DM437,1)="1",3.0,DN437),$D$5+$E$5*(EE437*DX437/($K$5*1000))+$F$5*(EE437*DX437/($K$5*1000))*MAX(MIN(DK437,$J$5),$I$5)*MAX(MIN(DK437,$J$5),$I$5)+$G$5*MAX(MIN(DK437,$J$5),$I$5)*(EE437*DX437/($K$5*1000))+$H$5*(EE437*DX437/($K$5*1000))*(EE437*DX437/($K$5*1000)))</f>
        <v>0</v>
      </c>
      <c r="R437">
        <f>I437*(1000-(1000*0.61365*exp(17.502*V437/(240.97+V437))/(DX437+DY437)+DS437)/2)/(1000*0.61365*exp(17.502*V437/(240.97+V437))/(DX437+DY437)-DS437)</f>
        <v>0</v>
      </c>
      <c r="S437">
        <f>1/((DL437+1)/(P437/1.6)+1/(Q437/1.37)) + DL437/((DL437+1)/(P437/1.6) + DL437/(Q437/1.37))</f>
        <v>0</v>
      </c>
      <c r="T437">
        <f>(DG437*DJ437)</f>
        <v>0</v>
      </c>
      <c r="U437">
        <f>(DZ437+(T437+2*0.95*5.67E-8*(((DZ437+$B$9)+273)^4-(DZ437+273)^4)-44100*I437)/(1.84*29.3*Q437+8*0.95*5.67E-8*(DZ437+273)^3))</f>
        <v>0</v>
      </c>
      <c r="V437">
        <f>($C$9*EA437+$D$9*EB437+$E$9*U437)</f>
        <v>0</v>
      </c>
      <c r="W437">
        <f>0.61365*exp(17.502*V437/(240.97+V437))</f>
        <v>0</v>
      </c>
      <c r="X437">
        <f>(Y437/Z437*100)</f>
        <v>0</v>
      </c>
      <c r="Y437">
        <f>DS437*(DX437+DY437)/1000</f>
        <v>0</v>
      </c>
      <c r="Z437">
        <f>0.61365*exp(17.502*DZ437/(240.97+DZ437))</f>
        <v>0</v>
      </c>
      <c r="AA437">
        <f>(W437-DS437*(DX437+DY437)/1000)</f>
        <v>0</v>
      </c>
      <c r="AB437">
        <f>(-I437*44100)</f>
        <v>0</v>
      </c>
      <c r="AC437">
        <f>2*29.3*Q437*0.92*(DZ437-V437)</f>
        <v>0</v>
      </c>
      <c r="AD437">
        <f>2*0.95*5.67E-8*(((DZ437+$B$9)+273)^4-(V437+273)^4)</f>
        <v>0</v>
      </c>
      <c r="AE437">
        <f>T437+AD437+AB437+AC437</f>
        <v>0</v>
      </c>
      <c r="AF437">
        <f>DW437*AT437*(DR437-DQ437*(1000-AT437*DT437)/(1000-AT437*DS437))/(100*DK437)</f>
        <v>0</v>
      </c>
      <c r="AG437">
        <f>1000*DW437*AT437*(DS437-DT437)/(100*DK437*(1000-AT437*DS437))</f>
        <v>0</v>
      </c>
      <c r="AH437">
        <f>(AI437 - AJ437 - DX437*1E3/(8.314*(DZ437+273.15)) * AL437/DW437 * AK437) * DW437/(100*DK437) * (1000 - DT437)/1000</f>
        <v>0</v>
      </c>
      <c r="AI437">
        <v>566.912590819982</v>
      </c>
      <c r="AJ437">
        <v>536.2710969696972</v>
      </c>
      <c r="AK437">
        <v>3.39056354008668</v>
      </c>
      <c r="AL437">
        <v>65.05159675909137</v>
      </c>
      <c r="AM437">
        <f>(AO437 - AN437 + DX437*1E3/(8.314*(DZ437+273.15)) * AQ437/DW437 * AP437) * DW437/(100*DK437) * 1000/(1000 - AO437)</f>
        <v>0</v>
      </c>
      <c r="AN437">
        <v>19.40953271048643</v>
      </c>
      <c r="AO437">
        <v>21.31969272727272</v>
      </c>
      <c r="AP437">
        <v>-7.772459709752471E-06</v>
      </c>
      <c r="AQ437">
        <v>105.0378485698211</v>
      </c>
      <c r="AR437">
        <v>0</v>
      </c>
      <c r="AS437">
        <v>0</v>
      </c>
      <c r="AT437">
        <f>IF(AR437*$H$15&gt;=AV437,1.0,(AV437/(AV437-AR437*$H$15)))</f>
        <v>0</v>
      </c>
      <c r="AU437">
        <f>(AT437-1)*100</f>
        <v>0</v>
      </c>
      <c r="AV437">
        <f>MAX(0,($B$15+$C$15*EE437)/(1+$D$15*EE437)*DX437/(DZ437+273)*$E$15)</f>
        <v>0</v>
      </c>
      <c r="AW437" t="s">
        <v>437</v>
      </c>
      <c r="AX437" t="s">
        <v>437</v>
      </c>
      <c r="AY437">
        <v>0</v>
      </c>
      <c r="AZ437">
        <v>0</v>
      </c>
      <c r="BA437">
        <f>1-AY437/AZ437</f>
        <v>0</v>
      </c>
      <c r="BB437">
        <v>0</v>
      </c>
      <c r="BC437" t="s">
        <v>437</v>
      </c>
      <c r="BD437" t="s">
        <v>437</v>
      </c>
      <c r="BE437">
        <v>0</v>
      </c>
      <c r="BF437">
        <v>0</v>
      </c>
      <c r="BG437">
        <f>1-BE437/BF437</f>
        <v>0</v>
      </c>
      <c r="BH437">
        <v>0.5</v>
      </c>
      <c r="BI437">
        <f>DH437</f>
        <v>0</v>
      </c>
      <c r="BJ437">
        <f>K437</f>
        <v>0</v>
      </c>
      <c r="BK437">
        <f>BG437*BH437*BI437</f>
        <v>0</v>
      </c>
      <c r="BL437">
        <f>(BJ437-BB437)/BI437</f>
        <v>0</v>
      </c>
      <c r="BM437">
        <f>(AZ437-BF437)/BF437</f>
        <v>0</v>
      </c>
      <c r="BN437">
        <f>AY437/(BA437+AY437/BF437)</f>
        <v>0</v>
      </c>
      <c r="BO437" t="s">
        <v>437</v>
      </c>
      <c r="BP437">
        <v>0</v>
      </c>
      <c r="BQ437">
        <f>IF(BP437&lt;&gt;0, BP437, BN437)</f>
        <v>0</v>
      </c>
      <c r="BR437">
        <f>1-BQ437/BF437</f>
        <v>0</v>
      </c>
      <c r="BS437">
        <f>(BF437-BE437)/(BF437-BQ437)</f>
        <v>0</v>
      </c>
      <c r="BT437">
        <f>(AZ437-BF437)/(AZ437-BQ437)</f>
        <v>0</v>
      </c>
      <c r="BU437">
        <f>(BF437-BE437)/(BF437-AY437)</f>
        <v>0</v>
      </c>
      <c r="BV437">
        <f>(AZ437-BF437)/(AZ437-AY437)</f>
        <v>0</v>
      </c>
      <c r="BW437">
        <f>(BS437*BQ437/BE437)</f>
        <v>0</v>
      </c>
      <c r="BX437">
        <f>(1-BW437)</f>
        <v>0</v>
      </c>
      <c r="DG437">
        <f>$B$13*EF437+$C$13*EG437+$F$13*ER437*(1-EU437)</f>
        <v>0</v>
      </c>
      <c r="DH437">
        <f>DG437*DI437</f>
        <v>0</v>
      </c>
      <c r="DI437">
        <f>($B$13*$D$11+$C$13*$D$11+$F$13*((FE437+EW437)/MAX(FE437+EW437+FF437, 0.1)*$I$11+FF437/MAX(FE437+EW437+FF437, 0.1)*$J$11))/($B$13+$C$13+$F$13)</f>
        <v>0</v>
      </c>
      <c r="DJ437">
        <f>($B$13*$K$11+$C$13*$K$11+$F$13*((FE437+EW437)/MAX(FE437+EW437+FF437, 0.1)*$P$11+FF437/MAX(FE437+EW437+FF437, 0.1)*$Q$11))/($B$13+$C$13+$F$13)</f>
        <v>0</v>
      </c>
      <c r="DK437">
        <v>3.21</v>
      </c>
      <c r="DL437">
        <v>0.5</v>
      </c>
      <c r="DM437" t="s">
        <v>438</v>
      </c>
      <c r="DN437">
        <v>2</v>
      </c>
      <c r="DO437" t="b">
        <v>1</v>
      </c>
      <c r="DP437">
        <v>1759177654.714286</v>
      </c>
      <c r="DQ437">
        <v>500.8267142857143</v>
      </c>
      <c r="DR437">
        <v>539.8943928571427</v>
      </c>
      <c r="DS437">
        <v>21.31782857142857</v>
      </c>
      <c r="DT437">
        <v>19.41268928571429</v>
      </c>
      <c r="DU437">
        <v>501.91175</v>
      </c>
      <c r="DV437">
        <v>21.04707142857143</v>
      </c>
      <c r="DW437">
        <v>499.9855357142857</v>
      </c>
      <c r="DX437">
        <v>90.78811428571429</v>
      </c>
      <c r="DY437">
        <v>0.06694922142857142</v>
      </c>
      <c r="DZ437">
        <v>28.4097</v>
      </c>
      <c r="EA437">
        <v>29.98261071428572</v>
      </c>
      <c r="EB437">
        <v>999.9000000000002</v>
      </c>
      <c r="EC437">
        <v>0</v>
      </c>
      <c r="ED437">
        <v>0</v>
      </c>
      <c r="EE437">
        <v>9998.030714285715</v>
      </c>
      <c r="EF437">
        <v>0</v>
      </c>
      <c r="EG437">
        <v>10.3214</v>
      </c>
      <c r="EH437">
        <v>-39.06780357142857</v>
      </c>
      <c r="EI437">
        <v>511.7357142857143</v>
      </c>
      <c r="EJ437">
        <v>550.5827142857141</v>
      </c>
      <c r="EK437">
        <v>1.905145714285714</v>
      </c>
      <c r="EL437">
        <v>539.8943928571427</v>
      </c>
      <c r="EM437">
        <v>19.41268928571429</v>
      </c>
      <c r="EN437">
        <v>1.935406428571429</v>
      </c>
      <c r="EO437">
        <v>1.762441428571428</v>
      </c>
      <c r="EP437">
        <v>16.92557142857143</v>
      </c>
      <c r="EQ437">
        <v>15.45760714285714</v>
      </c>
      <c r="ER437">
        <v>2000.0175</v>
      </c>
      <c r="ES437">
        <v>0.9799984285714284</v>
      </c>
      <c r="ET437">
        <v>0.02000147142857143</v>
      </c>
      <c r="EU437">
        <v>0</v>
      </c>
      <c r="EV437">
        <v>436.9280357142857</v>
      </c>
      <c r="EW437">
        <v>5.00078</v>
      </c>
      <c r="EX437">
        <v>8539.441785714285</v>
      </c>
      <c r="EY437">
        <v>16379.78214285715</v>
      </c>
      <c r="EZ437">
        <v>39.05096428571428</v>
      </c>
      <c r="FA437">
        <v>39.80549999999999</v>
      </c>
      <c r="FB437">
        <v>39.04003571428571</v>
      </c>
      <c r="FC437">
        <v>39.61582142857142</v>
      </c>
      <c r="FD437">
        <v>39.70278571428571</v>
      </c>
      <c r="FE437">
        <v>1955.1175</v>
      </c>
      <c r="FF437">
        <v>39.9</v>
      </c>
      <c r="FG437">
        <v>0</v>
      </c>
      <c r="FH437">
        <v>1759177655</v>
      </c>
      <c r="FI437">
        <v>0</v>
      </c>
      <c r="FJ437">
        <v>437.12436</v>
      </c>
      <c r="FK437">
        <v>20.11969229710866</v>
      </c>
      <c r="FL437">
        <v>393.5030763005729</v>
      </c>
      <c r="FM437">
        <v>8543.541599999999</v>
      </c>
      <c r="FN437">
        <v>15</v>
      </c>
      <c r="FO437">
        <v>0</v>
      </c>
      <c r="FP437" t="s">
        <v>439</v>
      </c>
      <c r="FQ437">
        <v>1746989605.5</v>
      </c>
      <c r="FR437">
        <v>1746989593.5</v>
      </c>
      <c r="FS437">
        <v>0</v>
      </c>
      <c r="FT437">
        <v>-0.274</v>
      </c>
      <c r="FU437">
        <v>-0.002</v>
      </c>
      <c r="FV437">
        <v>2.549</v>
      </c>
      <c r="FW437">
        <v>0.129</v>
      </c>
      <c r="FX437">
        <v>420</v>
      </c>
      <c r="FY437">
        <v>17</v>
      </c>
      <c r="FZ437">
        <v>0.02</v>
      </c>
      <c r="GA437">
        <v>0.04</v>
      </c>
      <c r="GB437">
        <v>-38.8190525</v>
      </c>
      <c r="GC437">
        <v>-6.055095309568387</v>
      </c>
      <c r="GD437">
        <v>0.5910740376583549</v>
      </c>
      <c r="GE437">
        <v>0</v>
      </c>
      <c r="GF437">
        <v>436.0183529411765</v>
      </c>
      <c r="GG437">
        <v>20.19694422407096</v>
      </c>
      <c r="GH437">
        <v>1.997315387660511</v>
      </c>
      <c r="GI437">
        <v>0</v>
      </c>
      <c r="GJ437">
        <v>1.90023575</v>
      </c>
      <c r="GK437">
        <v>0.09977549718573434</v>
      </c>
      <c r="GL437">
        <v>0.01009536673120398</v>
      </c>
      <c r="GM437">
        <v>1</v>
      </c>
      <c r="GN437">
        <v>1</v>
      </c>
      <c r="GO437">
        <v>3</v>
      </c>
      <c r="GP437" t="s">
        <v>459</v>
      </c>
      <c r="GQ437">
        <v>3.10187</v>
      </c>
      <c r="GR437">
        <v>2.72513</v>
      </c>
      <c r="GS437">
        <v>0.10443</v>
      </c>
      <c r="GT437">
        <v>0.109872</v>
      </c>
      <c r="GU437">
        <v>0.09950489999999999</v>
      </c>
      <c r="GV437">
        <v>0.0943929</v>
      </c>
      <c r="GW437">
        <v>23394.1</v>
      </c>
      <c r="GX437">
        <v>21122.4</v>
      </c>
      <c r="GY437">
        <v>26685.6</v>
      </c>
      <c r="GZ437">
        <v>23951.3</v>
      </c>
      <c r="HA437">
        <v>38451.4</v>
      </c>
      <c r="HB437">
        <v>32068.4</v>
      </c>
      <c r="HC437">
        <v>46596.3</v>
      </c>
      <c r="HD437">
        <v>37894</v>
      </c>
      <c r="HE437">
        <v>1.86955</v>
      </c>
      <c r="HF437">
        <v>1.85933</v>
      </c>
      <c r="HG437">
        <v>0.149775</v>
      </c>
      <c r="HH437">
        <v>0</v>
      </c>
      <c r="HI437">
        <v>27.5474</v>
      </c>
      <c r="HJ437">
        <v>999.9</v>
      </c>
      <c r="HK437">
        <v>45.9</v>
      </c>
      <c r="HL437">
        <v>32</v>
      </c>
      <c r="HM437">
        <v>24.1418</v>
      </c>
      <c r="HN437">
        <v>61.5345</v>
      </c>
      <c r="HO437">
        <v>22.3077</v>
      </c>
      <c r="HP437">
        <v>1</v>
      </c>
      <c r="HQ437">
        <v>0.11766</v>
      </c>
      <c r="HR437">
        <v>-0.0951062</v>
      </c>
      <c r="HS437">
        <v>20.2799</v>
      </c>
      <c r="HT437">
        <v>5.21205</v>
      </c>
      <c r="HU437">
        <v>11.98</v>
      </c>
      <c r="HV437">
        <v>4.96285</v>
      </c>
      <c r="HW437">
        <v>3.27445</v>
      </c>
      <c r="HX437">
        <v>9999</v>
      </c>
      <c r="HY437">
        <v>9999</v>
      </c>
      <c r="HZ437">
        <v>9999</v>
      </c>
      <c r="IA437">
        <v>44.9</v>
      </c>
      <c r="IB437">
        <v>1.864</v>
      </c>
      <c r="IC437">
        <v>1.86017</v>
      </c>
      <c r="ID437">
        <v>1.85845</v>
      </c>
      <c r="IE437">
        <v>1.85978</v>
      </c>
      <c r="IF437">
        <v>1.85989</v>
      </c>
      <c r="IG437">
        <v>1.8584</v>
      </c>
      <c r="IH437">
        <v>1.85745</v>
      </c>
      <c r="II437">
        <v>1.85242</v>
      </c>
      <c r="IJ437">
        <v>0</v>
      </c>
      <c r="IK437">
        <v>0</v>
      </c>
      <c r="IL437">
        <v>0</v>
      </c>
      <c r="IM437">
        <v>0</v>
      </c>
      <c r="IN437" t="s">
        <v>441</v>
      </c>
      <c r="IO437" t="s">
        <v>442</v>
      </c>
      <c r="IP437" t="s">
        <v>443</v>
      </c>
      <c r="IQ437" t="s">
        <v>443</v>
      </c>
      <c r="IR437" t="s">
        <v>443</v>
      </c>
      <c r="IS437" t="s">
        <v>443</v>
      </c>
      <c r="IT437">
        <v>0</v>
      </c>
      <c r="IU437">
        <v>100</v>
      </c>
      <c r="IV437">
        <v>100</v>
      </c>
      <c r="IW437">
        <v>-1.076</v>
      </c>
      <c r="IX437">
        <v>0.2708</v>
      </c>
      <c r="IY437">
        <v>-0.9039269621244732</v>
      </c>
      <c r="IZ437">
        <v>-0.001239420960351069</v>
      </c>
      <c r="JA437">
        <v>2.054680153414315E-06</v>
      </c>
      <c r="JB437">
        <v>-6.090169633737798E-10</v>
      </c>
      <c r="JC437">
        <v>0.01286883109493677</v>
      </c>
      <c r="JD437">
        <v>0.003674261220633967</v>
      </c>
      <c r="JE437">
        <v>0.0003746991724086452</v>
      </c>
      <c r="JF437">
        <v>1.563836292469968E-06</v>
      </c>
      <c r="JG437">
        <v>1</v>
      </c>
      <c r="JH437">
        <v>2003</v>
      </c>
      <c r="JI437">
        <v>1</v>
      </c>
      <c r="JJ437">
        <v>24</v>
      </c>
      <c r="JK437">
        <v>203134.3</v>
      </c>
      <c r="JL437">
        <v>203134.5</v>
      </c>
      <c r="JM437">
        <v>1.44531</v>
      </c>
      <c r="JN437">
        <v>2.6709</v>
      </c>
      <c r="JO437">
        <v>1.49658</v>
      </c>
      <c r="JP437">
        <v>2.34253</v>
      </c>
      <c r="JQ437">
        <v>1.54907</v>
      </c>
      <c r="JR437">
        <v>2.33643</v>
      </c>
      <c r="JS437">
        <v>36.718</v>
      </c>
      <c r="JT437">
        <v>24.1751</v>
      </c>
      <c r="JU437">
        <v>18</v>
      </c>
      <c r="JV437">
        <v>482.369</v>
      </c>
      <c r="JW437">
        <v>490.564</v>
      </c>
      <c r="JX437">
        <v>27.1535</v>
      </c>
      <c r="JY437">
        <v>28.816</v>
      </c>
      <c r="JZ437">
        <v>29.9999</v>
      </c>
      <c r="KA437">
        <v>29.0887</v>
      </c>
      <c r="KB437">
        <v>29.097</v>
      </c>
      <c r="KC437">
        <v>29.1105</v>
      </c>
      <c r="KD437">
        <v>20.8171</v>
      </c>
      <c r="KE437">
        <v>76.8734</v>
      </c>
      <c r="KF437">
        <v>27.1598</v>
      </c>
      <c r="KG437">
        <v>587.025</v>
      </c>
      <c r="KH437">
        <v>19.435</v>
      </c>
      <c r="KI437">
        <v>101.881</v>
      </c>
      <c r="KJ437">
        <v>91.3857</v>
      </c>
    </row>
    <row r="438" spans="1:296">
      <c r="A438">
        <v>420</v>
      </c>
      <c r="B438">
        <v>1759177667.5</v>
      </c>
      <c r="C438">
        <v>16294.40000009537</v>
      </c>
      <c r="D438" t="s">
        <v>1287</v>
      </c>
      <c r="E438" t="s">
        <v>1288</v>
      </c>
      <c r="F438">
        <v>5</v>
      </c>
      <c r="G438" t="s">
        <v>1218</v>
      </c>
      <c r="H438">
        <v>1759177660</v>
      </c>
      <c r="I438">
        <f>(J438)/1000</f>
        <v>0</v>
      </c>
      <c r="J438">
        <f>IF(DO438, AM438, AG438)</f>
        <v>0</v>
      </c>
      <c r="K438">
        <f>IF(DO438, AH438, AF438)</f>
        <v>0</v>
      </c>
      <c r="L438">
        <f>DQ438 - IF(AT438&gt;1, K438*DK438*100.0/(AV438), 0)</f>
        <v>0</v>
      </c>
      <c r="M438">
        <f>((S438-I438/2)*L438-K438)/(S438+I438/2)</f>
        <v>0</v>
      </c>
      <c r="N438">
        <f>M438*(DX438+DY438)/1000.0</f>
        <v>0</v>
      </c>
      <c r="O438">
        <f>(DQ438 - IF(AT438&gt;1, K438*DK438*100.0/(AV438), 0))*(DX438+DY438)/1000.0</f>
        <v>0</v>
      </c>
      <c r="P438">
        <f>2.0/((1/R438-1/Q438)+SIGN(R438)*SQRT((1/R438-1/Q438)*(1/R438-1/Q438) + 4*DL438/((DL438+1)*(DL438+1))*(2*1/R438*1/Q438-1/Q438*1/Q438)))</f>
        <v>0</v>
      </c>
      <c r="Q438">
        <f>IF(LEFT(DM438,1)&lt;&gt;"0",IF(LEFT(DM438,1)="1",3.0,DN438),$D$5+$E$5*(EE438*DX438/($K$5*1000))+$F$5*(EE438*DX438/($K$5*1000))*MAX(MIN(DK438,$J$5),$I$5)*MAX(MIN(DK438,$J$5),$I$5)+$G$5*MAX(MIN(DK438,$J$5),$I$5)*(EE438*DX438/($K$5*1000))+$H$5*(EE438*DX438/($K$5*1000))*(EE438*DX438/($K$5*1000)))</f>
        <v>0</v>
      </c>
      <c r="R438">
        <f>I438*(1000-(1000*0.61365*exp(17.502*V438/(240.97+V438))/(DX438+DY438)+DS438)/2)/(1000*0.61365*exp(17.502*V438/(240.97+V438))/(DX438+DY438)-DS438)</f>
        <v>0</v>
      </c>
      <c r="S438">
        <f>1/((DL438+1)/(P438/1.6)+1/(Q438/1.37)) + DL438/((DL438+1)/(P438/1.6) + DL438/(Q438/1.37))</f>
        <v>0</v>
      </c>
      <c r="T438">
        <f>(DG438*DJ438)</f>
        <v>0</v>
      </c>
      <c r="U438">
        <f>(DZ438+(T438+2*0.95*5.67E-8*(((DZ438+$B$9)+273)^4-(DZ438+273)^4)-44100*I438)/(1.84*29.3*Q438+8*0.95*5.67E-8*(DZ438+273)^3))</f>
        <v>0</v>
      </c>
      <c r="V438">
        <f>($C$9*EA438+$D$9*EB438+$E$9*U438)</f>
        <v>0</v>
      </c>
      <c r="W438">
        <f>0.61365*exp(17.502*V438/(240.97+V438))</f>
        <v>0</v>
      </c>
      <c r="X438">
        <f>(Y438/Z438*100)</f>
        <v>0</v>
      </c>
      <c r="Y438">
        <f>DS438*(DX438+DY438)/1000</f>
        <v>0</v>
      </c>
      <c r="Z438">
        <f>0.61365*exp(17.502*DZ438/(240.97+DZ438))</f>
        <v>0</v>
      </c>
      <c r="AA438">
        <f>(W438-DS438*(DX438+DY438)/1000)</f>
        <v>0</v>
      </c>
      <c r="AB438">
        <f>(-I438*44100)</f>
        <v>0</v>
      </c>
      <c r="AC438">
        <f>2*29.3*Q438*0.92*(DZ438-V438)</f>
        <v>0</v>
      </c>
      <c r="AD438">
        <f>2*0.95*5.67E-8*(((DZ438+$B$9)+273)^4-(V438+273)^4)</f>
        <v>0</v>
      </c>
      <c r="AE438">
        <f>T438+AD438+AB438+AC438</f>
        <v>0</v>
      </c>
      <c r="AF438">
        <f>DW438*AT438*(DR438-DQ438*(1000-AT438*DT438)/(1000-AT438*DS438))/(100*DK438)</f>
        <v>0</v>
      </c>
      <c r="AG438">
        <f>1000*DW438*AT438*(DS438-DT438)/(100*DK438*(1000-AT438*DS438))</f>
        <v>0</v>
      </c>
      <c r="AH438">
        <f>(AI438 - AJ438 - DX438*1E3/(8.314*(DZ438+273.15)) * AL438/DW438 * AK438) * DW438/(100*DK438) * (1000 - DT438)/1000</f>
        <v>0</v>
      </c>
      <c r="AI438">
        <v>584.0755633876947</v>
      </c>
      <c r="AJ438">
        <v>553.2966727272727</v>
      </c>
      <c r="AK438">
        <v>3.416182408276704</v>
      </c>
      <c r="AL438">
        <v>65.05159675909137</v>
      </c>
      <c r="AM438">
        <f>(AO438 - AN438 + DX438*1E3/(8.314*(DZ438+273.15)) * AQ438/DW438 * AP438) * DW438/(100*DK438) * 1000/(1000 - AO438)</f>
        <v>0</v>
      </c>
      <c r="AN438">
        <v>19.40551371810767</v>
      </c>
      <c r="AO438">
        <v>21.31908424242424</v>
      </c>
      <c r="AP438">
        <v>-3.834848206717168E-06</v>
      </c>
      <c r="AQ438">
        <v>105.0378485698211</v>
      </c>
      <c r="AR438">
        <v>0</v>
      </c>
      <c r="AS438">
        <v>0</v>
      </c>
      <c r="AT438">
        <f>IF(AR438*$H$15&gt;=AV438,1.0,(AV438/(AV438-AR438*$H$15)))</f>
        <v>0</v>
      </c>
      <c r="AU438">
        <f>(AT438-1)*100</f>
        <v>0</v>
      </c>
      <c r="AV438">
        <f>MAX(0,($B$15+$C$15*EE438)/(1+$D$15*EE438)*DX438/(DZ438+273)*$E$15)</f>
        <v>0</v>
      </c>
      <c r="AW438" t="s">
        <v>437</v>
      </c>
      <c r="AX438" t="s">
        <v>437</v>
      </c>
      <c r="AY438">
        <v>0</v>
      </c>
      <c r="AZ438">
        <v>0</v>
      </c>
      <c r="BA438">
        <f>1-AY438/AZ438</f>
        <v>0</v>
      </c>
      <c r="BB438">
        <v>0</v>
      </c>
      <c r="BC438" t="s">
        <v>437</v>
      </c>
      <c r="BD438" t="s">
        <v>437</v>
      </c>
      <c r="BE438">
        <v>0</v>
      </c>
      <c r="BF438">
        <v>0</v>
      </c>
      <c r="BG438">
        <f>1-BE438/BF438</f>
        <v>0</v>
      </c>
      <c r="BH438">
        <v>0.5</v>
      </c>
      <c r="BI438">
        <f>DH438</f>
        <v>0</v>
      </c>
      <c r="BJ438">
        <f>K438</f>
        <v>0</v>
      </c>
      <c r="BK438">
        <f>BG438*BH438*BI438</f>
        <v>0</v>
      </c>
      <c r="BL438">
        <f>(BJ438-BB438)/BI438</f>
        <v>0</v>
      </c>
      <c r="BM438">
        <f>(AZ438-BF438)/BF438</f>
        <v>0</v>
      </c>
      <c r="BN438">
        <f>AY438/(BA438+AY438/BF438)</f>
        <v>0</v>
      </c>
      <c r="BO438" t="s">
        <v>437</v>
      </c>
      <c r="BP438">
        <v>0</v>
      </c>
      <c r="BQ438">
        <f>IF(BP438&lt;&gt;0, BP438, BN438)</f>
        <v>0</v>
      </c>
      <c r="BR438">
        <f>1-BQ438/BF438</f>
        <v>0</v>
      </c>
      <c r="BS438">
        <f>(BF438-BE438)/(BF438-BQ438)</f>
        <v>0</v>
      </c>
      <c r="BT438">
        <f>(AZ438-BF438)/(AZ438-BQ438)</f>
        <v>0</v>
      </c>
      <c r="BU438">
        <f>(BF438-BE438)/(BF438-AY438)</f>
        <v>0</v>
      </c>
      <c r="BV438">
        <f>(AZ438-BF438)/(AZ438-AY438)</f>
        <v>0</v>
      </c>
      <c r="BW438">
        <f>(BS438*BQ438/BE438)</f>
        <v>0</v>
      </c>
      <c r="BX438">
        <f>(1-BW438)</f>
        <v>0</v>
      </c>
      <c r="DG438">
        <f>$B$13*EF438+$C$13*EG438+$F$13*ER438*(1-EU438)</f>
        <v>0</v>
      </c>
      <c r="DH438">
        <f>DG438*DI438</f>
        <v>0</v>
      </c>
      <c r="DI438">
        <f>($B$13*$D$11+$C$13*$D$11+$F$13*((FE438+EW438)/MAX(FE438+EW438+FF438, 0.1)*$I$11+FF438/MAX(FE438+EW438+FF438, 0.1)*$J$11))/($B$13+$C$13+$F$13)</f>
        <v>0</v>
      </c>
      <c r="DJ438">
        <f>($B$13*$K$11+$C$13*$K$11+$F$13*((FE438+EW438)/MAX(FE438+EW438+FF438, 0.1)*$P$11+FF438/MAX(FE438+EW438+FF438, 0.1)*$Q$11))/($B$13+$C$13+$F$13)</f>
        <v>0</v>
      </c>
      <c r="DK438">
        <v>3.21</v>
      </c>
      <c r="DL438">
        <v>0.5</v>
      </c>
      <c r="DM438" t="s">
        <v>438</v>
      </c>
      <c r="DN438">
        <v>2</v>
      </c>
      <c r="DO438" t="b">
        <v>1</v>
      </c>
      <c r="DP438">
        <v>1759177660</v>
      </c>
      <c r="DQ438">
        <v>518.2365925925925</v>
      </c>
      <c r="DR438">
        <v>557.7340370370371</v>
      </c>
      <c r="DS438">
        <v>21.31977407407408</v>
      </c>
      <c r="DT438">
        <v>19.40970740740741</v>
      </c>
      <c r="DU438">
        <v>519.3149629629629</v>
      </c>
      <c r="DV438">
        <v>21.04897407407407</v>
      </c>
      <c r="DW438">
        <v>499.9718888888888</v>
      </c>
      <c r="DX438">
        <v>90.78871481481482</v>
      </c>
      <c r="DY438">
        <v>0.06695780740740741</v>
      </c>
      <c r="DZ438">
        <v>28.40981111111111</v>
      </c>
      <c r="EA438">
        <v>29.98652592592593</v>
      </c>
      <c r="EB438">
        <v>999.9000000000001</v>
      </c>
      <c r="EC438">
        <v>0</v>
      </c>
      <c r="ED438">
        <v>0</v>
      </c>
      <c r="EE438">
        <v>9996.776666666668</v>
      </c>
      <c r="EF438">
        <v>0</v>
      </c>
      <c r="EG438">
        <v>10.3214</v>
      </c>
      <c r="EH438">
        <v>-39.49758888888888</v>
      </c>
      <c r="EI438">
        <v>529.5258148148148</v>
      </c>
      <c r="EJ438">
        <v>568.7738148148147</v>
      </c>
      <c r="EK438">
        <v>1.910062222222222</v>
      </c>
      <c r="EL438">
        <v>557.7340370370371</v>
      </c>
      <c r="EM438">
        <v>19.40970740740741</v>
      </c>
      <c r="EN438">
        <v>1.935594814814815</v>
      </c>
      <c r="EO438">
        <v>1.762181851851852</v>
      </c>
      <c r="EP438">
        <v>16.92709259259259</v>
      </c>
      <c r="EQ438">
        <v>15.45531851851852</v>
      </c>
      <c r="ER438">
        <v>1999.983703703703</v>
      </c>
      <c r="ES438">
        <v>0.979998111111111</v>
      </c>
      <c r="ET438">
        <v>0.02000178888888889</v>
      </c>
      <c r="EU438">
        <v>0</v>
      </c>
      <c r="EV438">
        <v>438.7392962962962</v>
      </c>
      <c r="EW438">
        <v>5.00078</v>
      </c>
      <c r="EX438">
        <v>8574.605185185184</v>
      </c>
      <c r="EY438">
        <v>16379.4962962963</v>
      </c>
      <c r="EZ438">
        <v>39.03896296296296</v>
      </c>
      <c r="FA438">
        <v>39.79599999999999</v>
      </c>
      <c r="FB438">
        <v>39.02762962962964</v>
      </c>
      <c r="FC438">
        <v>39.62481481481481</v>
      </c>
      <c r="FD438">
        <v>39.72651851851851</v>
      </c>
      <c r="FE438">
        <v>1955.083703703704</v>
      </c>
      <c r="FF438">
        <v>39.9</v>
      </c>
      <c r="FG438">
        <v>0</v>
      </c>
      <c r="FH438">
        <v>1759177659.8</v>
      </c>
      <c r="FI438">
        <v>0</v>
      </c>
      <c r="FJ438">
        <v>438.78596</v>
      </c>
      <c r="FK438">
        <v>20.38453848780231</v>
      </c>
      <c r="FL438">
        <v>414.4600006181196</v>
      </c>
      <c r="FM438">
        <v>8575.733199999999</v>
      </c>
      <c r="FN438">
        <v>15</v>
      </c>
      <c r="FO438">
        <v>0</v>
      </c>
      <c r="FP438" t="s">
        <v>439</v>
      </c>
      <c r="FQ438">
        <v>1746989605.5</v>
      </c>
      <c r="FR438">
        <v>1746989593.5</v>
      </c>
      <c r="FS438">
        <v>0</v>
      </c>
      <c r="FT438">
        <v>-0.274</v>
      </c>
      <c r="FU438">
        <v>-0.002</v>
      </c>
      <c r="FV438">
        <v>2.549</v>
      </c>
      <c r="FW438">
        <v>0.129</v>
      </c>
      <c r="FX438">
        <v>420</v>
      </c>
      <c r="FY438">
        <v>17</v>
      </c>
      <c r="FZ438">
        <v>0.02</v>
      </c>
      <c r="GA438">
        <v>0.04</v>
      </c>
      <c r="GB438">
        <v>-39.2468625</v>
      </c>
      <c r="GC438">
        <v>-4.753842776735381</v>
      </c>
      <c r="GD438">
        <v>0.4749613319458224</v>
      </c>
      <c r="GE438">
        <v>0</v>
      </c>
      <c r="GF438">
        <v>437.6660882352941</v>
      </c>
      <c r="GG438">
        <v>20.69376624409477</v>
      </c>
      <c r="GH438">
        <v>2.049429222801644</v>
      </c>
      <c r="GI438">
        <v>0</v>
      </c>
      <c r="GJ438">
        <v>1.9072075</v>
      </c>
      <c r="GK438">
        <v>0.05466619136960347</v>
      </c>
      <c r="GL438">
        <v>0.005625706066797303</v>
      </c>
      <c r="GM438">
        <v>1</v>
      </c>
      <c r="GN438">
        <v>1</v>
      </c>
      <c r="GO438">
        <v>3</v>
      </c>
      <c r="GP438" t="s">
        <v>459</v>
      </c>
      <c r="GQ438">
        <v>3.10195</v>
      </c>
      <c r="GR438">
        <v>2.72517</v>
      </c>
      <c r="GS438">
        <v>0.106788</v>
      </c>
      <c r="GT438">
        <v>0.112186</v>
      </c>
      <c r="GU438">
        <v>0.0994992</v>
      </c>
      <c r="GV438">
        <v>0.0943753</v>
      </c>
      <c r="GW438">
        <v>23332.7</v>
      </c>
      <c r="GX438">
        <v>21067.6</v>
      </c>
      <c r="GY438">
        <v>26685.8</v>
      </c>
      <c r="GZ438">
        <v>23951.3</v>
      </c>
      <c r="HA438">
        <v>38452.1</v>
      </c>
      <c r="HB438">
        <v>32069.1</v>
      </c>
      <c r="HC438">
        <v>46596.4</v>
      </c>
      <c r="HD438">
        <v>37893.7</v>
      </c>
      <c r="HE438">
        <v>1.86952</v>
      </c>
      <c r="HF438">
        <v>1.8593</v>
      </c>
      <c r="HG438">
        <v>0.150464</v>
      </c>
      <c r="HH438">
        <v>0</v>
      </c>
      <c r="HI438">
        <v>27.5484</v>
      </c>
      <c r="HJ438">
        <v>999.9</v>
      </c>
      <c r="HK438">
        <v>45.9</v>
      </c>
      <c r="HL438">
        <v>32</v>
      </c>
      <c r="HM438">
        <v>24.1437</v>
      </c>
      <c r="HN438">
        <v>61.6345</v>
      </c>
      <c r="HO438">
        <v>22.4199</v>
      </c>
      <c r="HP438">
        <v>1</v>
      </c>
      <c r="HQ438">
        <v>0.117607</v>
      </c>
      <c r="HR438">
        <v>-0.093848</v>
      </c>
      <c r="HS438">
        <v>20.2797</v>
      </c>
      <c r="HT438">
        <v>5.2122</v>
      </c>
      <c r="HU438">
        <v>11.9798</v>
      </c>
      <c r="HV438">
        <v>4.96275</v>
      </c>
      <c r="HW438">
        <v>3.27443</v>
      </c>
      <c r="HX438">
        <v>9999</v>
      </c>
      <c r="HY438">
        <v>9999</v>
      </c>
      <c r="HZ438">
        <v>9999</v>
      </c>
      <c r="IA438">
        <v>44.9</v>
      </c>
      <c r="IB438">
        <v>1.86399</v>
      </c>
      <c r="IC438">
        <v>1.86014</v>
      </c>
      <c r="ID438">
        <v>1.85845</v>
      </c>
      <c r="IE438">
        <v>1.85975</v>
      </c>
      <c r="IF438">
        <v>1.85989</v>
      </c>
      <c r="IG438">
        <v>1.85839</v>
      </c>
      <c r="IH438">
        <v>1.85745</v>
      </c>
      <c r="II438">
        <v>1.85242</v>
      </c>
      <c r="IJ438">
        <v>0</v>
      </c>
      <c r="IK438">
        <v>0</v>
      </c>
      <c r="IL438">
        <v>0</v>
      </c>
      <c r="IM438">
        <v>0</v>
      </c>
      <c r="IN438" t="s">
        <v>441</v>
      </c>
      <c r="IO438" t="s">
        <v>442</v>
      </c>
      <c r="IP438" t="s">
        <v>443</v>
      </c>
      <c r="IQ438" t="s">
        <v>443</v>
      </c>
      <c r="IR438" t="s">
        <v>443</v>
      </c>
      <c r="IS438" t="s">
        <v>443</v>
      </c>
      <c r="IT438">
        <v>0</v>
      </c>
      <c r="IU438">
        <v>100</v>
      </c>
      <c r="IV438">
        <v>100</v>
      </c>
      <c r="IW438">
        <v>-1.068</v>
      </c>
      <c r="IX438">
        <v>0.2708</v>
      </c>
      <c r="IY438">
        <v>-0.9039269621244732</v>
      </c>
      <c r="IZ438">
        <v>-0.001239420960351069</v>
      </c>
      <c r="JA438">
        <v>2.054680153414315E-06</v>
      </c>
      <c r="JB438">
        <v>-6.090169633737798E-10</v>
      </c>
      <c r="JC438">
        <v>0.01286883109493677</v>
      </c>
      <c r="JD438">
        <v>0.003674261220633967</v>
      </c>
      <c r="JE438">
        <v>0.0003746991724086452</v>
      </c>
      <c r="JF438">
        <v>1.563836292469968E-06</v>
      </c>
      <c r="JG438">
        <v>1</v>
      </c>
      <c r="JH438">
        <v>2003</v>
      </c>
      <c r="JI438">
        <v>1</v>
      </c>
      <c r="JJ438">
        <v>24</v>
      </c>
      <c r="JK438">
        <v>203134.4</v>
      </c>
      <c r="JL438">
        <v>203134.6</v>
      </c>
      <c r="JM438">
        <v>1.48193</v>
      </c>
      <c r="JN438">
        <v>2.70386</v>
      </c>
      <c r="JO438">
        <v>1.49658</v>
      </c>
      <c r="JP438">
        <v>2.34253</v>
      </c>
      <c r="JQ438">
        <v>1.54907</v>
      </c>
      <c r="JR438">
        <v>2.38525</v>
      </c>
      <c r="JS438">
        <v>36.6943</v>
      </c>
      <c r="JT438">
        <v>24.1751</v>
      </c>
      <c r="JU438">
        <v>18</v>
      </c>
      <c r="JV438">
        <v>482.331</v>
      </c>
      <c r="JW438">
        <v>490.522</v>
      </c>
      <c r="JX438">
        <v>27.1681</v>
      </c>
      <c r="JY438">
        <v>28.813</v>
      </c>
      <c r="JZ438">
        <v>29.9998</v>
      </c>
      <c r="KA438">
        <v>29.0856</v>
      </c>
      <c r="KB438">
        <v>29.0939</v>
      </c>
      <c r="KC438">
        <v>29.839</v>
      </c>
      <c r="KD438">
        <v>20.8171</v>
      </c>
      <c r="KE438">
        <v>76.8734</v>
      </c>
      <c r="KF438">
        <v>27.1704</v>
      </c>
      <c r="KG438">
        <v>607.066</v>
      </c>
      <c r="KH438">
        <v>19.435</v>
      </c>
      <c r="KI438">
        <v>101.882</v>
      </c>
      <c r="KJ438">
        <v>91.3854</v>
      </c>
    </row>
    <row r="439" spans="1:296">
      <c r="A439">
        <v>421</v>
      </c>
      <c r="B439">
        <v>1759177672.5</v>
      </c>
      <c r="C439">
        <v>16299.40000009537</v>
      </c>
      <c r="D439" t="s">
        <v>1289</v>
      </c>
      <c r="E439" t="s">
        <v>1290</v>
      </c>
      <c r="F439">
        <v>5</v>
      </c>
      <c r="G439" t="s">
        <v>1218</v>
      </c>
      <c r="H439">
        <v>1759177664.714286</v>
      </c>
      <c r="I439">
        <f>(J439)/1000</f>
        <v>0</v>
      </c>
      <c r="J439">
        <f>IF(DO439, AM439, AG439)</f>
        <v>0</v>
      </c>
      <c r="K439">
        <f>IF(DO439, AH439, AF439)</f>
        <v>0</v>
      </c>
      <c r="L439">
        <f>DQ439 - IF(AT439&gt;1, K439*DK439*100.0/(AV439), 0)</f>
        <v>0</v>
      </c>
      <c r="M439">
        <f>((S439-I439/2)*L439-K439)/(S439+I439/2)</f>
        <v>0</v>
      </c>
      <c r="N439">
        <f>M439*(DX439+DY439)/1000.0</f>
        <v>0</v>
      </c>
      <c r="O439">
        <f>(DQ439 - IF(AT439&gt;1, K439*DK439*100.0/(AV439), 0))*(DX439+DY439)/1000.0</f>
        <v>0</v>
      </c>
      <c r="P439">
        <f>2.0/((1/R439-1/Q439)+SIGN(R439)*SQRT((1/R439-1/Q439)*(1/R439-1/Q439) + 4*DL439/((DL439+1)*(DL439+1))*(2*1/R439*1/Q439-1/Q439*1/Q439)))</f>
        <v>0</v>
      </c>
      <c r="Q439">
        <f>IF(LEFT(DM439,1)&lt;&gt;"0",IF(LEFT(DM439,1)="1",3.0,DN439),$D$5+$E$5*(EE439*DX439/($K$5*1000))+$F$5*(EE439*DX439/($K$5*1000))*MAX(MIN(DK439,$J$5),$I$5)*MAX(MIN(DK439,$J$5),$I$5)+$G$5*MAX(MIN(DK439,$J$5),$I$5)*(EE439*DX439/($K$5*1000))+$H$5*(EE439*DX439/($K$5*1000))*(EE439*DX439/($K$5*1000)))</f>
        <v>0</v>
      </c>
      <c r="R439">
        <f>I439*(1000-(1000*0.61365*exp(17.502*V439/(240.97+V439))/(DX439+DY439)+DS439)/2)/(1000*0.61365*exp(17.502*V439/(240.97+V439))/(DX439+DY439)-DS439)</f>
        <v>0</v>
      </c>
      <c r="S439">
        <f>1/((DL439+1)/(P439/1.6)+1/(Q439/1.37)) + DL439/((DL439+1)/(P439/1.6) + DL439/(Q439/1.37))</f>
        <v>0</v>
      </c>
      <c r="T439">
        <f>(DG439*DJ439)</f>
        <v>0</v>
      </c>
      <c r="U439">
        <f>(DZ439+(T439+2*0.95*5.67E-8*(((DZ439+$B$9)+273)^4-(DZ439+273)^4)-44100*I439)/(1.84*29.3*Q439+8*0.95*5.67E-8*(DZ439+273)^3))</f>
        <v>0</v>
      </c>
      <c r="V439">
        <f>($C$9*EA439+$D$9*EB439+$E$9*U439)</f>
        <v>0</v>
      </c>
      <c r="W439">
        <f>0.61365*exp(17.502*V439/(240.97+V439))</f>
        <v>0</v>
      </c>
      <c r="X439">
        <f>(Y439/Z439*100)</f>
        <v>0</v>
      </c>
      <c r="Y439">
        <f>DS439*(DX439+DY439)/1000</f>
        <v>0</v>
      </c>
      <c r="Z439">
        <f>0.61365*exp(17.502*DZ439/(240.97+DZ439))</f>
        <v>0</v>
      </c>
      <c r="AA439">
        <f>(W439-DS439*(DX439+DY439)/1000)</f>
        <v>0</v>
      </c>
      <c r="AB439">
        <f>(-I439*44100)</f>
        <v>0</v>
      </c>
      <c r="AC439">
        <f>2*29.3*Q439*0.92*(DZ439-V439)</f>
        <v>0</v>
      </c>
      <c r="AD439">
        <f>2*0.95*5.67E-8*(((DZ439+$B$9)+273)^4-(V439+273)^4)</f>
        <v>0</v>
      </c>
      <c r="AE439">
        <f>T439+AD439+AB439+AC439</f>
        <v>0</v>
      </c>
      <c r="AF439">
        <f>DW439*AT439*(DR439-DQ439*(1000-AT439*DT439)/(1000-AT439*DS439))/(100*DK439)</f>
        <v>0</v>
      </c>
      <c r="AG439">
        <f>1000*DW439*AT439*(DS439-DT439)/(100*DK439*(1000-AT439*DS439))</f>
        <v>0</v>
      </c>
      <c r="AH439">
        <f>(AI439 - AJ439 - DX439*1E3/(8.314*(DZ439+273.15)) * AL439/DW439 * AK439) * DW439/(100*DK439) * (1000 - DT439)/1000</f>
        <v>0</v>
      </c>
      <c r="AI439">
        <v>601.4346888112524</v>
      </c>
      <c r="AJ439">
        <v>570.3868060606056</v>
      </c>
      <c r="AK439">
        <v>3.419209702625168</v>
      </c>
      <c r="AL439">
        <v>65.05159675909137</v>
      </c>
      <c r="AM439">
        <f>(AO439 - AN439 + DX439*1E3/(8.314*(DZ439+273.15)) * AQ439/DW439 * AP439) * DW439/(100*DK439) * 1000/(1000 - AO439)</f>
        <v>0</v>
      </c>
      <c r="AN439">
        <v>19.40119666171606</v>
      </c>
      <c r="AO439">
        <v>21.31356303030303</v>
      </c>
      <c r="AP439">
        <v>-1.129174096049088E-05</v>
      </c>
      <c r="AQ439">
        <v>105.0378485698211</v>
      </c>
      <c r="AR439">
        <v>0</v>
      </c>
      <c r="AS439">
        <v>0</v>
      </c>
      <c r="AT439">
        <f>IF(AR439*$H$15&gt;=AV439,1.0,(AV439/(AV439-AR439*$H$15)))</f>
        <v>0</v>
      </c>
      <c r="AU439">
        <f>(AT439-1)*100</f>
        <v>0</v>
      </c>
      <c r="AV439">
        <f>MAX(0,($B$15+$C$15*EE439)/(1+$D$15*EE439)*DX439/(DZ439+273)*$E$15)</f>
        <v>0</v>
      </c>
      <c r="AW439" t="s">
        <v>437</v>
      </c>
      <c r="AX439" t="s">
        <v>437</v>
      </c>
      <c r="AY439">
        <v>0</v>
      </c>
      <c r="AZ439">
        <v>0</v>
      </c>
      <c r="BA439">
        <f>1-AY439/AZ439</f>
        <v>0</v>
      </c>
      <c r="BB439">
        <v>0</v>
      </c>
      <c r="BC439" t="s">
        <v>437</v>
      </c>
      <c r="BD439" t="s">
        <v>437</v>
      </c>
      <c r="BE439">
        <v>0</v>
      </c>
      <c r="BF439">
        <v>0</v>
      </c>
      <c r="BG439">
        <f>1-BE439/BF439</f>
        <v>0</v>
      </c>
      <c r="BH439">
        <v>0.5</v>
      </c>
      <c r="BI439">
        <f>DH439</f>
        <v>0</v>
      </c>
      <c r="BJ439">
        <f>K439</f>
        <v>0</v>
      </c>
      <c r="BK439">
        <f>BG439*BH439*BI439</f>
        <v>0</v>
      </c>
      <c r="BL439">
        <f>(BJ439-BB439)/BI439</f>
        <v>0</v>
      </c>
      <c r="BM439">
        <f>(AZ439-BF439)/BF439</f>
        <v>0</v>
      </c>
      <c r="BN439">
        <f>AY439/(BA439+AY439/BF439)</f>
        <v>0</v>
      </c>
      <c r="BO439" t="s">
        <v>437</v>
      </c>
      <c r="BP439">
        <v>0</v>
      </c>
      <c r="BQ439">
        <f>IF(BP439&lt;&gt;0, BP439, BN439)</f>
        <v>0</v>
      </c>
      <c r="BR439">
        <f>1-BQ439/BF439</f>
        <v>0</v>
      </c>
      <c r="BS439">
        <f>(BF439-BE439)/(BF439-BQ439)</f>
        <v>0</v>
      </c>
      <c r="BT439">
        <f>(AZ439-BF439)/(AZ439-BQ439)</f>
        <v>0</v>
      </c>
      <c r="BU439">
        <f>(BF439-BE439)/(BF439-AY439)</f>
        <v>0</v>
      </c>
      <c r="BV439">
        <f>(AZ439-BF439)/(AZ439-AY439)</f>
        <v>0</v>
      </c>
      <c r="BW439">
        <f>(BS439*BQ439/BE439)</f>
        <v>0</v>
      </c>
      <c r="BX439">
        <f>(1-BW439)</f>
        <v>0</v>
      </c>
      <c r="DG439">
        <f>$B$13*EF439+$C$13*EG439+$F$13*ER439*(1-EU439)</f>
        <v>0</v>
      </c>
      <c r="DH439">
        <f>DG439*DI439</f>
        <v>0</v>
      </c>
      <c r="DI439">
        <f>($B$13*$D$11+$C$13*$D$11+$F$13*((FE439+EW439)/MAX(FE439+EW439+FF439, 0.1)*$I$11+FF439/MAX(FE439+EW439+FF439, 0.1)*$J$11))/($B$13+$C$13+$F$13)</f>
        <v>0</v>
      </c>
      <c r="DJ439">
        <f>($B$13*$K$11+$C$13*$K$11+$F$13*((FE439+EW439)/MAX(FE439+EW439+FF439, 0.1)*$P$11+FF439/MAX(FE439+EW439+FF439, 0.1)*$Q$11))/($B$13+$C$13+$F$13)</f>
        <v>0</v>
      </c>
      <c r="DK439">
        <v>3.21</v>
      </c>
      <c r="DL439">
        <v>0.5</v>
      </c>
      <c r="DM439" t="s">
        <v>438</v>
      </c>
      <c r="DN439">
        <v>2</v>
      </c>
      <c r="DO439" t="b">
        <v>1</v>
      </c>
      <c r="DP439">
        <v>1759177664.714286</v>
      </c>
      <c r="DQ439">
        <v>533.8967857142858</v>
      </c>
      <c r="DR439">
        <v>573.6536428571428</v>
      </c>
      <c r="DS439">
        <v>21.31831428571429</v>
      </c>
      <c r="DT439">
        <v>19.40627857142857</v>
      </c>
      <c r="DU439">
        <v>534.9686071428571</v>
      </c>
      <c r="DV439">
        <v>21.04753571428572</v>
      </c>
      <c r="DW439">
        <v>500.0060357142858</v>
      </c>
      <c r="DX439">
        <v>90.78887499999999</v>
      </c>
      <c r="DY439">
        <v>0.06690298928571428</v>
      </c>
      <c r="DZ439">
        <v>28.41025714285714</v>
      </c>
      <c r="EA439">
        <v>29.99355357142858</v>
      </c>
      <c r="EB439">
        <v>999.9000000000002</v>
      </c>
      <c r="EC439">
        <v>0</v>
      </c>
      <c r="ED439">
        <v>0</v>
      </c>
      <c r="EE439">
        <v>10003.05607142857</v>
      </c>
      <c r="EF439">
        <v>0</v>
      </c>
      <c r="EG439">
        <v>10.3214</v>
      </c>
      <c r="EH439">
        <v>-39.75694285714286</v>
      </c>
      <c r="EI439">
        <v>545.5263571428571</v>
      </c>
      <c r="EJ439">
        <v>585.0064642857143</v>
      </c>
      <c r="EK439">
        <v>1.912018214285714</v>
      </c>
      <c r="EL439">
        <v>573.6536428571428</v>
      </c>
      <c r="EM439">
        <v>19.40627857142857</v>
      </c>
      <c r="EN439">
        <v>1.935465714285714</v>
      </c>
      <c r="EO439">
        <v>1.761873928571429</v>
      </c>
      <c r="EP439">
        <v>16.926025</v>
      </c>
      <c r="EQ439">
        <v>15.45259642857143</v>
      </c>
      <c r="ER439">
        <v>1999.985357142857</v>
      </c>
      <c r="ES439">
        <v>0.9799982142857143</v>
      </c>
      <c r="ET439">
        <v>0.02000168571428572</v>
      </c>
      <c r="EU439">
        <v>0</v>
      </c>
      <c r="EV439">
        <v>440.3914642857142</v>
      </c>
      <c r="EW439">
        <v>5.00078</v>
      </c>
      <c r="EX439">
        <v>8607.284642857145</v>
      </c>
      <c r="EY439">
        <v>16379.51071428571</v>
      </c>
      <c r="EZ439">
        <v>39.01539285714286</v>
      </c>
      <c r="FA439">
        <v>39.76982142857143</v>
      </c>
      <c r="FB439">
        <v>39.03335714285714</v>
      </c>
      <c r="FC439">
        <v>39.54885714285713</v>
      </c>
      <c r="FD439">
        <v>39.72964285714285</v>
      </c>
      <c r="FE439">
        <v>1955.085357142857</v>
      </c>
      <c r="FF439">
        <v>39.9</v>
      </c>
      <c r="FG439">
        <v>0</v>
      </c>
      <c r="FH439">
        <v>1759177665.2</v>
      </c>
      <c r="FI439">
        <v>0</v>
      </c>
      <c r="FJ439">
        <v>440.578576923077</v>
      </c>
      <c r="FK439">
        <v>21.3107350413663</v>
      </c>
      <c r="FL439">
        <v>419.6629062374911</v>
      </c>
      <c r="FM439">
        <v>8611.063076923077</v>
      </c>
      <c r="FN439">
        <v>15</v>
      </c>
      <c r="FO439">
        <v>0</v>
      </c>
      <c r="FP439" t="s">
        <v>439</v>
      </c>
      <c r="FQ439">
        <v>1746989605.5</v>
      </c>
      <c r="FR439">
        <v>1746989593.5</v>
      </c>
      <c r="FS439">
        <v>0</v>
      </c>
      <c r="FT439">
        <v>-0.274</v>
      </c>
      <c r="FU439">
        <v>-0.002</v>
      </c>
      <c r="FV439">
        <v>2.549</v>
      </c>
      <c r="FW439">
        <v>0.129</v>
      </c>
      <c r="FX439">
        <v>420</v>
      </c>
      <c r="FY439">
        <v>17</v>
      </c>
      <c r="FZ439">
        <v>0.02</v>
      </c>
      <c r="GA439">
        <v>0.04</v>
      </c>
      <c r="GB439">
        <v>-39.5577275</v>
      </c>
      <c r="GC439">
        <v>-3.484605253283334</v>
      </c>
      <c r="GD439">
        <v>0.3390956000801985</v>
      </c>
      <c r="GE439">
        <v>0</v>
      </c>
      <c r="GF439">
        <v>439.1249117647059</v>
      </c>
      <c r="GG439">
        <v>20.77789150152721</v>
      </c>
      <c r="GH439">
        <v>2.059026774211649</v>
      </c>
      <c r="GI439">
        <v>0</v>
      </c>
      <c r="GJ439">
        <v>1.9103595</v>
      </c>
      <c r="GK439">
        <v>0.03084990619136773</v>
      </c>
      <c r="GL439">
        <v>0.00313469851022391</v>
      </c>
      <c r="GM439">
        <v>1</v>
      </c>
      <c r="GN439">
        <v>1</v>
      </c>
      <c r="GO439">
        <v>3</v>
      </c>
      <c r="GP439" t="s">
        <v>459</v>
      </c>
      <c r="GQ439">
        <v>3.10199</v>
      </c>
      <c r="GR439">
        <v>2.725</v>
      </c>
      <c r="GS439">
        <v>0.109129</v>
      </c>
      <c r="GT439">
        <v>0.114463</v>
      </c>
      <c r="GU439">
        <v>0.0994831</v>
      </c>
      <c r="GV439">
        <v>0.0943678</v>
      </c>
      <c r="GW439">
        <v>23271.7</v>
      </c>
      <c r="GX439">
        <v>21013.8</v>
      </c>
      <c r="GY439">
        <v>26685.9</v>
      </c>
      <c r="GZ439">
        <v>23951.6</v>
      </c>
      <c r="HA439">
        <v>38453.2</v>
      </c>
      <c r="HB439">
        <v>32069.9</v>
      </c>
      <c r="HC439">
        <v>46596.6</v>
      </c>
      <c r="HD439">
        <v>37894.2</v>
      </c>
      <c r="HE439">
        <v>1.86945</v>
      </c>
      <c r="HF439">
        <v>1.85945</v>
      </c>
      <c r="HG439">
        <v>0.150409</v>
      </c>
      <c r="HH439">
        <v>0</v>
      </c>
      <c r="HI439">
        <v>27.5484</v>
      </c>
      <c r="HJ439">
        <v>999.9</v>
      </c>
      <c r="HK439">
        <v>45.9</v>
      </c>
      <c r="HL439">
        <v>32</v>
      </c>
      <c r="HM439">
        <v>24.142</v>
      </c>
      <c r="HN439">
        <v>61.2545</v>
      </c>
      <c r="HO439">
        <v>22.3317</v>
      </c>
      <c r="HP439">
        <v>1</v>
      </c>
      <c r="HQ439">
        <v>0.116992</v>
      </c>
      <c r="HR439">
        <v>0.0130637</v>
      </c>
      <c r="HS439">
        <v>20.2798</v>
      </c>
      <c r="HT439">
        <v>5.21295</v>
      </c>
      <c r="HU439">
        <v>11.9798</v>
      </c>
      <c r="HV439">
        <v>4.963</v>
      </c>
      <c r="HW439">
        <v>3.27458</v>
      </c>
      <c r="HX439">
        <v>9999</v>
      </c>
      <c r="HY439">
        <v>9999</v>
      </c>
      <c r="HZ439">
        <v>9999</v>
      </c>
      <c r="IA439">
        <v>44.9</v>
      </c>
      <c r="IB439">
        <v>1.864</v>
      </c>
      <c r="IC439">
        <v>1.86016</v>
      </c>
      <c r="ID439">
        <v>1.85845</v>
      </c>
      <c r="IE439">
        <v>1.85978</v>
      </c>
      <c r="IF439">
        <v>1.85989</v>
      </c>
      <c r="IG439">
        <v>1.8584</v>
      </c>
      <c r="IH439">
        <v>1.85745</v>
      </c>
      <c r="II439">
        <v>1.8524</v>
      </c>
      <c r="IJ439">
        <v>0</v>
      </c>
      <c r="IK439">
        <v>0</v>
      </c>
      <c r="IL439">
        <v>0</v>
      </c>
      <c r="IM439">
        <v>0</v>
      </c>
      <c r="IN439" t="s">
        <v>441</v>
      </c>
      <c r="IO439" t="s">
        <v>442</v>
      </c>
      <c r="IP439" t="s">
        <v>443</v>
      </c>
      <c r="IQ439" t="s">
        <v>443</v>
      </c>
      <c r="IR439" t="s">
        <v>443</v>
      </c>
      <c r="IS439" t="s">
        <v>443</v>
      </c>
      <c r="IT439">
        <v>0</v>
      </c>
      <c r="IU439">
        <v>100</v>
      </c>
      <c r="IV439">
        <v>100</v>
      </c>
      <c r="IW439">
        <v>-1.06</v>
      </c>
      <c r="IX439">
        <v>0.2707</v>
      </c>
      <c r="IY439">
        <v>-0.9039269621244732</v>
      </c>
      <c r="IZ439">
        <v>-0.001239420960351069</v>
      </c>
      <c r="JA439">
        <v>2.054680153414315E-06</v>
      </c>
      <c r="JB439">
        <v>-6.090169633737798E-10</v>
      </c>
      <c r="JC439">
        <v>0.01286883109493677</v>
      </c>
      <c r="JD439">
        <v>0.003674261220633967</v>
      </c>
      <c r="JE439">
        <v>0.0003746991724086452</v>
      </c>
      <c r="JF439">
        <v>1.563836292469968E-06</v>
      </c>
      <c r="JG439">
        <v>1</v>
      </c>
      <c r="JH439">
        <v>2003</v>
      </c>
      <c r="JI439">
        <v>1</v>
      </c>
      <c r="JJ439">
        <v>24</v>
      </c>
      <c r="JK439">
        <v>203134.5</v>
      </c>
      <c r="JL439">
        <v>203134.6</v>
      </c>
      <c r="JM439">
        <v>1.51489</v>
      </c>
      <c r="JN439">
        <v>2.67456</v>
      </c>
      <c r="JO439">
        <v>1.49658</v>
      </c>
      <c r="JP439">
        <v>2.34253</v>
      </c>
      <c r="JQ439">
        <v>1.54907</v>
      </c>
      <c r="JR439">
        <v>2.42798</v>
      </c>
      <c r="JS439">
        <v>36.6943</v>
      </c>
      <c r="JT439">
        <v>24.1751</v>
      </c>
      <c r="JU439">
        <v>18</v>
      </c>
      <c r="JV439">
        <v>482.264</v>
      </c>
      <c r="JW439">
        <v>490.601</v>
      </c>
      <c r="JX439">
        <v>27.1623</v>
      </c>
      <c r="JY439">
        <v>28.8093</v>
      </c>
      <c r="JZ439">
        <v>29.9998</v>
      </c>
      <c r="KA439">
        <v>29.0825</v>
      </c>
      <c r="KB439">
        <v>29.0915</v>
      </c>
      <c r="KC439">
        <v>30.4964</v>
      </c>
      <c r="KD439">
        <v>20.8171</v>
      </c>
      <c r="KE439">
        <v>76.8734</v>
      </c>
      <c r="KF439">
        <v>27.1502</v>
      </c>
      <c r="KG439">
        <v>620.636</v>
      </c>
      <c r="KH439">
        <v>19.435</v>
      </c>
      <c r="KI439">
        <v>101.882</v>
      </c>
      <c r="KJ439">
        <v>91.38639999999999</v>
      </c>
    </row>
    <row r="440" spans="1:296">
      <c r="A440">
        <v>422</v>
      </c>
      <c r="B440">
        <v>1759177677.5</v>
      </c>
      <c r="C440">
        <v>16304.40000009537</v>
      </c>
      <c r="D440" t="s">
        <v>1291</v>
      </c>
      <c r="E440" t="s">
        <v>1292</v>
      </c>
      <c r="F440">
        <v>5</v>
      </c>
      <c r="G440" t="s">
        <v>1218</v>
      </c>
      <c r="H440">
        <v>1759177670</v>
      </c>
      <c r="I440">
        <f>(J440)/1000</f>
        <v>0</v>
      </c>
      <c r="J440">
        <f>IF(DO440, AM440, AG440)</f>
        <v>0</v>
      </c>
      <c r="K440">
        <f>IF(DO440, AH440, AF440)</f>
        <v>0</v>
      </c>
      <c r="L440">
        <f>DQ440 - IF(AT440&gt;1, K440*DK440*100.0/(AV440), 0)</f>
        <v>0</v>
      </c>
      <c r="M440">
        <f>((S440-I440/2)*L440-K440)/(S440+I440/2)</f>
        <v>0</v>
      </c>
      <c r="N440">
        <f>M440*(DX440+DY440)/1000.0</f>
        <v>0</v>
      </c>
      <c r="O440">
        <f>(DQ440 - IF(AT440&gt;1, K440*DK440*100.0/(AV440), 0))*(DX440+DY440)/1000.0</f>
        <v>0</v>
      </c>
      <c r="P440">
        <f>2.0/((1/R440-1/Q440)+SIGN(R440)*SQRT((1/R440-1/Q440)*(1/R440-1/Q440) + 4*DL440/((DL440+1)*(DL440+1))*(2*1/R440*1/Q440-1/Q440*1/Q440)))</f>
        <v>0</v>
      </c>
      <c r="Q440">
        <f>IF(LEFT(DM440,1)&lt;&gt;"0",IF(LEFT(DM440,1)="1",3.0,DN440),$D$5+$E$5*(EE440*DX440/($K$5*1000))+$F$5*(EE440*DX440/($K$5*1000))*MAX(MIN(DK440,$J$5),$I$5)*MAX(MIN(DK440,$J$5),$I$5)+$G$5*MAX(MIN(DK440,$J$5),$I$5)*(EE440*DX440/($K$5*1000))+$H$5*(EE440*DX440/($K$5*1000))*(EE440*DX440/($K$5*1000)))</f>
        <v>0</v>
      </c>
      <c r="R440">
        <f>I440*(1000-(1000*0.61365*exp(17.502*V440/(240.97+V440))/(DX440+DY440)+DS440)/2)/(1000*0.61365*exp(17.502*V440/(240.97+V440))/(DX440+DY440)-DS440)</f>
        <v>0</v>
      </c>
      <c r="S440">
        <f>1/((DL440+1)/(P440/1.6)+1/(Q440/1.37)) + DL440/((DL440+1)/(P440/1.6) + DL440/(Q440/1.37))</f>
        <v>0</v>
      </c>
      <c r="T440">
        <f>(DG440*DJ440)</f>
        <v>0</v>
      </c>
      <c r="U440">
        <f>(DZ440+(T440+2*0.95*5.67E-8*(((DZ440+$B$9)+273)^4-(DZ440+273)^4)-44100*I440)/(1.84*29.3*Q440+8*0.95*5.67E-8*(DZ440+273)^3))</f>
        <v>0</v>
      </c>
      <c r="V440">
        <f>($C$9*EA440+$D$9*EB440+$E$9*U440)</f>
        <v>0</v>
      </c>
      <c r="W440">
        <f>0.61365*exp(17.502*V440/(240.97+V440))</f>
        <v>0</v>
      </c>
      <c r="X440">
        <f>(Y440/Z440*100)</f>
        <v>0</v>
      </c>
      <c r="Y440">
        <f>DS440*(DX440+DY440)/1000</f>
        <v>0</v>
      </c>
      <c r="Z440">
        <f>0.61365*exp(17.502*DZ440/(240.97+DZ440))</f>
        <v>0</v>
      </c>
      <c r="AA440">
        <f>(W440-DS440*(DX440+DY440)/1000)</f>
        <v>0</v>
      </c>
      <c r="AB440">
        <f>(-I440*44100)</f>
        <v>0</v>
      </c>
      <c r="AC440">
        <f>2*29.3*Q440*0.92*(DZ440-V440)</f>
        <v>0</v>
      </c>
      <c r="AD440">
        <f>2*0.95*5.67E-8*(((DZ440+$B$9)+273)^4-(V440+273)^4)</f>
        <v>0</v>
      </c>
      <c r="AE440">
        <f>T440+AD440+AB440+AC440</f>
        <v>0</v>
      </c>
      <c r="AF440">
        <f>DW440*AT440*(DR440-DQ440*(1000-AT440*DT440)/(1000-AT440*DS440))/(100*DK440)</f>
        <v>0</v>
      </c>
      <c r="AG440">
        <f>1000*DW440*AT440*(DS440-DT440)/(100*DK440*(1000-AT440*DS440))</f>
        <v>0</v>
      </c>
      <c r="AH440">
        <f>(AI440 - AJ440 - DX440*1E3/(8.314*(DZ440+273.15)) * AL440/DW440 * AK440) * DW440/(100*DK440) * (1000 - DT440)/1000</f>
        <v>0</v>
      </c>
      <c r="AI440">
        <v>618.4408920228127</v>
      </c>
      <c r="AJ440">
        <v>587.4669878787878</v>
      </c>
      <c r="AK440">
        <v>3.415662458428928</v>
      </c>
      <c r="AL440">
        <v>65.05159675909137</v>
      </c>
      <c r="AM440">
        <f>(AO440 - AN440 + DX440*1E3/(8.314*(DZ440+273.15)) * AQ440/DW440 * AP440) * DW440/(100*DK440) * 1000/(1000 - AO440)</f>
        <v>0</v>
      </c>
      <c r="AN440">
        <v>19.39811207587569</v>
      </c>
      <c r="AO440">
        <v>21.30998181818181</v>
      </c>
      <c r="AP440">
        <v>-1.07511491545155E-05</v>
      </c>
      <c r="AQ440">
        <v>105.0378485698211</v>
      </c>
      <c r="AR440">
        <v>0</v>
      </c>
      <c r="AS440">
        <v>0</v>
      </c>
      <c r="AT440">
        <f>IF(AR440*$H$15&gt;=AV440,1.0,(AV440/(AV440-AR440*$H$15)))</f>
        <v>0</v>
      </c>
      <c r="AU440">
        <f>(AT440-1)*100</f>
        <v>0</v>
      </c>
      <c r="AV440">
        <f>MAX(0,($B$15+$C$15*EE440)/(1+$D$15*EE440)*DX440/(DZ440+273)*$E$15)</f>
        <v>0</v>
      </c>
      <c r="AW440" t="s">
        <v>437</v>
      </c>
      <c r="AX440" t="s">
        <v>437</v>
      </c>
      <c r="AY440">
        <v>0</v>
      </c>
      <c r="AZ440">
        <v>0</v>
      </c>
      <c r="BA440">
        <f>1-AY440/AZ440</f>
        <v>0</v>
      </c>
      <c r="BB440">
        <v>0</v>
      </c>
      <c r="BC440" t="s">
        <v>437</v>
      </c>
      <c r="BD440" t="s">
        <v>437</v>
      </c>
      <c r="BE440">
        <v>0</v>
      </c>
      <c r="BF440">
        <v>0</v>
      </c>
      <c r="BG440">
        <f>1-BE440/BF440</f>
        <v>0</v>
      </c>
      <c r="BH440">
        <v>0.5</v>
      </c>
      <c r="BI440">
        <f>DH440</f>
        <v>0</v>
      </c>
      <c r="BJ440">
        <f>K440</f>
        <v>0</v>
      </c>
      <c r="BK440">
        <f>BG440*BH440*BI440</f>
        <v>0</v>
      </c>
      <c r="BL440">
        <f>(BJ440-BB440)/BI440</f>
        <v>0</v>
      </c>
      <c r="BM440">
        <f>(AZ440-BF440)/BF440</f>
        <v>0</v>
      </c>
      <c r="BN440">
        <f>AY440/(BA440+AY440/BF440)</f>
        <v>0</v>
      </c>
      <c r="BO440" t="s">
        <v>437</v>
      </c>
      <c r="BP440">
        <v>0</v>
      </c>
      <c r="BQ440">
        <f>IF(BP440&lt;&gt;0, BP440, BN440)</f>
        <v>0</v>
      </c>
      <c r="BR440">
        <f>1-BQ440/BF440</f>
        <v>0</v>
      </c>
      <c r="BS440">
        <f>(BF440-BE440)/(BF440-BQ440)</f>
        <v>0</v>
      </c>
      <c r="BT440">
        <f>(AZ440-BF440)/(AZ440-BQ440)</f>
        <v>0</v>
      </c>
      <c r="BU440">
        <f>(BF440-BE440)/(BF440-AY440)</f>
        <v>0</v>
      </c>
      <c r="BV440">
        <f>(AZ440-BF440)/(AZ440-AY440)</f>
        <v>0</v>
      </c>
      <c r="BW440">
        <f>(BS440*BQ440/BE440)</f>
        <v>0</v>
      </c>
      <c r="BX440">
        <f>(1-BW440)</f>
        <v>0</v>
      </c>
      <c r="DG440">
        <f>$B$13*EF440+$C$13*EG440+$F$13*ER440*(1-EU440)</f>
        <v>0</v>
      </c>
      <c r="DH440">
        <f>DG440*DI440</f>
        <v>0</v>
      </c>
      <c r="DI440">
        <f>($B$13*$D$11+$C$13*$D$11+$F$13*((FE440+EW440)/MAX(FE440+EW440+FF440, 0.1)*$I$11+FF440/MAX(FE440+EW440+FF440, 0.1)*$J$11))/($B$13+$C$13+$F$13)</f>
        <v>0</v>
      </c>
      <c r="DJ440">
        <f>($B$13*$K$11+$C$13*$K$11+$F$13*((FE440+EW440)/MAX(FE440+EW440+FF440, 0.1)*$P$11+FF440/MAX(FE440+EW440+FF440, 0.1)*$Q$11))/($B$13+$C$13+$F$13)</f>
        <v>0</v>
      </c>
      <c r="DK440">
        <v>3.21</v>
      </c>
      <c r="DL440">
        <v>0.5</v>
      </c>
      <c r="DM440" t="s">
        <v>438</v>
      </c>
      <c r="DN440">
        <v>2</v>
      </c>
      <c r="DO440" t="b">
        <v>1</v>
      </c>
      <c r="DP440">
        <v>1759177670</v>
      </c>
      <c r="DQ440">
        <v>551.5326666666667</v>
      </c>
      <c r="DR440">
        <v>591.4660740740741</v>
      </c>
      <c r="DS440">
        <v>21.31531851851852</v>
      </c>
      <c r="DT440">
        <v>19.40245185185185</v>
      </c>
      <c r="DU440">
        <v>552.5965555555556</v>
      </c>
      <c r="DV440">
        <v>21.0446</v>
      </c>
      <c r="DW440">
        <v>500.0264814814814</v>
      </c>
      <c r="DX440">
        <v>90.78851851851853</v>
      </c>
      <c r="DY440">
        <v>0.0668589037037037</v>
      </c>
      <c r="DZ440">
        <v>28.41012222222222</v>
      </c>
      <c r="EA440">
        <v>29.99885185185185</v>
      </c>
      <c r="EB440">
        <v>999.9000000000001</v>
      </c>
      <c r="EC440">
        <v>0</v>
      </c>
      <c r="ED440">
        <v>0</v>
      </c>
      <c r="EE440">
        <v>10009.90925925926</v>
      </c>
      <c r="EF440">
        <v>0</v>
      </c>
      <c r="EG440">
        <v>10.3214</v>
      </c>
      <c r="EH440">
        <v>-39.93338518518518</v>
      </c>
      <c r="EI440">
        <v>563.5447777777778</v>
      </c>
      <c r="EJ440">
        <v>603.1690370370371</v>
      </c>
      <c r="EK440">
        <v>1.912844814814815</v>
      </c>
      <c r="EL440">
        <v>591.4660740740741</v>
      </c>
      <c r="EM440">
        <v>19.40245185185185</v>
      </c>
      <c r="EN440">
        <v>1.935185925925926</v>
      </c>
      <c r="EO440">
        <v>1.761519629629629</v>
      </c>
      <c r="EP440">
        <v>16.92374074074074</v>
      </c>
      <c r="EQ440">
        <v>15.44946296296296</v>
      </c>
      <c r="ER440">
        <v>1999.975555555556</v>
      </c>
      <c r="ES440">
        <v>0.9799982222222222</v>
      </c>
      <c r="ET440">
        <v>0.02000167777777778</v>
      </c>
      <c r="EU440">
        <v>0</v>
      </c>
      <c r="EV440">
        <v>442.3620740740741</v>
      </c>
      <c r="EW440">
        <v>5.00078</v>
      </c>
      <c r="EX440">
        <v>8643.866296296295</v>
      </c>
      <c r="EY440">
        <v>16379.42592592593</v>
      </c>
      <c r="EZ440">
        <v>39.02522222222222</v>
      </c>
      <c r="FA440">
        <v>39.76133333333333</v>
      </c>
      <c r="FB440">
        <v>39.03696296296297</v>
      </c>
      <c r="FC440">
        <v>39.53444444444444</v>
      </c>
      <c r="FD440">
        <v>39.73362962962963</v>
      </c>
      <c r="FE440">
        <v>1955.075555555556</v>
      </c>
      <c r="FF440">
        <v>39.9</v>
      </c>
      <c r="FG440">
        <v>0</v>
      </c>
      <c r="FH440">
        <v>1759177670</v>
      </c>
      <c r="FI440">
        <v>0</v>
      </c>
      <c r="FJ440">
        <v>442.3532692307692</v>
      </c>
      <c r="FK440">
        <v>22.47511106970649</v>
      </c>
      <c r="FL440">
        <v>410.8594866291913</v>
      </c>
      <c r="FM440">
        <v>8644.09</v>
      </c>
      <c r="FN440">
        <v>15</v>
      </c>
      <c r="FO440">
        <v>0</v>
      </c>
      <c r="FP440" t="s">
        <v>439</v>
      </c>
      <c r="FQ440">
        <v>1746989605.5</v>
      </c>
      <c r="FR440">
        <v>1746989593.5</v>
      </c>
      <c r="FS440">
        <v>0</v>
      </c>
      <c r="FT440">
        <v>-0.274</v>
      </c>
      <c r="FU440">
        <v>-0.002</v>
      </c>
      <c r="FV440">
        <v>2.549</v>
      </c>
      <c r="FW440">
        <v>0.129</v>
      </c>
      <c r="FX440">
        <v>420</v>
      </c>
      <c r="FY440">
        <v>17</v>
      </c>
      <c r="FZ440">
        <v>0.02</v>
      </c>
      <c r="GA440">
        <v>0.04</v>
      </c>
      <c r="GB440">
        <v>-39.79064634146341</v>
      </c>
      <c r="GC440">
        <v>-2.227712195121935</v>
      </c>
      <c r="GD440">
        <v>0.2330944936595885</v>
      </c>
      <c r="GE440">
        <v>0</v>
      </c>
      <c r="GF440">
        <v>441.0510882352942</v>
      </c>
      <c r="GG440">
        <v>22.04640182879476</v>
      </c>
      <c r="GH440">
        <v>2.182378146556521</v>
      </c>
      <c r="GI440">
        <v>0</v>
      </c>
      <c r="GJ440">
        <v>1.911915365853659</v>
      </c>
      <c r="GK440">
        <v>0.01145247386760113</v>
      </c>
      <c r="GL440">
        <v>0.001801391193495954</v>
      </c>
      <c r="GM440">
        <v>1</v>
      </c>
      <c r="GN440">
        <v>1</v>
      </c>
      <c r="GO440">
        <v>3</v>
      </c>
      <c r="GP440" t="s">
        <v>459</v>
      </c>
      <c r="GQ440">
        <v>3.10192</v>
      </c>
      <c r="GR440">
        <v>2.72477</v>
      </c>
      <c r="GS440">
        <v>0.111425</v>
      </c>
      <c r="GT440">
        <v>0.116704</v>
      </c>
      <c r="GU440">
        <v>0.0994723</v>
      </c>
      <c r="GV440">
        <v>0.0943478</v>
      </c>
      <c r="GW440">
        <v>23212</v>
      </c>
      <c r="GX440">
        <v>20960.9</v>
      </c>
      <c r="GY440">
        <v>26686.2</v>
      </c>
      <c r="GZ440">
        <v>23951.8</v>
      </c>
      <c r="HA440">
        <v>38454.3</v>
      </c>
      <c r="HB440">
        <v>32071.1</v>
      </c>
      <c r="HC440">
        <v>46597</v>
      </c>
      <c r="HD440">
        <v>37894.4</v>
      </c>
      <c r="HE440">
        <v>1.86933</v>
      </c>
      <c r="HF440">
        <v>1.85965</v>
      </c>
      <c r="HG440">
        <v>0.150017</v>
      </c>
      <c r="HH440">
        <v>0</v>
      </c>
      <c r="HI440">
        <v>27.5482</v>
      </c>
      <c r="HJ440">
        <v>999.9</v>
      </c>
      <c r="HK440">
        <v>45.8</v>
      </c>
      <c r="HL440">
        <v>32</v>
      </c>
      <c r="HM440">
        <v>24.09</v>
      </c>
      <c r="HN440">
        <v>61.1145</v>
      </c>
      <c r="HO440">
        <v>22.2556</v>
      </c>
      <c r="HP440">
        <v>1</v>
      </c>
      <c r="HQ440">
        <v>0.11686</v>
      </c>
      <c r="HR440">
        <v>-0.0101307</v>
      </c>
      <c r="HS440">
        <v>20.28</v>
      </c>
      <c r="HT440">
        <v>5.21235</v>
      </c>
      <c r="HU440">
        <v>11.98</v>
      </c>
      <c r="HV440">
        <v>4.96285</v>
      </c>
      <c r="HW440">
        <v>3.2745</v>
      </c>
      <c r="HX440">
        <v>9999</v>
      </c>
      <c r="HY440">
        <v>9999</v>
      </c>
      <c r="HZ440">
        <v>9999</v>
      </c>
      <c r="IA440">
        <v>44.9</v>
      </c>
      <c r="IB440">
        <v>1.864</v>
      </c>
      <c r="IC440">
        <v>1.86019</v>
      </c>
      <c r="ID440">
        <v>1.85846</v>
      </c>
      <c r="IE440">
        <v>1.85979</v>
      </c>
      <c r="IF440">
        <v>1.85989</v>
      </c>
      <c r="IG440">
        <v>1.85841</v>
      </c>
      <c r="IH440">
        <v>1.85746</v>
      </c>
      <c r="II440">
        <v>1.85241</v>
      </c>
      <c r="IJ440">
        <v>0</v>
      </c>
      <c r="IK440">
        <v>0</v>
      </c>
      <c r="IL440">
        <v>0</v>
      </c>
      <c r="IM440">
        <v>0</v>
      </c>
      <c r="IN440" t="s">
        <v>441</v>
      </c>
      <c r="IO440" t="s">
        <v>442</v>
      </c>
      <c r="IP440" t="s">
        <v>443</v>
      </c>
      <c r="IQ440" t="s">
        <v>443</v>
      </c>
      <c r="IR440" t="s">
        <v>443</v>
      </c>
      <c r="IS440" t="s">
        <v>443</v>
      </c>
      <c r="IT440">
        <v>0</v>
      </c>
      <c r="IU440">
        <v>100</v>
      </c>
      <c r="IV440">
        <v>100</v>
      </c>
      <c r="IW440">
        <v>-1.051</v>
      </c>
      <c r="IX440">
        <v>0.2706</v>
      </c>
      <c r="IY440">
        <v>-0.9039269621244732</v>
      </c>
      <c r="IZ440">
        <v>-0.001239420960351069</v>
      </c>
      <c r="JA440">
        <v>2.054680153414315E-06</v>
      </c>
      <c r="JB440">
        <v>-6.090169633737798E-10</v>
      </c>
      <c r="JC440">
        <v>0.01286883109493677</v>
      </c>
      <c r="JD440">
        <v>0.003674261220633967</v>
      </c>
      <c r="JE440">
        <v>0.0003746991724086452</v>
      </c>
      <c r="JF440">
        <v>1.563836292469968E-06</v>
      </c>
      <c r="JG440">
        <v>1</v>
      </c>
      <c r="JH440">
        <v>2003</v>
      </c>
      <c r="JI440">
        <v>1</v>
      </c>
      <c r="JJ440">
        <v>24</v>
      </c>
      <c r="JK440">
        <v>203134.5</v>
      </c>
      <c r="JL440">
        <v>203134.7</v>
      </c>
      <c r="JM440">
        <v>1.55151</v>
      </c>
      <c r="JN440">
        <v>2.67944</v>
      </c>
      <c r="JO440">
        <v>1.49658</v>
      </c>
      <c r="JP440">
        <v>2.34253</v>
      </c>
      <c r="JQ440">
        <v>1.54907</v>
      </c>
      <c r="JR440">
        <v>2.4707</v>
      </c>
      <c r="JS440">
        <v>36.6943</v>
      </c>
      <c r="JT440">
        <v>24.1751</v>
      </c>
      <c r="JU440">
        <v>18</v>
      </c>
      <c r="JV440">
        <v>482.163</v>
      </c>
      <c r="JW440">
        <v>490.706</v>
      </c>
      <c r="JX440">
        <v>27.1511</v>
      </c>
      <c r="JY440">
        <v>28.8062</v>
      </c>
      <c r="JZ440">
        <v>29.9998</v>
      </c>
      <c r="KA440">
        <v>29.0788</v>
      </c>
      <c r="KB440">
        <v>29.0884</v>
      </c>
      <c r="KC440">
        <v>31.2243</v>
      </c>
      <c r="KD440">
        <v>20.8171</v>
      </c>
      <c r="KE440">
        <v>76.8734</v>
      </c>
      <c r="KF440">
        <v>27.1493</v>
      </c>
      <c r="KG440">
        <v>640.688</v>
      </c>
      <c r="KH440">
        <v>19.435</v>
      </c>
      <c r="KI440">
        <v>101.883</v>
      </c>
      <c r="KJ440">
        <v>91.3871</v>
      </c>
    </row>
    <row r="441" spans="1:296">
      <c r="A441">
        <v>423</v>
      </c>
      <c r="B441">
        <v>1759177682.5</v>
      </c>
      <c r="C441">
        <v>16309.40000009537</v>
      </c>
      <c r="D441" t="s">
        <v>1293</v>
      </c>
      <c r="E441" t="s">
        <v>1294</v>
      </c>
      <c r="F441">
        <v>5</v>
      </c>
      <c r="G441" t="s">
        <v>1218</v>
      </c>
      <c r="H441">
        <v>1759177674.714286</v>
      </c>
      <c r="I441">
        <f>(J441)/1000</f>
        <v>0</v>
      </c>
      <c r="J441">
        <f>IF(DO441, AM441, AG441)</f>
        <v>0</v>
      </c>
      <c r="K441">
        <f>IF(DO441, AH441, AF441)</f>
        <v>0</v>
      </c>
      <c r="L441">
        <f>DQ441 - IF(AT441&gt;1, K441*DK441*100.0/(AV441), 0)</f>
        <v>0</v>
      </c>
      <c r="M441">
        <f>((S441-I441/2)*L441-K441)/(S441+I441/2)</f>
        <v>0</v>
      </c>
      <c r="N441">
        <f>M441*(DX441+DY441)/1000.0</f>
        <v>0</v>
      </c>
      <c r="O441">
        <f>(DQ441 - IF(AT441&gt;1, K441*DK441*100.0/(AV441), 0))*(DX441+DY441)/1000.0</f>
        <v>0</v>
      </c>
      <c r="P441">
        <f>2.0/((1/R441-1/Q441)+SIGN(R441)*SQRT((1/R441-1/Q441)*(1/R441-1/Q441) + 4*DL441/((DL441+1)*(DL441+1))*(2*1/R441*1/Q441-1/Q441*1/Q441)))</f>
        <v>0</v>
      </c>
      <c r="Q441">
        <f>IF(LEFT(DM441,1)&lt;&gt;"0",IF(LEFT(DM441,1)="1",3.0,DN441),$D$5+$E$5*(EE441*DX441/($K$5*1000))+$F$5*(EE441*DX441/($K$5*1000))*MAX(MIN(DK441,$J$5),$I$5)*MAX(MIN(DK441,$J$5),$I$5)+$G$5*MAX(MIN(DK441,$J$5),$I$5)*(EE441*DX441/($K$5*1000))+$H$5*(EE441*DX441/($K$5*1000))*(EE441*DX441/($K$5*1000)))</f>
        <v>0</v>
      </c>
      <c r="R441">
        <f>I441*(1000-(1000*0.61365*exp(17.502*V441/(240.97+V441))/(DX441+DY441)+DS441)/2)/(1000*0.61365*exp(17.502*V441/(240.97+V441))/(DX441+DY441)-DS441)</f>
        <v>0</v>
      </c>
      <c r="S441">
        <f>1/((DL441+1)/(P441/1.6)+1/(Q441/1.37)) + DL441/((DL441+1)/(P441/1.6) + DL441/(Q441/1.37))</f>
        <v>0</v>
      </c>
      <c r="T441">
        <f>(DG441*DJ441)</f>
        <v>0</v>
      </c>
      <c r="U441">
        <f>(DZ441+(T441+2*0.95*5.67E-8*(((DZ441+$B$9)+273)^4-(DZ441+273)^4)-44100*I441)/(1.84*29.3*Q441+8*0.95*5.67E-8*(DZ441+273)^3))</f>
        <v>0</v>
      </c>
      <c r="V441">
        <f>($C$9*EA441+$D$9*EB441+$E$9*U441)</f>
        <v>0</v>
      </c>
      <c r="W441">
        <f>0.61365*exp(17.502*V441/(240.97+V441))</f>
        <v>0</v>
      </c>
      <c r="X441">
        <f>(Y441/Z441*100)</f>
        <v>0</v>
      </c>
      <c r="Y441">
        <f>DS441*(DX441+DY441)/1000</f>
        <v>0</v>
      </c>
      <c r="Z441">
        <f>0.61365*exp(17.502*DZ441/(240.97+DZ441))</f>
        <v>0</v>
      </c>
      <c r="AA441">
        <f>(W441-DS441*(DX441+DY441)/1000)</f>
        <v>0</v>
      </c>
      <c r="AB441">
        <f>(-I441*44100)</f>
        <v>0</v>
      </c>
      <c r="AC441">
        <f>2*29.3*Q441*0.92*(DZ441-V441)</f>
        <v>0</v>
      </c>
      <c r="AD441">
        <f>2*0.95*5.67E-8*(((DZ441+$B$9)+273)^4-(V441+273)^4)</f>
        <v>0</v>
      </c>
      <c r="AE441">
        <f>T441+AD441+AB441+AC441</f>
        <v>0</v>
      </c>
      <c r="AF441">
        <f>DW441*AT441*(DR441-DQ441*(1000-AT441*DT441)/(1000-AT441*DS441))/(100*DK441)</f>
        <v>0</v>
      </c>
      <c r="AG441">
        <f>1000*DW441*AT441*(DS441-DT441)/(100*DK441*(1000-AT441*DS441))</f>
        <v>0</v>
      </c>
      <c r="AH441">
        <f>(AI441 - AJ441 - DX441*1E3/(8.314*(DZ441+273.15)) * AL441/DW441 * AK441) * DW441/(100*DK441) * (1000 - DT441)/1000</f>
        <v>0</v>
      </c>
      <c r="AI441">
        <v>636.0026065620851</v>
      </c>
      <c r="AJ441">
        <v>604.6597272727271</v>
      </c>
      <c r="AK441">
        <v>3.444687338700829</v>
      </c>
      <c r="AL441">
        <v>65.05159675909137</v>
      </c>
      <c r="AM441">
        <f>(AO441 - AN441 + DX441*1E3/(8.314*(DZ441+273.15)) * AQ441/DW441 * AP441) * DW441/(100*DK441) * 1000/(1000 - AO441)</f>
        <v>0</v>
      </c>
      <c r="AN441">
        <v>19.39186476578222</v>
      </c>
      <c r="AO441">
        <v>21.30498727272728</v>
      </c>
      <c r="AP441">
        <v>-1.575180757944365E-05</v>
      </c>
      <c r="AQ441">
        <v>105.0378485698211</v>
      </c>
      <c r="AR441">
        <v>0</v>
      </c>
      <c r="AS441">
        <v>0</v>
      </c>
      <c r="AT441">
        <f>IF(AR441*$H$15&gt;=AV441,1.0,(AV441/(AV441-AR441*$H$15)))</f>
        <v>0</v>
      </c>
      <c r="AU441">
        <f>(AT441-1)*100</f>
        <v>0</v>
      </c>
      <c r="AV441">
        <f>MAX(0,($B$15+$C$15*EE441)/(1+$D$15*EE441)*DX441/(DZ441+273)*$E$15)</f>
        <v>0</v>
      </c>
      <c r="AW441" t="s">
        <v>437</v>
      </c>
      <c r="AX441" t="s">
        <v>437</v>
      </c>
      <c r="AY441">
        <v>0</v>
      </c>
      <c r="AZ441">
        <v>0</v>
      </c>
      <c r="BA441">
        <f>1-AY441/AZ441</f>
        <v>0</v>
      </c>
      <c r="BB441">
        <v>0</v>
      </c>
      <c r="BC441" t="s">
        <v>437</v>
      </c>
      <c r="BD441" t="s">
        <v>437</v>
      </c>
      <c r="BE441">
        <v>0</v>
      </c>
      <c r="BF441">
        <v>0</v>
      </c>
      <c r="BG441">
        <f>1-BE441/BF441</f>
        <v>0</v>
      </c>
      <c r="BH441">
        <v>0.5</v>
      </c>
      <c r="BI441">
        <f>DH441</f>
        <v>0</v>
      </c>
      <c r="BJ441">
        <f>K441</f>
        <v>0</v>
      </c>
      <c r="BK441">
        <f>BG441*BH441*BI441</f>
        <v>0</v>
      </c>
      <c r="BL441">
        <f>(BJ441-BB441)/BI441</f>
        <v>0</v>
      </c>
      <c r="BM441">
        <f>(AZ441-BF441)/BF441</f>
        <v>0</v>
      </c>
      <c r="BN441">
        <f>AY441/(BA441+AY441/BF441)</f>
        <v>0</v>
      </c>
      <c r="BO441" t="s">
        <v>437</v>
      </c>
      <c r="BP441">
        <v>0</v>
      </c>
      <c r="BQ441">
        <f>IF(BP441&lt;&gt;0, BP441, BN441)</f>
        <v>0</v>
      </c>
      <c r="BR441">
        <f>1-BQ441/BF441</f>
        <v>0</v>
      </c>
      <c r="BS441">
        <f>(BF441-BE441)/(BF441-BQ441)</f>
        <v>0</v>
      </c>
      <c r="BT441">
        <f>(AZ441-BF441)/(AZ441-BQ441)</f>
        <v>0</v>
      </c>
      <c r="BU441">
        <f>(BF441-BE441)/(BF441-AY441)</f>
        <v>0</v>
      </c>
      <c r="BV441">
        <f>(AZ441-BF441)/(AZ441-AY441)</f>
        <v>0</v>
      </c>
      <c r="BW441">
        <f>(BS441*BQ441/BE441)</f>
        <v>0</v>
      </c>
      <c r="BX441">
        <f>(1-BW441)</f>
        <v>0</v>
      </c>
      <c r="DG441">
        <f>$B$13*EF441+$C$13*EG441+$F$13*ER441*(1-EU441)</f>
        <v>0</v>
      </c>
      <c r="DH441">
        <f>DG441*DI441</f>
        <v>0</v>
      </c>
      <c r="DI441">
        <f>($B$13*$D$11+$C$13*$D$11+$F$13*((FE441+EW441)/MAX(FE441+EW441+FF441, 0.1)*$I$11+FF441/MAX(FE441+EW441+FF441, 0.1)*$J$11))/($B$13+$C$13+$F$13)</f>
        <v>0</v>
      </c>
      <c r="DJ441">
        <f>($B$13*$K$11+$C$13*$K$11+$F$13*((FE441+EW441)/MAX(FE441+EW441+FF441, 0.1)*$P$11+FF441/MAX(FE441+EW441+FF441, 0.1)*$Q$11))/($B$13+$C$13+$F$13)</f>
        <v>0</v>
      </c>
      <c r="DK441">
        <v>3.21</v>
      </c>
      <c r="DL441">
        <v>0.5</v>
      </c>
      <c r="DM441" t="s">
        <v>438</v>
      </c>
      <c r="DN441">
        <v>2</v>
      </c>
      <c r="DO441" t="b">
        <v>1</v>
      </c>
      <c r="DP441">
        <v>1759177674.714286</v>
      </c>
      <c r="DQ441">
        <v>567.30725</v>
      </c>
      <c r="DR441">
        <v>607.485607142857</v>
      </c>
      <c r="DS441">
        <v>21.31148571428572</v>
      </c>
      <c r="DT441">
        <v>19.39818214285714</v>
      </c>
      <c r="DU441">
        <v>568.3634642857143</v>
      </c>
      <c r="DV441">
        <v>21.04083928571429</v>
      </c>
      <c r="DW441">
        <v>500.0394999999999</v>
      </c>
      <c r="DX441">
        <v>90.7880785714286</v>
      </c>
      <c r="DY441">
        <v>0.06671986428571429</v>
      </c>
      <c r="DZ441">
        <v>28.40857857142857</v>
      </c>
      <c r="EA441">
        <v>29.99684642857143</v>
      </c>
      <c r="EB441">
        <v>999.9000000000002</v>
      </c>
      <c r="EC441">
        <v>0</v>
      </c>
      <c r="ED441">
        <v>0</v>
      </c>
      <c r="EE441">
        <v>10009.62071428571</v>
      </c>
      <c r="EF441">
        <v>0</v>
      </c>
      <c r="EG441">
        <v>10.3214</v>
      </c>
      <c r="EH441">
        <v>-40.17827857142857</v>
      </c>
      <c r="EI441">
        <v>579.6606785714285</v>
      </c>
      <c r="EJ441">
        <v>619.5027857142858</v>
      </c>
      <c r="EK441">
        <v>1.913288214285714</v>
      </c>
      <c r="EL441">
        <v>607.485607142857</v>
      </c>
      <c r="EM441">
        <v>19.39818214285714</v>
      </c>
      <c r="EN441">
        <v>1.934828928571429</v>
      </c>
      <c r="EO441">
        <v>1.761123571428572</v>
      </c>
      <c r="EP441">
        <v>16.92084285714285</v>
      </c>
      <c r="EQ441">
        <v>15.44595</v>
      </c>
      <c r="ER441">
        <v>1999.993214285714</v>
      </c>
      <c r="ES441">
        <v>0.9799984285714286</v>
      </c>
      <c r="ET441">
        <v>0.02000147142857143</v>
      </c>
      <c r="EU441">
        <v>0</v>
      </c>
      <c r="EV441">
        <v>443.9766428571428</v>
      </c>
      <c r="EW441">
        <v>5.00078</v>
      </c>
      <c r="EX441">
        <v>8675.528571428571</v>
      </c>
      <c r="EY441">
        <v>16379.56785714286</v>
      </c>
      <c r="EZ441">
        <v>39.0355</v>
      </c>
      <c r="FA441">
        <v>39.76982142857143</v>
      </c>
      <c r="FB441">
        <v>39.03335714285714</v>
      </c>
      <c r="FC441">
        <v>39.52203571428571</v>
      </c>
      <c r="FD441">
        <v>39.69853571428571</v>
      </c>
      <c r="FE441">
        <v>1955.093214285714</v>
      </c>
      <c r="FF441">
        <v>39.9</v>
      </c>
      <c r="FG441">
        <v>0</v>
      </c>
      <c r="FH441">
        <v>1759177674.8</v>
      </c>
      <c r="FI441">
        <v>0</v>
      </c>
      <c r="FJ441">
        <v>444.0121923076923</v>
      </c>
      <c r="FK441">
        <v>21.28871796429869</v>
      </c>
      <c r="FL441">
        <v>392.8010259317919</v>
      </c>
      <c r="FM441">
        <v>8676.320384615385</v>
      </c>
      <c r="FN441">
        <v>15</v>
      </c>
      <c r="FO441">
        <v>0</v>
      </c>
      <c r="FP441" t="s">
        <v>439</v>
      </c>
      <c r="FQ441">
        <v>1746989605.5</v>
      </c>
      <c r="FR441">
        <v>1746989593.5</v>
      </c>
      <c r="FS441">
        <v>0</v>
      </c>
      <c r="FT441">
        <v>-0.274</v>
      </c>
      <c r="FU441">
        <v>-0.002</v>
      </c>
      <c r="FV441">
        <v>2.549</v>
      </c>
      <c r="FW441">
        <v>0.129</v>
      </c>
      <c r="FX441">
        <v>420</v>
      </c>
      <c r="FY441">
        <v>17</v>
      </c>
      <c r="FZ441">
        <v>0.02</v>
      </c>
      <c r="GA441">
        <v>0.04</v>
      </c>
      <c r="GB441">
        <v>-40.0666275</v>
      </c>
      <c r="GC441">
        <v>-2.739403001876159</v>
      </c>
      <c r="GD441">
        <v>0.301290638742312</v>
      </c>
      <c r="GE441">
        <v>0</v>
      </c>
      <c r="GF441">
        <v>442.9495588235294</v>
      </c>
      <c r="GG441">
        <v>21.46485867163513</v>
      </c>
      <c r="GH441">
        <v>2.126137815675569</v>
      </c>
      <c r="GI441">
        <v>0</v>
      </c>
      <c r="GJ441">
        <v>1.91316525</v>
      </c>
      <c r="GK441">
        <v>0.004207542213880448</v>
      </c>
      <c r="GL441">
        <v>0.001108990503791628</v>
      </c>
      <c r="GM441">
        <v>1</v>
      </c>
      <c r="GN441">
        <v>1</v>
      </c>
      <c r="GO441">
        <v>3</v>
      </c>
      <c r="GP441" t="s">
        <v>459</v>
      </c>
      <c r="GQ441">
        <v>3.102</v>
      </c>
      <c r="GR441">
        <v>2.72469</v>
      </c>
      <c r="GS441">
        <v>0.113708</v>
      </c>
      <c r="GT441">
        <v>0.118981</v>
      </c>
      <c r="GU441">
        <v>0.099457</v>
      </c>
      <c r="GV441">
        <v>0.0943334</v>
      </c>
      <c r="GW441">
        <v>23152.4</v>
      </c>
      <c r="GX441">
        <v>20906.7</v>
      </c>
      <c r="GY441">
        <v>26686.2</v>
      </c>
      <c r="GZ441">
        <v>23951.6</v>
      </c>
      <c r="HA441">
        <v>38455.3</v>
      </c>
      <c r="HB441">
        <v>32071.8</v>
      </c>
      <c r="HC441">
        <v>46597.1</v>
      </c>
      <c r="HD441">
        <v>37894.4</v>
      </c>
      <c r="HE441">
        <v>1.86935</v>
      </c>
      <c r="HF441">
        <v>1.85975</v>
      </c>
      <c r="HG441">
        <v>0.149589</v>
      </c>
      <c r="HH441">
        <v>0</v>
      </c>
      <c r="HI441">
        <v>27.5461</v>
      </c>
      <c r="HJ441">
        <v>999.9</v>
      </c>
      <c r="HK441">
        <v>45.8</v>
      </c>
      <c r="HL441">
        <v>32</v>
      </c>
      <c r="HM441">
        <v>24.0902</v>
      </c>
      <c r="HN441">
        <v>61.1845</v>
      </c>
      <c r="HO441">
        <v>22.1274</v>
      </c>
      <c r="HP441">
        <v>1</v>
      </c>
      <c r="HQ441">
        <v>0.116425</v>
      </c>
      <c r="HR441">
        <v>-0.0259858</v>
      </c>
      <c r="HS441">
        <v>20.28</v>
      </c>
      <c r="HT441">
        <v>5.21235</v>
      </c>
      <c r="HU441">
        <v>11.98</v>
      </c>
      <c r="HV441">
        <v>4.9633</v>
      </c>
      <c r="HW441">
        <v>3.2745</v>
      </c>
      <c r="HX441">
        <v>9999</v>
      </c>
      <c r="HY441">
        <v>9999</v>
      </c>
      <c r="HZ441">
        <v>9999</v>
      </c>
      <c r="IA441">
        <v>44.9</v>
      </c>
      <c r="IB441">
        <v>1.86399</v>
      </c>
      <c r="IC441">
        <v>1.86019</v>
      </c>
      <c r="ID441">
        <v>1.85844</v>
      </c>
      <c r="IE441">
        <v>1.8598</v>
      </c>
      <c r="IF441">
        <v>1.8599</v>
      </c>
      <c r="IG441">
        <v>1.85841</v>
      </c>
      <c r="IH441">
        <v>1.85745</v>
      </c>
      <c r="II441">
        <v>1.85242</v>
      </c>
      <c r="IJ441">
        <v>0</v>
      </c>
      <c r="IK441">
        <v>0</v>
      </c>
      <c r="IL441">
        <v>0</v>
      </c>
      <c r="IM441">
        <v>0</v>
      </c>
      <c r="IN441" t="s">
        <v>441</v>
      </c>
      <c r="IO441" t="s">
        <v>442</v>
      </c>
      <c r="IP441" t="s">
        <v>443</v>
      </c>
      <c r="IQ441" t="s">
        <v>443</v>
      </c>
      <c r="IR441" t="s">
        <v>443</v>
      </c>
      <c r="IS441" t="s">
        <v>443</v>
      </c>
      <c r="IT441">
        <v>0</v>
      </c>
      <c r="IU441">
        <v>100</v>
      </c>
      <c r="IV441">
        <v>100</v>
      </c>
      <c r="IW441">
        <v>-1.042</v>
      </c>
      <c r="IX441">
        <v>0.2705</v>
      </c>
      <c r="IY441">
        <v>-0.9039269621244732</v>
      </c>
      <c r="IZ441">
        <v>-0.001239420960351069</v>
      </c>
      <c r="JA441">
        <v>2.054680153414315E-06</v>
      </c>
      <c r="JB441">
        <v>-6.090169633737798E-10</v>
      </c>
      <c r="JC441">
        <v>0.01286883109493677</v>
      </c>
      <c r="JD441">
        <v>0.003674261220633967</v>
      </c>
      <c r="JE441">
        <v>0.0003746991724086452</v>
      </c>
      <c r="JF441">
        <v>1.563836292469968E-06</v>
      </c>
      <c r="JG441">
        <v>1</v>
      </c>
      <c r="JH441">
        <v>2003</v>
      </c>
      <c r="JI441">
        <v>1</v>
      </c>
      <c r="JJ441">
        <v>24</v>
      </c>
      <c r="JK441">
        <v>203134.6</v>
      </c>
      <c r="JL441">
        <v>203134.8</v>
      </c>
      <c r="JM441">
        <v>1.58325</v>
      </c>
      <c r="JN441">
        <v>2.65503</v>
      </c>
      <c r="JO441">
        <v>1.49658</v>
      </c>
      <c r="JP441">
        <v>2.34253</v>
      </c>
      <c r="JQ441">
        <v>1.54907</v>
      </c>
      <c r="JR441">
        <v>2.46338</v>
      </c>
      <c r="JS441">
        <v>36.6943</v>
      </c>
      <c r="JT441">
        <v>24.1751</v>
      </c>
      <c r="JU441">
        <v>18</v>
      </c>
      <c r="JV441">
        <v>482.159</v>
      </c>
      <c r="JW441">
        <v>490.747</v>
      </c>
      <c r="JX441">
        <v>27.149</v>
      </c>
      <c r="JY441">
        <v>28.8031</v>
      </c>
      <c r="JZ441">
        <v>29.9999</v>
      </c>
      <c r="KA441">
        <v>29.0763</v>
      </c>
      <c r="KB441">
        <v>29.0853</v>
      </c>
      <c r="KC441">
        <v>31.858</v>
      </c>
      <c r="KD441">
        <v>20.8171</v>
      </c>
      <c r="KE441">
        <v>76.8734</v>
      </c>
      <c r="KF441">
        <v>27.1504</v>
      </c>
      <c r="KG441">
        <v>654.126</v>
      </c>
      <c r="KH441">
        <v>19.435</v>
      </c>
      <c r="KI441">
        <v>101.883</v>
      </c>
      <c r="KJ441">
        <v>91.3869</v>
      </c>
    </row>
    <row r="442" spans="1:296">
      <c r="A442">
        <v>424</v>
      </c>
      <c r="B442">
        <v>1759177687.5</v>
      </c>
      <c r="C442">
        <v>16314.40000009537</v>
      </c>
      <c r="D442" t="s">
        <v>1295</v>
      </c>
      <c r="E442" t="s">
        <v>1296</v>
      </c>
      <c r="F442">
        <v>5</v>
      </c>
      <c r="G442" t="s">
        <v>1218</v>
      </c>
      <c r="H442">
        <v>1759177680</v>
      </c>
      <c r="I442">
        <f>(J442)/1000</f>
        <v>0</v>
      </c>
      <c r="J442">
        <f>IF(DO442, AM442, AG442)</f>
        <v>0</v>
      </c>
      <c r="K442">
        <f>IF(DO442, AH442, AF442)</f>
        <v>0</v>
      </c>
      <c r="L442">
        <f>DQ442 - IF(AT442&gt;1, K442*DK442*100.0/(AV442), 0)</f>
        <v>0</v>
      </c>
      <c r="M442">
        <f>((S442-I442/2)*L442-K442)/(S442+I442/2)</f>
        <v>0</v>
      </c>
      <c r="N442">
        <f>M442*(DX442+DY442)/1000.0</f>
        <v>0</v>
      </c>
      <c r="O442">
        <f>(DQ442 - IF(AT442&gt;1, K442*DK442*100.0/(AV442), 0))*(DX442+DY442)/1000.0</f>
        <v>0</v>
      </c>
      <c r="P442">
        <f>2.0/((1/R442-1/Q442)+SIGN(R442)*SQRT((1/R442-1/Q442)*(1/R442-1/Q442) + 4*DL442/((DL442+1)*(DL442+1))*(2*1/R442*1/Q442-1/Q442*1/Q442)))</f>
        <v>0</v>
      </c>
      <c r="Q442">
        <f>IF(LEFT(DM442,1)&lt;&gt;"0",IF(LEFT(DM442,1)="1",3.0,DN442),$D$5+$E$5*(EE442*DX442/($K$5*1000))+$F$5*(EE442*DX442/($K$5*1000))*MAX(MIN(DK442,$J$5),$I$5)*MAX(MIN(DK442,$J$5),$I$5)+$G$5*MAX(MIN(DK442,$J$5),$I$5)*(EE442*DX442/($K$5*1000))+$H$5*(EE442*DX442/($K$5*1000))*(EE442*DX442/($K$5*1000)))</f>
        <v>0</v>
      </c>
      <c r="R442">
        <f>I442*(1000-(1000*0.61365*exp(17.502*V442/(240.97+V442))/(DX442+DY442)+DS442)/2)/(1000*0.61365*exp(17.502*V442/(240.97+V442))/(DX442+DY442)-DS442)</f>
        <v>0</v>
      </c>
      <c r="S442">
        <f>1/((DL442+1)/(P442/1.6)+1/(Q442/1.37)) + DL442/((DL442+1)/(P442/1.6) + DL442/(Q442/1.37))</f>
        <v>0</v>
      </c>
      <c r="T442">
        <f>(DG442*DJ442)</f>
        <v>0</v>
      </c>
      <c r="U442">
        <f>(DZ442+(T442+2*0.95*5.67E-8*(((DZ442+$B$9)+273)^4-(DZ442+273)^4)-44100*I442)/(1.84*29.3*Q442+8*0.95*5.67E-8*(DZ442+273)^3))</f>
        <v>0</v>
      </c>
      <c r="V442">
        <f>($C$9*EA442+$D$9*EB442+$E$9*U442)</f>
        <v>0</v>
      </c>
      <c r="W442">
        <f>0.61365*exp(17.502*V442/(240.97+V442))</f>
        <v>0</v>
      </c>
      <c r="X442">
        <f>(Y442/Z442*100)</f>
        <v>0</v>
      </c>
      <c r="Y442">
        <f>DS442*(DX442+DY442)/1000</f>
        <v>0</v>
      </c>
      <c r="Z442">
        <f>0.61365*exp(17.502*DZ442/(240.97+DZ442))</f>
        <v>0</v>
      </c>
      <c r="AA442">
        <f>(W442-DS442*(DX442+DY442)/1000)</f>
        <v>0</v>
      </c>
      <c r="AB442">
        <f>(-I442*44100)</f>
        <v>0</v>
      </c>
      <c r="AC442">
        <f>2*29.3*Q442*0.92*(DZ442-V442)</f>
        <v>0</v>
      </c>
      <c r="AD442">
        <f>2*0.95*5.67E-8*(((DZ442+$B$9)+273)^4-(V442+273)^4)</f>
        <v>0</v>
      </c>
      <c r="AE442">
        <f>T442+AD442+AB442+AC442</f>
        <v>0</v>
      </c>
      <c r="AF442">
        <f>DW442*AT442*(DR442-DQ442*(1000-AT442*DT442)/(1000-AT442*DS442))/(100*DK442)</f>
        <v>0</v>
      </c>
      <c r="AG442">
        <f>1000*DW442*AT442*(DS442-DT442)/(100*DK442*(1000-AT442*DS442))</f>
        <v>0</v>
      </c>
      <c r="AH442">
        <f>(AI442 - AJ442 - DX442*1E3/(8.314*(DZ442+273.15)) * AL442/DW442 * AK442) * DW442/(100*DK442) * (1000 - DT442)/1000</f>
        <v>0</v>
      </c>
      <c r="AI442">
        <v>652.685662795671</v>
      </c>
      <c r="AJ442">
        <v>621.7059272727269</v>
      </c>
      <c r="AK442">
        <v>3.389183757915402</v>
      </c>
      <c r="AL442">
        <v>65.05159675909137</v>
      </c>
      <c r="AM442">
        <f>(AO442 - AN442 + DX442*1E3/(8.314*(DZ442+273.15)) * AQ442/DW442 * AP442) * DW442/(100*DK442) * 1000/(1000 - AO442)</f>
        <v>0</v>
      </c>
      <c r="AN442">
        <v>19.3882688188286</v>
      </c>
      <c r="AO442">
        <v>21.30155818181818</v>
      </c>
      <c r="AP442">
        <v>-1.680013853637757E-05</v>
      </c>
      <c r="AQ442">
        <v>105.0378485698211</v>
      </c>
      <c r="AR442">
        <v>0</v>
      </c>
      <c r="AS442">
        <v>0</v>
      </c>
      <c r="AT442">
        <f>IF(AR442*$H$15&gt;=AV442,1.0,(AV442/(AV442-AR442*$H$15)))</f>
        <v>0</v>
      </c>
      <c r="AU442">
        <f>(AT442-1)*100</f>
        <v>0</v>
      </c>
      <c r="AV442">
        <f>MAX(0,($B$15+$C$15*EE442)/(1+$D$15*EE442)*DX442/(DZ442+273)*$E$15)</f>
        <v>0</v>
      </c>
      <c r="AW442" t="s">
        <v>437</v>
      </c>
      <c r="AX442" t="s">
        <v>437</v>
      </c>
      <c r="AY442">
        <v>0</v>
      </c>
      <c r="AZ442">
        <v>0</v>
      </c>
      <c r="BA442">
        <f>1-AY442/AZ442</f>
        <v>0</v>
      </c>
      <c r="BB442">
        <v>0</v>
      </c>
      <c r="BC442" t="s">
        <v>437</v>
      </c>
      <c r="BD442" t="s">
        <v>437</v>
      </c>
      <c r="BE442">
        <v>0</v>
      </c>
      <c r="BF442">
        <v>0</v>
      </c>
      <c r="BG442">
        <f>1-BE442/BF442</f>
        <v>0</v>
      </c>
      <c r="BH442">
        <v>0.5</v>
      </c>
      <c r="BI442">
        <f>DH442</f>
        <v>0</v>
      </c>
      <c r="BJ442">
        <f>K442</f>
        <v>0</v>
      </c>
      <c r="BK442">
        <f>BG442*BH442*BI442</f>
        <v>0</v>
      </c>
      <c r="BL442">
        <f>(BJ442-BB442)/BI442</f>
        <v>0</v>
      </c>
      <c r="BM442">
        <f>(AZ442-BF442)/BF442</f>
        <v>0</v>
      </c>
      <c r="BN442">
        <f>AY442/(BA442+AY442/BF442)</f>
        <v>0</v>
      </c>
      <c r="BO442" t="s">
        <v>437</v>
      </c>
      <c r="BP442">
        <v>0</v>
      </c>
      <c r="BQ442">
        <f>IF(BP442&lt;&gt;0, BP442, BN442)</f>
        <v>0</v>
      </c>
      <c r="BR442">
        <f>1-BQ442/BF442</f>
        <v>0</v>
      </c>
      <c r="BS442">
        <f>(BF442-BE442)/(BF442-BQ442)</f>
        <v>0</v>
      </c>
      <c r="BT442">
        <f>(AZ442-BF442)/(AZ442-BQ442)</f>
        <v>0</v>
      </c>
      <c r="BU442">
        <f>(BF442-BE442)/(BF442-AY442)</f>
        <v>0</v>
      </c>
      <c r="BV442">
        <f>(AZ442-BF442)/(AZ442-AY442)</f>
        <v>0</v>
      </c>
      <c r="BW442">
        <f>(BS442*BQ442/BE442)</f>
        <v>0</v>
      </c>
      <c r="BX442">
        <f>(1-BW442)</f>
        <v>0</v>
      </c>
      <c r="DG442">
        <f>$B$13*EF442+$C$13*EG442+$F$13*ER442*(1-EU442)</f>
        <v>0</v>
      </c>
      <c r="DH442">
        <f>DG442*DI442</f>
        <v>0</v>
      </c>
      <c r="DI442">
        <f>($B$13*$D$11+$C$13*$D$11+$F$13*((FE442+EW442)/MAX(FE442+EW442+FF442, 0.1)*$I$11+FF442/MAX(FE442+EW442+FF442, 0.1)*$J$11))/($B$13+$C$13+$F$13)</f>
        <v>0</v>
      </c>
      <c r="DJ442">
        <f>($B$13*$K$11+$C$13*$K$11+$F$13*((FE442+EW442)/MAX(FE442+EW442+FF442, 0.1)*$P$11+FF442/MAX(FE442+EW442+FF442, 0.1)*$Q$11))/($B$13+$C$13+$F$13)</f>
        <v>0</v>
      </c>
      <c r="DK442">
        <v>3.21</v>
      </c>
      <c r="DL442">
        <v>0.5</v>
      </c>
      <c r="DM442" t="s">
        <v>438</v>
      </c>
      <c r="DN442">
        <v>2</v>
      </c>
      <c r="DO442" t="b">
        <v>1</v>
      </c>
      <c r="DP442">
        <v>1759177680</v>
      </c>
      <c r="DQ442">
        <v>585.0419259259259</v>
      </c>
      <c r="DR442">
        <v>625.2087407407407</v>
      </c>
      <c r="DS442">
        <v>21.30737037037037</v>
      </c>
      <c r="DT442">
        <v>19.39364814814815</v>
      </c>
      <c r="DU442">
        <v>586.0889259259259</v>
      </c>
      <c r="DV442">
        <v>21.03681481481481</v>
      </c>
      <c r="DW442">
        <v>499.9984074074074</v>
      </c>
      <c r="DX442">
        <v>90.78781851851853</v>
      </c>
      <c r="DY442">
        <v>0.06668168148148149</v>
      </c>
      <c r="DZ442">
        <v>28.40571851851853</v>
      </c>
      <c r="EA442">
        <v>29.99301481481481</v>
      </c>
      <c r="EB442">
        <v>999.9000000000001</v>
      </c>
      <c r="EC442">
        <v>0</v>
      </c>
      <c r="ED442">
        <v>0</v>
      </c>
      <c r="EE442">
        <v>10001.22703703704</v>
      </c>
      <c r="EF442">
        <v>0</v>
      </c>
      <c r="EG442">
        <v>10.3214</v>
      </c>
      <c r="EH442">
        <v>-40.16677777777777</v>
      </c>
      <c r="EI442">
        <v>597.779037037037</v>
      </c>
      <c r="EJ442">
        <v>637.5735555555556</v>
      </c>
      <c r="EK442">
        <v>1.913718518518519</v>
      </c>
      <c r="EL442">
        <v>625.2087407407407</v>
      </c>
      <c r="EM442">
        <v>19.39364814814815</v>
      </c>
      <c r="EN442">
        <v>1.934448888888889</v>
      </c>
      <c r="EO442">
        <v>1.760706296296296</v>
      </c>
      <c r="EP442">
        <v>16.91776296296296</v>
      </c>
      <c r="EQ442">
        <v>15.44225555555555</v>
      </c>
      <c r="ER442">
        <v>1999.988888888889</v>
      </c>
      <c r="ES442">
        <v>0.9799983333333332</v>
      </c>
      <c r="ET442">
        <v>0.02000156666666666</v>
      </c>
      <c r="EU442">
        <v>0</v>
      </c>
      <c r="EV442">
        <v>445.7284444444444</v>
      </c>
      <c r="EW442">
        <v>5.00078</v>
      </c>
      <c r="EX442">
        <v>8709.264444444445</v>
      </c>
      <c r="EY442">
        <v>16379.53703703704</v>
      </c>
      <c r="EZ442">
        <v>39.05522222222222</v>
      </c>
      <c r="FA442">
        <v>39.77288888888888</v>
      </c>
      <c r="FB442">
        <v>39.023</v>
      </c>
      <c r="FC442">
        <v>39.55059259259259</v>
      </c>
      <c r="FD442">
        <v>39.70114814814815</v>
      </c>
      <c r="FE442">
        <v>1955.088888888889</v>
      </c>
      <c r="FF442">
        <v>39.9</v>
      </c>
      <c r="FG442">
        <v>0</v>
      </c>
      <c r="FH442">
        <v>1759177680.2</v>
      </c>
      <c r="FI442">
        <v>0</v>
      </c>
      <c r="FJ442">
        <v>445.92184</v>
      </c>
      <c r="FK442">
        <v>18.37269230628648</v>
      </c>
      <c r="FL442">
        <v>367.7415384974399</v>
      </c>
      <c r="FM442">
        <v>8712.4004</v>
      </c>
      <c r="FN442">
        <v>15</v>
      </c>
      <c r="FO442">
        <v>0</v>
      </c>
      <c r="FP442" t="s">
        <v>439</v>
      </c>
      <c r="FQ442">
        <v>1746989605.5</v>
      </c>
      <c r="FR442">
        <v>1746989593.5</v>
      </c>
      <c r="FS442">
        <v>0</v>
      </c>
      <c r="FT442">
        <v>-0.274</v>
      </c>
      <c r="FU442">
        <v>-0.002</v>
      </c>
      <c r="FV442">
        <v>2.549</v>
      </c>
      <c r="FW442">
        <v>0.129</v>
      </c>
      <c r="FX442">
        <v>420</v>
      </c>
      <c r="FY442">
        <v>17</v>
      </c>
      <c r="FZ442">
        <v>0.02</v>
      </c>
      <c r="GA442">
        <v>0.04</v>
      </c>
      <c r="GB442">
        <v>-40.1312925</v>
      </c>
      <c r="GC442">
        <v>-0.5835973733583092</v>
      </c>
      <c r="GD442">
        <v>0.2923796935386419</v>
      </c>
      <c r="GE442">
        <v>0</v>
      </c>
      <c r="GF442">
        <v>444.7722352941176</v>
      </c>
      <c r="GG442">
        <v>20.01060352399906</v>
      </c>
      <c r="GH442">
        <v>1.984296171839744</v>
      </c>
      <c r="GI442">
        <v>0</v>
      </c>
      <c r="GJ442">
        <v>1.913593</v>
      </c>
      <c r="GK442">
        <v>0.006380938086301177</v>
      </c>
      <c r="GL442">
        <v>0.001058563177141529</v>
      </c>
      <c r="GM442">
        <v>1</v>
      </c>
      <c r="GN442">
        <v>1</v>
      </c>
      <c r="GO442">
        <v>3</v>
      </c>
      <c r="GP442" t="s">
        <v>459</v>
      </c>
      <c r="GQ442">
        <v>3.10176</v>
      </c>
      <c r="GR442">
        <v>2.7251</v>
      </c>
      <c r="GS442">
        <v>0.115935</v>
      </c>
      <c r="GT442">
        <v>0.121051</v>
      </c>
      <c r="GU442">
        <v>0.0994453</v>
      </c>
      <c r="GV442">
        <v>0.0943165</v>
      </c>
      <c r="GW442">
        <v>23094.6</v>
      </c>
      <c r="GX442">
        <v>20857.8</v>
      </c>
      <c r="GY442">
        <v>26686.6</v>
      </c>
      <c r="GZ442">
        <v>23951.8</v>
      </c>
      <c r="HA442">
        <v>38456.5</v>
      </c>
      <c r="HB442">
        <v>32072.7</v>
      </c>
      <c r="HC442">
        <v>46597.6</v>
      </c>
      <c r="HD442">
        <v>37894.5</v>
      </c>
      <c r="HE442">
        <v>1.86915</v>
      </c>
      <c r="HF442">
        <v>1.86012</v>
      </c>
      <c r="HG442">
        <v>0.150036</v>
      </c>
      <c r="HH442">
        <v>0</v>
      </c>
      <c r="HI442">
        <v>27.5441</v>
      </c>
      <c r="HJ442">
        <v>999.9</v>
      </c>
      <c r="HK442">
        <v>45.8</v>
      </c>
      <c r="HL442">
        <v>32</v>
      </c>
      <c r="HM442">
        <v>24.0874</v>
      </c>
      <c r="HN442">
        <v>61.3145</v>
      </c>
      <c r="HO442">
        <v>22.1635</v>
      </c>
      <c r="HP442">
        <v>1</v>
      </c>
      <c r="HQ442">
        <v>0.1164</v>
      </c>
      <c r="HR442">
        <v>-0.0543273</v>
      </c>
      <c r="HS442">
        <v>20.2797</v>
      </c>
      <c r="HT442">
        <v>5.2116</v>
      </c>
      <c r="HU442">
        <v>11.9798</v>
      </c>
      <c r="HV442">
        <v>4.96295</v>
      </c>
      <c r="HW442">
        <v>3.2744</v>
      </c>
      <c r="HX442">
        <v>9999</v>
      </c>
      <c r="HY442">
        <v>9999</v>
      </c>
      <c r="HZ442">
        <v>9999</v>
      </c>
      <c r="IA442">
        <v>44.9</v>
      </c>
      <c r="IB442">
        <v>1.864</v>
      </c>
      <c r="IC442">
        <v>1.86017</v>
      </c>
      <c r="ID442">
        <v>1.85845</v>
      </c>
      <c r="IE442">
        <v>1.85981</v>
      </c>
      <c r="IF442">
        <v>1.8599</v>
      </c>
      <c r="IG442">
        <v>1.85843</v>
      </c>
      <c r="IH442">
        <v>1.85746</v>
      </c>
      <c r="II442">
        <v>1.85242</v>
      </c>
      <c r="IJ442">
        <v>0</v>
      </c>
      <c r="IK442">
        <v>0</v>
      </c>
      <c r="IL442">
        <v>0</v>
      </c>
      <c r="IM442">
        <v>0</v>
      </c>
      <c r="IN442" t="s">
        <v>441</v>
      </c>
      <c r="IO442" t="s">
        <v>442</v>
      </c>
      <c r="IP442" t="s">
        <v>443</v>
      </c>
      <c r="IQ442" t="s">
        <v>443</v>
      </c>
      <c r="IR442" t="s">
        <v>443</v>
      </c>
      <c r="IS442" t="s">
        <v>443</v>
      </c>
      <c r="IT442">
        <v>0</v>
      </c>
      <c r="IU442">
        <v>100</v>
      </c>
      <c r="IV442">
        <v>100</v>
      </c>
      <c r="IW442">
        <v>-1.033</v>
      </c>
      <c r="IX442">
        <v>0.2704</v>
      </c>
      <c r="IY442">
        <v>-0.9039269621244732</v>
      </c>
      <c r="IZ442">
        <v>-0.001239420960351069</v>
      </c>
      <c r="JA442">
        <v>2.054680153414315E-06</v>
      </c>
      <c r="JB442">
        <v>-6.090169633737798E-10</v>
      </c>
      <c r="JC442">
        <v>0.01286883109493677</v>
      </c>
      <c r="JD442">
        <v>0.003674261220633967</v>
      </c>
      <c r="JE442">
        <v>0.0003746991724086452</v>
      </c>
      <c r="JF442">
        <v>1.563836292469968E-06</v>
      </c>
      <c r="JG442">
        <v>1</v>
      </c>
      <c r="JH442">
        <v>2003</v>
      </c>
      <c r="JI442">
        <v>1</v>
      </c>
      <c r="JJ442">
        <v>24</v>
      </c>
      <c r="JK442">
        <v>203134.7</v>
      </c>
      <c r="JL442">
        <v>203134.9</v>
      </c>
      <c r="JM442">
        <v>1.61377</v>
      </c>
      <c r="JN442">
        <v>2.62817</v>
      </c>
      <c r="JO442">
        <v>1.49658</v>
      </c>
      <c r="JP442">
        <v>2.34253</v>
      </c>
      <c r="JQ442">
        <v>1.54907</v>
      </c>
      <c r="JR442">
        <v>2.43774</v>
      </c>
      <c r="JS442">
        <v>36.6943</v>
      </c>
      <c r="JT442">
        <v>24.1751</v>
      </c>
      <c r="JU442">
        <v>18</v>
      </c>
      <c r="JV442">
        <v>482.019</v>
      </c>
      <c r="JW442">
        <v>490.973</v>
      </c>
      <c r="JX442">
        <v>27.1529</v>
      </c>
      <c r="JY442">
        <v>28.8</v>
      </c>
      <c r="JZ442">
        <v>29.9999</v>
      </c>
      <c r="KA442">
        <v>29.0732</v>
      </c>
      <c r="KB442">
        <v>29.0828</v>
      </c>
      <c r="KC442">
        <v>32.5989</v>
      </c>
      <c r="KD442">
        <v>20.8171</v>
      </c>
      <c r="KE442">
        <v>76.5027</v>
      </c>
      <c r="KF442">
        <v>27.157</v>
      </c>
      <c r="KG442">
        <v>674.271</v>
      </c>
      <c r="KH442">
        <v>19.435</v>
      </c>
      <c r="KI442">
        <v>101.884</v>
      </c>
      <c r="KJ442">
        <v>91.3874</v>
      </c>
    </row>
    <row r="443" spans="1:296">
      <c r="A443">
        <v>425</v>
      </c>
      <c r="B443">
        <v>1759177692.5</v>
      </c>
      <c r="C443">
        <v>16319.40000009537</v>
      </c>
      <c r="D443" t="s">
        <v>1297</v>
      </c>
      <c r="E443" t="s">
        <v>1298</v>
      </c>
      <c r="F443">
        <v>5</v>
      </c>
      <c r="G443" t="s">
        <v>1218</v>
      </c>
      <c r="H443">
        <v>1759177684.714286</v>
      </c>
      <c r="I443">
        <f>(J443)/1000</f>
        <v>0</v>
      </c>
      <c r="J443">
        <f>IF(DO443, AM443, AG443)</f>
        <v>0</v>
      </c>
      <c r="K443">
        <f>IF(DO443, AH443, AF443)</f>
        <v>0</v>
      </c>
      <c r="L443">
        <f>DQ443 - IF(AT443&gt;1, K443*DK443*100.0/(AV443), 0)</f>
        <v>0</v>
      </c>
      <c r="M443">
        <f>((S443-I443/2)*L443-K443)/(S443+I443/2)</f>
        <v>0</v>
      </c>
      <c r="N443">
        <f>M443*(DX443+DY443)/1000.0</f>
        <v>0</v>
      </c>
      <c r="O443">
        <f>(DQ443 - IF(AT443&gt;1, K443*DK443*100.0/(AV443), 0))*(DX443+DY443)/1000.0</f>
        <v>0</v>
      </c>
      <c r="P443">
        <f>2.0/((1/R443-1/Q443)+SIGN(R443)*SQRT((1/R443-1/Q443)*(1/R443-1/Q443) + 4*DL443/((DL443+1)*(DL443+1))*(2*1/R443*1/Q443-1/Q443*1/Q443)))</f>
        <v>0</v>
      </c>
      <c r="Q443">
        <f>IF(LEFT(DM443,1)&lt;&gt;"0",IF(LEFT(DM443,1)="1",3.0,DN443),$D$5+$E$5*(EE443*DX443/($K$5*1000))+$F$5*(EE443*DX443/($K$5*1000))*MAX(MIN(DK443,$J$5),$I$5)*MAX(MIN(DK443,$J$5),$I$5)+$G$5*MAX(MIN(DK443,$J$5),$I$5)*(EE443*DX443/($K$5*1000))+$H$5*(EE443*DX443/($K$5*1000))*(EE443*DX443/($K$5*1000)))</f>
        <v>0</v>
      </c>
      <c r="R443">
        <f>I443*(1000-(1000*0.61365*exp(17.502*V443/(240.97+V443))/(DX443+DY443)+DS443)/2)/(1000*0.61365*exp(17.502*V443/(240.97+V443))/(DX443+DY443)-DS443)</f>
        <v>0</v>
      </c>
      <c r="S443">
        <f>1/((DL443+1)/(P443/1.6)+1/(Q443/1.37)) + DL443/((DL443+1)/(P443/1.6) + DL443/(Q443/1.37))</f>
        <v>0</v>
      </c>
      <c r="T443">
        <f>(DG443*DJ443)</f>
        <v>0</v>
      </c>
      <c r="U443">
        <f>(DZ443+(T443+2*0.95*5.67E-8*(((DZ443+$B$9)+273)^4-(DZ443+273)^4)-44100*I443)/(1.84*29.3*Q443+8*0.95*5.67E-8*(DZ443+273)^3))</f>
        <v>0</v>
      </c>
      <c r="V443">
        <f>($C$9*EA443+$D$9*EB443+$E$9*U443)</f>
        <v>0</v>
      </c>
      <c r="W443">
        <f>0.61365*exp(17.502*V443/(240.97+V443))</f>
        <v>0</v>
      </c>
      <c r="X443">
        <f>(Y443/Z443*100)</f>
        <v>0</v>
      </c>
      <c r="Y443">
        <f>DS443*(DX443+DY443)/1000</f>
        <v>0</v>
      </c>
      <c r="Z443">
        <f>0.61365*exp(17.502*DZ443/(240.97+DZ443))</f>
        <v>0</v>
      </c>
      <c r="AA443">
        <f>(W443-DS443*(DX443+DY443)/1000)</f>
        <v>0</v>
      </c>
      <c r="AB443">
        <f>(-I443*44100)</f>
        <v>0</v>
      </c>
      <c r="AC443">
        <f>2*29.3*Q443*0.92*(DZ443-V443)</f>
        <v>0</v>
      </c>
      <c r="AD443">
        <f>2*0.95*5.67E-8*(((DZ443+$B$9)+273)^4-(V443+273)^4)</f>
        <v>0</v>
      </c>
      <c r="AE443">
        <f>T443+AD443+AB443+AC443</f>
        <v>0</v>
      </c>
      <c r="AF443">
        <f>DW443*AT443*(DR443-DQ443*(1000-AT443*DT443)/(1000-AT443*DS443))/(100*DK443)</f>
        <v>0</v>
      </c>
      <c r="AG443">
        <f>1000*DW443*AT443*(DS443-DT443)/(100*DK443*(1000-AT443*DS443))</f>
        <v>0</v>
      </c>
      <c r="AH443">
        <f>(AI443 - AJ443 - DX443*1E3/(8.314*(DZ443+273.15)) * AL443/DW443 * AK443) * DW443/(100*DK443) * (1000 - DT443)/1000</f>
        <v>0</v>
      </c>
      <c r="AI443">
        <v>669.7287720921611</v>
      </c>
      <c r="AJ443">
        <v>638.6272484848481</v>
      </c>
      <c r="AK443">
        <v>3.394822342411864</v>
      </c>
      <c r="AL443">
        <v>65.05159675909137</v>
      </c>
      <c r="AM443">
        <f>(AO443 - AN443 + DX443*1E3/(8.314*(DZ443+273.15)) * AQ443/DW443 * AP443) * DW443/(100*DK443) * 1000/(1000 - AO443)</f>
        <v>0</v>
      </c>
      <c r="AN443">
        <v>19.38024168541466</v>
      </c>
      <c r="AO443">
        <v>21.29842909090909</v>
      </c>
      <c r="AP443">
        <v>-7.527134109895818E-06</v>
      </c>
      <c r="AQ443">
        <v>105.0378485698211</v>
      </c>
      <c r="AR443">
        <v>0</v>
      </c>
      <c r="AS443">
        <v>0</v>
      </c>
      <c r="AT443">
        <f>IF(AR443*$H$15&gt;=AV443,1.0,(AV443/(AV443-AR443*$H$15)))</f>
        <v>0</v>
      </c>
      <c r="AU443">
        <f>(AT443-1)*100</f>
        <v>0</v>
      </c>
      <c r="AV443">
        <f>MAX(0,($B$15+$C$15*EE443)/(1+$D$15*EE443)*DX443/(DZ443+273)*$E$15)</f>
        <v>0</v>
      </c>
      <c r="AW443" t="s">
        <v>437</v>
      </c>
      <c r="AX443" t="s">
        <v>437</v>
      </c>
      <c r="AY443">
        <v>0</v>
      </c>
      <c r="AZ443">
        <v>0</v>
      </c>
      <c r="BA443">
        <f>1-AY443/AZ443</f>
        <v>0</v>
      </c>
      <c r="BB443">
        <v>0</v>
      </c>
      <c r="BC443" t="s">
        <v>437</v>
      </c>
      <c r="BD443" t="s">
        <v>437</v>
      </c>
      <c r="BE443">
        <v>0</v>
      </c>
      <c r="BF443">
        <v>0</v>
      </c>
      <c r="BG443">
        <f>1-BE443/BF443</f>
        <v>0</v>
      </c>
      <c r="BH443">
        <v>0.5</v>
      </c>
      <c r="BI443">
        <f>DH443</f>
        <v>0</v>
      </c>
      <c r="BJ443">
        <f>K443</f>
        <v>0</v>
      </c>
      <c r="BK443">
        <f>BG443*BH443*BI443</f>
        <v>0</v>
      </c>
      <c r="BL443">
        <f>(BJ443-BB443)/BI443</f>
        <v>0</v>
      </c>
      <c r="BM443">
        <f>(AZ443-BF443)/BF443</f>
        <v>0</v>
      </c>
      <c r="BN443">
        <f>AY443/(BA443+AY443/BF443)</f>
        <v>0</v>
      </c>
      <c r="BO443" t="s">
        <v>437</v>
      </c>
      <c r="BP443">
        <v>0</v>
      </c>
      <c r="BQ443">
        <f>IF(BP443&lt;&gt;0, BP443, BN443)</f>
        <v>0</v>
      </c>
      <c r="BR443">
        <f>1-BQ443/BF443</f>
        <v>0</v>
      </c>
      <c r="BS443">
        <f>(BF443-BE443)/(BF443-BQ443)</f>
        <v>0</v>
      </c>
      <c r="BT443">
        <f>(AZ443-BF443)/(AZ443-BQ443)</f>
        <v>0</v>
      </c>
      <c r="BU443">
        <f>(BF443-BE443)/(BF443-AY443)</f>
        <v>0</v>
      </c>
      <c r="BV443">
        <f>(AZ443-BF443)/(AZ443-AY443)</f>
        <v>0</v>
      </c>
      <c r="BW443">
        <f>(BS443*BQ443/BE443)</f>
        <v>0</v>
      </c>
      <c r="BX443">
        <f>(1-BW443)</f>
        <v>0</v>
      </c>
      <c r="DG443">
        <f>$B$13*EF443+$C$13*EG443+$F$13*ER443*(1-EU443)</f>
        <v>0</v>
      </c>
      <c r="DH443">
        <f>DG443*DI443</f>
        <v>0</v>
      </c>
      <c r="DI443">
        <f>($B$13*$D$11+$C$13*$D$11+$F$13*((FE443+EW443)/MAX(FE443+EW443+FF443, 0.1)*$I$11+FF443/MAX(FE443+EW443+FF443, 0.1)*$J$11))/($B$13+$C$13+$F$13)</f>
        <v>0</v>
      </c>
      <c r="DJ443">
        <f>($B$13*$K$11+$C$13*$K$11+$F$13*((FE443+EW443)/MAX(FE443+EW443+FF443, 0.1)*$P$11+FF443/MAX(FE443+EW443+FF443, 0.1)*$Q$11))/($B$13+$C$13+$F$13)</f>
        <v>0</v>
      </c>
      <c r="DK443">
        <v>3.21</v>
      </c>
      <c r="DL443">
        <v>0.5</v>
      </c>
      <c r="DM443" t="s">
        <v>438</v>
      </c>
      <c r="DN443">
        <v>2</v>
      </c>
      <c r="DO443" t="b">
        <v>1</v>
      </c>
      <c r="DP443">
        <v>1759177684.714286</v>
      </c>
      <c r="DQ443">
        <v>600.7818571428571</v>
      </c>
      <c r="DR443">
        <v>641.0190714285715</v>
      </c>
      <c r="DS443">
        <v>21.30366428571429</v>
      </c>
      <c r="DT443">
        <v>19.388125</v>
      </c>
      <c r="DU443">
        <v>601.8200714285714</v>
      </c>
      <c r="DV443">
        <v>21.03318214285714</v>
      </c>
      <c r="DW443">
        <v>500.0055</v>
      </c>
      <c r="DX443">
        <v>90.78794285714287</v>
      </c>
      <c r="DY443">
        <v>0.06675102142857142</v>
      </c>
      <c r="DZ443">
        <v>28.40436785714286</v>
      </c>
      <c r="EA443">
        <v>29.99044642857143</v>
      </c>
      <c r="EB443">
        <v>999.9000000000002</v>
      </c>
      <c r="EC443">
        <v>0</v>
      </c>
      <c r="ED443">
        <v>0</v>
      </c>
      <c r="EE443">
        <v>9998.684285714287</v>
      </c>
      <c r="EF443">
        <v>0</v>
      </c>
      <c r="EG443">
        <v>10.3214</v>
      </c>
      <c r="EH443">
        <v>-40.23725357142856</v>
      </c>
      <c r="EI443">
        <v>613.8591785714285</v>
      </c>
      <c r="EJ443">
        <v>653.6928928571427</v>
      </c>
      <c r="EK443">
        <v>1.915538214285714</v>
      </c>
      <c r="EL443">
        <v>641.0190714285715</v>
      </c>
      <c r="EM443">
        <v>19.388125</v>
      </c>
      <c r="EN443">
        <v>1.934115357142857</v>
      </c>
      <c r="EO443">
        <v>1.760207142857143</v>
      </c>
      <c r="EP443">
        <v>16.91504642857143</v>
      </c>
      <c r="EQ443">
        <v>15.43783214285714</v>
      </c>
      <c r="ER443">
        <v>2000.011071428571</v>
      </c>
      <c r="ES443">
        <v>0.9799984285714284</v>
      </c>
      <c r="ET443">
        <v>0.02000146785714286</v>
      </c>
      <c r="EU443">
        <v>0</v>
      </c>
      <c r="EV443">
        <v>447.1545357142858</v>
      </c>
      <c r="EW443">
        <v>5.00078</v>
      </c>
      <c r="EX443">
        <v>8737.260714285714</v>
      </c>
      <c r="EY443">
        <v>16379.73214285714</v>
      </c>
      <c r="EZ443">
        <v>39.04878571428571</v>
      </c>
      <c r="FA443">
        <v>39.77649999999999</v>
      </c>
      <c r="FB443">
        <v>39.02217857142858</v>
      </c>
      <c r="FC443">
        <v>39.59789285714286</v>
      </c>
      <c r="FD443">
        <v>39.70732142857143</v>
      </c>
      <c r="FE443">
        <v>1955.111071428571</v>
      </c>
      <c r="FF443">
        <v>39.9</v>
      </c>
      <c r="FG443">
        <v>0</v>
      </c>
      <c r="FH443">
        <v>1759177685</v>
      </c>
      <c r="FI443">
        <v>0</v>
      </c>
      <c r="FJ443">
        <v>447.36744</v>
      </c>
      <c r="FK443">
        <v>18.69353842412439</v>
      </c>
      <c r="FL443">
        <v>342.587691812555</v>
      </c>
      <c r="FM443">
        <v>8740.8704</v>
      </c>
      <c r="FN443">
        <v>15</v>
      </c>
      <c r="FO443">
        <v>0</v>
      </c>
      <c r="FP443" t="s">
        <v>439</v>
      </c>
      <c r="FQ443">
        <v>1746989605.5</v>
      </c>
      <c r="FR443">
        <v>1746989593.5</v>
      </c>
      <c r="FS443">
        <v>0</v>
      </c>
      <c r="FT443">
        <v>-0.274</v>
      </c>
      <c r="FU443">
        <v>-0.002</v>
      </c>
      <c r="FV443">
        <v>2.549</v>
      </c>
      <c r="FW443">
        <v>0.129</v>
      </c>
      <c r="FX443">
        <v>420</v>
      </c>
      <c r="FY443">
        <v>17</v>
      </c>
      <c r="FZ443">
        <v>0.02</v>
      </c>
      <c r="GA443">
        <v>0.04</v>
      </c>
      <c r="GB443">
        <v>-40.16246</v>
      </c>
      <c r="GC443">
        <v>-0.1828255159474582</v>
      </c>
      <c r="GD443">
        <v>0.2927691187608422</v>
      </c>
      <c r="GE443">
        <v>1</v>
      </c>
      <c r="GF443">
        <v>445.9727352941177</v>
      </c>
      <c r="GG443">
        <v>18.93767762380251</v>
      </c>
      <c r="GH443">
        <v>1.874949572793637</v>
      </c>
      <c r="GI443">
        <v>0</v>
      </c>
      <c r="GJ443">
        <v>1.914091</v>
      </c>
      <c r="GK443">
        <v>0.014168555347088</v>
      </c>
      <c r="GL443">
        <v>0.001598575615978178</v>
      </c>
      <c r="GM443">
        <v>1</v>
      </c>
      <c r="GN443">
        <v>2</v>
      </c>
      <c r="GO443">
        <v>3</v>
      </c>
      <c r="GP443" t="s">
        <v>446</v>
      </c>
      <c r="GQ443">
        <v>3.10199</v>
      </c>
      <c r="GR443">
        <v>2.72505</v>
      </c>
      <c r="GS443">
        <v>0.118121</v>
      </c>
      <c r="GT443">
        <v>0.123241</v>
      </c>
      <c r="GU443">
        <v>0.0994337</v>
      </c>
      <c r="GV443">
        <v>0.0942542</v>
      </c>
      <c r="GW443">
        <v>23037.7</v>
      </c>
      <c r="GX443">
        <v>20805.9</v>
      </c>
      <c r="GY443">
        <v>26686.8</v>
      </c>
      <c r="GZ443">
        <v>23952</v>
      </c>
      <c r="HA443">
        <v>38457.7</v>
      </c>
      <c r="HB443">
        <v>32075.3</v>
      </c>
      <c r="HC443">
        <v>46598.1</v>
      </c>
      <c r="HD443">
        <v>37894.7</v>
      </c>
      <c r="HE443">
        <v>1.86945</v>
      </c>
      <c r="HF443">
        <v>1.85972</v>
      </c>
      <c r="HG443">
        <v>0.149924</v>
      </c>
      <c r="HH443">
        <v>0</v>
      </c>
      <c r="HI443">
        <v>27.5418</v>
      </c>
      <c r="HJ443">
        <v>999.9</v>
      </c>
      <c r="HK443">
        <v>45.8</v>
      </c>
      <c r="HL443">
        <v>32</v>
      </c>
      <c r="HM443">
        <v>24.0874</v>
      </c>
      <c r="HN443">
        <v>61.3245</v>
      </c>
      <c r="HO443">
        <v>22.1875</v>
      </c>
      <c r="HP443">
        <v>1</v>
      </c>
      <c r="HQ443">
        <v>0.115874</v>
      </c>
      <c r="HR443">
        <v>-0.0674946</v>
      </c>
      <c r="HS443">
        <v>20.2796</v>
      </c>
      <c r="HT443">
        <v>5.21325</v>
      </c>
      <c r="HU443">
        <v>11.98</v>
      </c>
      <c r="HV443">
        <v>4.96305</v>
      </c>
      <c r="HW443">
        <v>3.27455</v>
      </c>
      <c r="HX443">
        <v>9999</v>
      </c>
      <c r="HY443">
        <v>9999</v>
      </c>
      <c r="HZ443">
        <v>9999</v>
      </c>
      <c r="IA443">
        <v>44.9</v>
      </c>
      <c r="IB443">
        <v>1.86399</v>
      </c>
      <c r="IC443">
        <v>1.86018</v>
      </c>
      <c r="ID443">
        <v>1.85841</v>
      </c>
      <c r="IE443">
        <v>1.85977</v>
      </c>
      <c r="IF443">
        <v>1.85989</v>
      </c>
      <c r="IG443">
        <v>1.8584</v>
      </c>
      <c r="IH443">
        <v>1.85745</v>
      </c>
      <c r="II443">
        <v>1.85242</v>
      </c>
      <c r="IJ443">
        <v>0</v>
      </c>
      <c r="IK443">
        <v>0</v>
      </c>
      <c r="IL443">
        <v>0</v>
      </c>
      <c r="IM443">
        <v>0</v>
      </c>
      <c r="IN443" t="s">
        <v>441</v>
      </c>
      <c r="IO443" t="s">
        <v>442</v>
      </c>
      <c r="IP443" t="s">
        <v>443</v>
      </c>
      <c r="IQ443" t="s">
        <v>443</v>
      </c>
      <c r="IR443" t="s">
        <v>443</v>
      </c>
      <c r="IS443" t="s">
        <v>443</v>
      </c>
      <c r="IT443">
        <v>0</v>
      </c>
      <c r="IU443">
        <v>100</v>
      </c>
      <c r="IV443">
        <v>100</v>
      </c>
      <c r="IW443">
        <v>-1.023</v>
      </c>
      <c r="IX443">
        <v>0.2704</v>
      </c>
      <c r="IY443">
        <v>-0.9039269621244732</v>
      </c>
      <c r="IZ443">
        <v>-0.001239420960351069</v>
      </c>
      <c r="JA443">
        <v>2.054680153414315E-06</v>
      </c>
      <c r="JB443">
        <v>-6.090169633737798E-10</v>
      </c>
      <c r="JC443">
        <v>0.01286883109493677</v>
      </c>
      <c r="JD443">
        <v>0.003674261220633967</v>
      </c>
      <c r="JE443">
        <v>0.0003746991724086452</v>
      </c>
      <c r="JF443">
        <v>1.563836292469968E-06</v>
      </c>
      <c r="JG443">
        <v>1</v>
      </c>
      <c r="JH443">
        <v>2003</v>
      </c>
      <c r="JI443">
        <v>1</v>
      </c>
      <c r="JJ443">
        <v>24</v>
      </c>
      <c r="JK443">
        <v>203134.8</v>
      </c>
      <c r="JL443">
        <v>203135</v>
      </c>
      <c r="JM443">
        <v>1.65283</v>
      </c>
      <c r="JN443">
        <v>2.66479</v>
      </c>
      <c r="JO443">
        <v>1.49658</v>
      </c>
      <c r="JP443">
        <v>2.34253</v>
      </c>
      <c r="JQ443">
        <v>1.54907</v>
      </c>
      <c r="JR443">
        <v>2.40112</v>
      </c>
      <c r="JS443">
        <v>36.6943</v>
      </c>
      <c r="JT443">
        <v>24.1751</v>
      </c>
      <c r="JU443">
        <v>18</v>
      </c>
      <c r="JV443">
        <v>482.171</v>
      </c>
      <c r="JW443">
        <v>490.684</v>
      </c>
      <c r="JX443">
        <v>27.1606</v>
      </c>
      <c r="JY443">
        <v>28.797</v>
      </c>
      <c r="JZ443">
        <v>29.9999</v>
      </c>
      <c r="KA443">
        <v>29.0701</v>
      </c>
      <c r="KB443">
        <v>29.0798</v>
      </c>
      <c r="KC443">
        <v>33.2468</v>
      </c>
      <c r="KD443">
        <v>20.8171</v>
      </c>
      <c r="KE443">
        <v>76.5027</v>
      </c>
      <c r="KF443">
        <v>27.1638</v>
      </c>
      <c r="KG443">
        <v>687.628</v>
      </c>
      <c r="KH443">
        <v>19.435</v>
      </c>
      <c r="KI443">
        <v>101.885</v>
      </c>
      <c r="KJ443">
        <v>91.3878</v>
      </c>
    </row>
    <row r="444" spans="1:296">
      <c r="A444">
        <v>426</v>
      </c>
      <c r="B444">
        <v>1759177697.5</v>
      </c>
      <c r="C444">
        <v>16324.40000009537</v>
      </c>
      <c r="D444" t="s">
        <v>1299</v>
      </c>
      <c r="E444" t="s">
        <v>1300</v>
      </c>
      <c r="F444">
        <v>5</v>
      </c>
      <c r="G444" t="s">
        <v>1218</v>
      </c>
      <c r="H444">
        <v>1759177690</v>
      </c>
      <c r="I444">
        <f>(J444)/1000</f>
        <v>0</v>
      </c>
      <c r="J444">
        <f>IF(DO444, AM444, AG444)</f>
        <v>0</v>
      </c>
      <c r="K444">
        <f>IF(DO444, AH444, AF444)</f>
        <v>0</v>
      </c>
      <c r="L444">
        <f>DQ444 - IF(AT444&gt;1, K444*DK444*100.0/(AV444), 0)</f>
        <v>0</v>
      </c>
      <c r="M444">
        <f>((S444-I444/2)*L444-K444)/(S444+I444/2)</f>
        <v>0</v>
      </c>
      <c r="N444">
        <f>M444*(DX444+DY444)/1000.0</f>
        <v>0</v>
      </c>
      <c r="O444">
        <f>(DQ444 - IF(AT444&gt;1, K444*DK444*100.0/(AV444), 0))*(DX444+DY444)/1000.0</f>
        <v>0</v>
      </c>
      <c r="P444">
        <f>2.0/((1/R444-1/Q444)+SIGN(R444)*SQRT((1/R444-1/Q444)*(1/R444-1/Q444) + 4*DL444/((DL444+1)*(DL444+1))*(2*1/R444*1/Q444-1/Q444*1/Q444)))</f>
        <v>0</v>
      </c>
      <c r="Q444">
        <f>IF(LEFT(DM444,1)&lt;&gt;"0",IF(LEFT(DM444,1)="1",3.0,DN444),$D$5+$E$5*(EE444*DX444/($K$5*1000))+$F$5*(EE444*DX444/($K$5*1000))*MAX(MIN(DK444,$J$5),$I$5)*MAX(MIN(DK444,$J$5),$I$5)+$G$5*MAX(MIN(DK444,$J$5),$I$5)*(EE444*DX444/($K$5*1000))+$H$5*(EE444*DX444/($K$5*1000))*(EE444*DX444/($K$5*1000)))</f>
        <v>0</v>
      </c>
      <c r="R444">
        <f>I444*(1000-(1000*0.61365*exp(17.502*V444/(240.97+V444))/(DX444+DY444)+DS444)/2)/(1000*0.61365*exp(17.502*V444/(240.97+V444))/(DX444+DY444)-DS444)</f>
        <v>0</v>
      </c>
      <c r="S444">
        <f>1/((DL444+1)/(P444/1.6)+1/(Q444/1.37)) + DL444/((DL444+1)/(P444/1.6) + DL444/(Q444/1.37))</f>
        <v>0</v>
      </c>
      <c r="T444">
        <f>(DG444*DJ444)</f>
        <v>0</v>
      </c>
      <c r="U444">
        <f>(DZ444+(T444+2*0.95*5.67E-8*(((DZ444+$B$9)+273)^4-(DZ444+273)^4)-44100*I444)/(1.84*29.3*Q444+8*0.95*5.67E-8*(DZ444+273)^3))</f>
        <v>0</v>
      </c>
      <c r="V444">
        <f>($C$9*EA444+$D$9*EB444+$E$9*U444)</f>
        <v>0</v>
      </c>
      <c r="W444">
        <f>0.61365*exp(17.502*V444/(240.97+V444))</f>
        <v>0</v>
      </c>
      <c r="X444">
        <f>(Y444/Z444*100)</f>
        <v>0</v>
      </c>
      <c r="Y444">
        <f>DS444*(DX444+DY444)/1000</f>
        <v>0</v>
      </c>
      <c r="Z444">
        <f>0.61365*exp(17.502*DZ444/(240.97+DZ444))</f>
        <v>0</v>
      </c>
      <c r="AA444">
        <f>(W444-DS444*(DX444+DY444)/1000)</f>
        <v>0</v>
      </c>
      <c r="AB444">
        <f>(-I444*44100)</f>
        <v>0</v>
      </c>
      <c r="AC444">
        <f>2*29.3*Q444*0.92*(DZ444-V444)</f>
        <v>0</v>
      </c>
      <c r="AD444">
        <f>2*0.95*5.67E-8*(((DZ444+$B$9)+273)^4-(V444+273)^4)</f>
        <v>0</v>
      </c>
      <c r="AE444">
        <f>T444+AD444+AB444+AC444</f>
        <v>0</v>
      </c>
      <c r="AF444">
        <f>DW444*AT444*(DR444-DQ444*(1000-AT444*DT444)/(1000-AT444*DS444))/(100*DK444)</f>
        <v>0</v>
      </c>
      <c r="AG444">
        <f>1000*DW444*AT444*(DS444-DT444)/(100*DK444*(1000-AT444*DS444))</f>
        <v>0</v>
      </c>
      <c r="AH444">
        <f>(AI444 - AJ444 - DX444*1E3/(8.314*(DZ444+273.15)) * AL444/DW444 * AK444) * DW444/(100*DK444) * (1000 - DT444)/1000</f>
        <v>0</v>
      </c>
      <c r="AI444">
        <v>687.1107528429803</v>
      </c>
      <c r="AJ444">
        <v>655.7824121212121</v>
      </c>
      <c r="AK444">
        <v>3.441244960341819</v>
      </c>
      <c r="AL444">
        <v>65.05159675909137</v>
      </c>
      <c r="AM444">
        <f>(AO444 - AN444 + DX444*1E3/(8.314*(DZ444+273.15)) * AQ444/DW444 * AP444) * DW444/(100*DK444) * 1000/(1000 - AO444)</f>
        <v>0</v>
      </c>
      <c r="AN444">
        <v>19.35127807430085</v>
      </c>
      <c r="AO444">
        <v>21.28479696969696</v>
      </c>
      <c r="AP444">
        <v>-4.028048935188893E-05</v>
      </c>
      <c r="AQ444">
        <v>105.0378485698211</v>
      </c>
      <c r="AR444">
        <v>0</v>
      </c>
      <c r="AS444">
        <v>0</v>
      </c>
      <c r="AT444">
        <f>IF(AR444*$H$15&gt;=AV444,1.0,(AV444/(AV444-AR444*$H$15)))</f>
        <v>0</v>
      </c>
      <c r="AU444">
        <f>(AT444-1)*100</f>
        <v>0</v>
      </c>
      <c r="AV444">
        <f>MAX(0,($B$15+$C$15*EE444)/(1+$D$15*EE444)*DX444/(DZ444+273)*$E$15)</f>
        <v>0</v>
      </c>
      <c r="AW444" t="s">
        <v>437</v>
      </c>
      <c r="AX444" t="s">
        <v>437</v>
      </c>
      <c r="AY444">
        <v>0</v>
      </c>
      <c r="AZ444">
        <v>0</v>
      </c>
      <c r="BA444">
        <f>1-AY444/AZ444</f>
        <v>0</v>
      </c>
      <c r="BB444">
        <v>0</v>
      </c>
      <c r="BC444" t="s">
        <v>437</v>
      </c>
      <c r="BD444" t="s">
        <v>437</v>
      </c>
      <c r="BE444">
        <v>0</v>
      </c>
      <c r="BF444">
        <v>0</v>
      </c>
      <c r="BG444">
        <f>1-BE444/BF444</f>
        <v>0</v>
      </c>
      <c r="BH444">
        <v>0.5</v>
      </c>
      <c r="BI444">
        <f>DH444</f>
        <v>0</v>
      </c>
      <c r="BJ444">
        <f>K444</f>
        <v>0</v>
      </c>
      <c r="BK444">
        <f>BG444*BH444*BI444</f>
        <v>0</v>
      </c>
      <c r="BL444">
        <f>(BJ444-BB444)/BI444</f>
        <v>0</v>
      </c>
      <c r="BM444">
        <f>(AZ444-BF444)/BF444</f>
        <v>0</v>
      </c>
      <c r="BN444">
        <f>AY444/(BA444+AY444/BF444)</f>
        <v>0</v>
      </c>
      <c r="BO444" t="s">
        <v>437</v>
      </c>
      <c r="BP444">
        <v>0</v>
      </c>
      <c r="BQ444">
        <f>IF(BP444&lt;&gt;0, BP444, BN444)</f>
        <v>0</v>
      </c>
      <c r="BR444">
        <f>1-BQ444/BF444</f>
        <v>0</v>
      </c>
      <c r="BS444">
        <f>(BF444-BE444)/(BF444-BQ444)</f>
        <v>0</v>
      </c>
      <c r="BT444">
        <f>(AZ444-BF444)/(AZ444-BQ444)</f>
        <v>0</v>
      </c>
      <c r="BU444">
        <f>(BF444-BE444)/(BF444-AY444)</f>
        <v>0</v>
      </c>
      <c r="BV444">
        <f>(AZ444-BF444)/(AZ444-AY444)</f>
        <v>0</v>
      </c>
      <c r="BW444">
        <f>(BS444*BQ444/BE444)</f>
        <v>0</v>
      </c>
      <c r="BX444">
        <f>(1-BW444)</f>
        <v>0</v>
      </c>
      <c r="DG444">
        <f>$B$13*EF444+$C$13*EG444+$F$13*ER444*(1-EU444)</f>
        <v>0</v>
      </c>
      <c r="DH444">
        <f>DG444*DI444</f>
        <v>0</v>
      </c>
      <c r="DI444">
        <f>($B$13*$D$11+$C$13*$D$11+$F$13*((FE444+EW444)/MAX(FE444+EW444+FF444, 0.1)*$I$11+FF444/MAX(FE444+EW444+FF444, 0.1)*$J$11))/($B$13+$C$13+$F$13)</f>
        <v>0</v>
      </c>
      <c r="DJ444">
        <f>($B$13*$K$11+$C$13*$K$11+$F$13*((FE444+EW444)/MAX(FE444+EW444+FF444, 0.1)*$P$11+FF444/MAX(FE444+EW444+FF444, 0.1)*$Q$11))/($B$13+$C$13+$F$13)</f>
        <v>0</v>
      </c>
      <c r="DK444">
        <v>3.21</v>
      </c>
      <c r="DL444">
        <v>0.5</v>
      </c>
      <c r="DM444" t="s">
        <v>438</v>
      </c>
      <c r="DN444">
        <v>2</v>
      </c>
      <c r="DO444" t="b">
        <v>1</v>
      </c>
      <c r="DP444">
        <v>1759177690</v>
      </c>
      <c r="DQ444">
        <v>618.431074074074</v>
      </c>
      <c r="DR444">
        <v>658.6885555555556</v>
      </c>
      <c r="DS444">
        <v>21.29791851851852</v>
      </c>
      <c r="DT444">
        <v>19.37509259259259</v>
      </c>
      <c r="DU444">
        <v>619.4589999999999</v>
      </c>
      <c r="DV444">
        <v>21.02756666666667</v>
      </c>
      <c r="DW444">
        <v>500.0364074074074</v>
      </c>
      <c r="DX444">
        <v>90.78798518518521</v>
      </c>
      <c r="DY444">
        <v>0.06676590370370371</v>
      </c>
      <c r="DZ444">
        <v>28.40441481481482</v>
      </c>
      <c r="EA444">
        <v>29.98692592592593</v>
      </c>
      <c r="EB444">
        <v>999.9000000000001</v>
      </c>
      <c r="EC444">
        <v>0</v>
      </c>
      <c r="ED444">
        <v>0</v>
      </c>
      <c r="EE444">
        <v>9999.911111111111</v>
      </c>
      <c r="EF444">
        <v>0</v>
      </c>
      <c r="EG444">
        <v>10.3214</v>
      </c>
      <c r="EH444">
        <v>-40.25753703703703</v>
      </c>
      <c r="EI444">
        <v>631.8888888888889</v>
      </c>
      <c r="EJ444">
        <v>671.7027037037036</v>
      </c>
      <c r="EK444">
        <v>1.922832962962963</v>
      </c>
      <c r="EL444">
        <v>658.6885555555556</v>
      </c>
      <c r="EM444">
        <v>19.37509259259259</v>
      </c>
      <c r="EN444">
        <v>1.933594814814815</v>
      </c>
      <c r="EO444">
        <v>1.759024074074074</v>
      </c>
      <c r="EP444">
        <v>16.9107962962963</v>
      </c>
      <c r="EQ444">
        <v>15.42735185185185</v>
      </c>
      <c r="ER444">
        <v>1999.994814814815</v>
      </c>
      <c r="ES444">
        <v>0.979998111111111</v>
      </c>
      <c r="ET444">
        <v>0.02000178518518518</v>
      </c>
      <c r="EU444">
        <v>0</v>
      </c>
      <c r="EV444">
        <v>448.7015925925926</v>
      </c>
      <c r="EW444">
        <v>5.00078</v>
      </c>
      <c r="EX444">
        <v>8766.298888888889</v>
      </c>
      <c r="EY444">
        <v>16379.59629629629</v>
      </c>
      <c r="EZ444">
        <v>39.05292592592592</v>
      </c>
      <c r="FA444">
        <v>39.752</v>
      </c>
      <c r="FB444">
        <v>39.0207037037037</v>
      </c>
      <c r="FC444">
        <v>39.58299999999999</v>
      </c>
      <c r="FD444">
        <v>39.68488888888889</v>
      </c>
      <c r="FE444">
        <v>1955.094814814815</v>
      </c>
      <c r="FF444">
        <v>39.9</v>
      </c>
      <c r="FG444">
        <v>0</v>
      </c>
      <c r="FH444">
        <v>1759177689.8</v>
      </c>
      <c r="FI444">
        <v>0</v>
      </c>
      <c r="FJ444">
        <v>448.73264</v>
      </c>
      <c r="FK444">
        <v>16.5044615693588</v>
      </c>
      <c r="FL444">
        <v>315.3815389365272</v>
      </c>
      <c r="FM444">
        <v>8767.118399999999</v>
      </c>
      <c r="FN444">
        <v>15</v>
      </c>
      <c r="FO444">
        <v>0</v>
      </c>
      <c r="FP444" t="s">
        <v>439</v>
      </c>
      <c r="FQ444">
        <v>1746989605.5</v>
      </c>
      <c r="FR444">
        <v>1746989593.5</v>
      </c>
      <c r="FS444">
        <v>0</v>
      </c>
      <c r="FT444">
        <v>-0.274</v>
      </c>
      <c r="FU444">
        <v>-0.002</v>
      </c>
      <c r="FV444">
        <v>2.549</v>
      </c>
      <c r="FW444">
        <v>0.129</v>
      </c>
      <c r="FX444">
        <v>420</v>
      </c>
      <c r="FY444">
        <v>17</v>
      </c>
      <c r="FZ444">
        <v>0.02</v>
      </c>
      <c r="GA444">
        <v>0.04</v>
      </c>
      <c r="GB444">
        <v>-40.30036585365854</v>
      </c>
      <c r="GC444">
        <v>-0.6279909407666323</v>
      </c>
      <c r="GD444">
        <v>0.3105742498786501</v>
      </c>
      <c r="GE444">
        <v>0</v>
      </c>
      <c r="GF444">
        <v>447.7588529411764</v>
      </c>
      <c r="GG444">
        <v>17.45767762202724</v>
      </c>
      <c r="GH444">
        <v>1.731139681256474</v>
      </c>
      <c r="GI444">
        <v>0</v>
      </c>
      <c r="GJ444">
        <v>1.91975</v>
      </c>
      <c r="GK444">
        <v>0.07160780487804691</v>
      </c>
      <c r="GL444">
        <v>0.008675884154001758</v>
      </c>
      <c r="GM444">
        <v>1</v>
      </c>
      <c r="GN444">
        <v>1</v>
      </c>
      <c r="GO444">
        <v>3</v>
      </c>
      <c r="GP444" t="s">
        <v>459</v>
      </c>
      <c r="GQ444">
        <v>3.10192</v>
      </c>
      <c r="GR444">
        <v>2.72477</v>
      </c>
      <c r="GS444">
        <v>0.12031</v>
      </c>
      <c r="GT444">
        <v>0.125395</v>
      </c>
      <c r="GU444">
        <v>0.0993878</v>
      </c>
      <c r="GV444">
        <v>0.0941902</v>
      </c>
      <c r="GW444">
        <v>22980.6</v>
      </c>
      <c r="GX444">
        <v>20755.1</v>
      </c>
      <c r="GY444">
        <v>26687</v>
      </c>
      <c r="GZ444">
        <v>23952.3</v>
      </c>
      <c r="HA444">
        <v>38460.1</v>
      </c>
      <c r="HB444">
        <v>32078.1</v>
      </c>
      <c r="HC444">
        <v>46598.4</v>
      </c>
      <c r="HD444">
        <v>37895</v>
      </c>
      <c r="HE444">
        <v>1.86975</v>
      </c>
      <c r="HF444">
        <v>1.85998</v>
      </c>
      <c r="HG444">
        <v>0.149757</v>
      </c>
      <c r="HH444">
        <v>0</v>
      </c>
      <c r="HI444">
        <v>27.54</v>
      </c>
      <c r="HJ444">
        <v>999.9</v>
      </c>
      <c r="HK444">
        <v>45.8</v>
      </c>
      <c r="HL444">
        <v>32</v>
      </c>
      <c r="HM444">
        <v>24.0905</v>
      </c>
      <c r="HN444">
        <v>61.0945</v>
      </c>
      <c r="HO444">
        <v>22.2997</v>
      </c>
      <c r="HP444">
        <v>1</v>
      </c>
      <c r="HQ444">
        <v>0.115907</v>
      </c>
      <c r="HR444">
        <v>-0.0813535</v>
      </c>
      <c r="HS444">
        <v>20.2797</v>
      </c>
      <c r="HT444">
        <v>5.2125</v>
      </c>
      <c r="HU444">
        <v>11.98</v>
      </c>
      <c r="HV444">
        <v>4.96355</v>
      </c>
      <c r="HW444">
        <v>3.27455</v>
      </c>
      <c r="HX444">
        <v>9999</v>
      </c>
      <c r="HY444">
        <v>9999</v>
      </c>
      <c r="HZ444">
        <v>9999</v>
      </c>
      <c r="IA444">
        <v>44.9</v>
      </c>
      <c r="IB444">
        <v>1.86399</v>
      </c>
      <c r="IC444">
        <v>1.86019</v>
      </c>
      <c r="ID444">
        <v>1.85844</v>
      </c>
      <c r="IE444">
        <v>1.8598</v>
      </c>
      <c r="IF444">
        <v>1.85989</v>
      </c>
      <c r="IG444">
        <v>1.85842</v>
      </c>
      <c r="IH444">
        <v>1.85746</v>
      </c>
      <c r="II444">
        <v>1.85241</v>
      </c>
      <c r="IJ444">
        <v>0</v>
      </c>
      <c r="IK444">
        <v>0</v>
      </c>
      <c r="IL444">
        <v>0</v>
      </c>
      <c r="IM444">
        <v>0</v>
      </c>
      <c r="IN444" t="s">
        <v>441</v>
      </c>
      <c r="IO444" t="s">
        <v>442</v>
      </c>
      <c r="IP444" t="s">
        <v>443</v>
      </c>
      <c r="IQ444" t="s">
        <v>443</v>
      </c>
      <c r="IR444" t="s">
        <v>443</v>
      </c>
      <c r="IS444" t="s">
        <v>443</v>
      </c>
      <c r="IT444">
        <v>0</v>
      </c>
      <c r="IU444">
        <v>100</v>
      </c>
      <c r="IV444">
        <v>100</v>
      </c>
      <c r="IW444">
        <v>-1.012</v>
      </c>
      <c r="IX444">
        <v>0.27</v>
      </c>
      <c r="IY444">
        <v>-0.9039269621244732</v>
      </c>
      <c r="IZ444">
        <v>-0.001239420960351069</v>
      </c>
      <c r="JA444">
        <v>2.054680153414315E-06</v>
      </c>
      <c r="JB444">
        <v>-6.090169633737798E-10</v>
      </c>
      <c r="JC444">
        <v>0.01286883109493677</v>
      </c>
      <c r="JD444">
        <v>0.003674261220633967</v>
      </c>
      <c r="JE444">
        <v>0.0003746991724086452</v>
      </c>
      <c r="JF444">
        <v>1.563836292469968E-06</v>
      </c>
      <c r="JG444">
        <v>1</v>
      </c>
      <c r="JH444">
        <v>2003</v>
      </c>
      <c r="JI444">
        <v>1</v>
      </c>
      <c r="JJ444">
        <v>24</v>
      </c>
      <c r="JK444">
        <v>203134.9</v>
      </c>
      <c r="JL444">
        <v>203135.1</v>
      </c>
      <c r="JM444">
        <v>1.68213</v>
      </c>
      <c r="JN444">
        <v>2.63794</v>
      </c>
      <c r="JO444">
        <v>1.49658</v>
      </c>
      <c r="JP444">
        <v>2.34253</v>
      </c>
      <c r="JQ444">
        <v>1.54907</v>
      </c>
      <c r="JR444">
        <v>2.32422</v>
      </c>
      <c r="JS444">
        <v>36.6943</v>
      </c>
      <c r="JT444">
        <v>24.1751</v>
      </c>
      <c r="JU444">
        <v>18</v>
      </c>
      <c r="JV444">
        <v>482.322</v>
      </c>
      <c r="JW444">
        <v>490.823</v>
      </c>
      <c r="JX444">
        <v>27.169</v>
      </c>
      <c r="JY444">
        <v>28.7945</v>
      </c>
      <c r="JZ444">
        <v>30</v>
      </c>
      <c r="KA444">
        <v>29.067</v>
      </c>
      <c r="KB444">
        <v>29.0767</v>
      </c>
      <c r="KC444">
        <v>33.9572</v>
      </c>
      <c r="KD444">
        <v>20.5383</v>
      </c>
      <c r="KE444">
        <v>76.5027</v>
      </c>
      <c r="KF444">
        <v>27.172</v>
      </c>
      <c r="KG444">
        <v>707.665</v>
      </c>
      <c r="KH444">
        <v>19.4445</v>
      </c>
      <c r="KI444">
        <v>101.886</v>
      </c>
      <c r="KJ444">
        <v>91.3887</v>
      </c>
    </row>
    <row r="445" spans="1:296">
      <c r="A445">
        <v>427</v>
      </c>
      <c r="B445">
        <v>1759177702.5</v>
      </c>
      <c r="C445">
        <v>16329.40000009537</v>
      </c>
      <c r="D445" t="s">
        <v>1301</v>
      </c>
      <c r="E445" t="s">
        <v>1302</v>
      </c>
      <c r="F445">
        <v>5</v>
      </c>
      <c r="G445" t="s">
        <v>1218</v>
      </c>
      <c r="H445">
        <v>1759177694.714286</v>
      </c>
      <c r="I445">
        <f>(J445)/1000</f>
        <v>0</v>
      </c>
      <c r="J445">
        <f>IF(DO445, AM445, AG445)</f>
        <v>0</v>
      </c>
      <c r="K445">
        <f>IF(DO445, AH445, AF445)</f>
        <v>0</v>
      </c>
      <c r="L445">
        <f>DQ445 - IF(AT445&gt;1, K445*DK445*100.0/(AV445), 0)</f>
        <v>0</v>
      </c>
      <c r="M445">
        <f>((S445-I445/2)*L445-K445)/(S445+I445/2)</f>
        <v>0</v>
      </c>
      <c r="N445">
        <f>M445*(DX445+DY445)/1000.0</f>
        <v>0</v>
      </c>
      <c r="O445">
        <f>(DQ445 - IF(AT445&gt;1, K445*DK445*100.0/(AV445), 0))*(DX445+DY445)/1000.0</f>
        <v>0</v>
      </c>
      <c r="P445">
        <f>2.0/((1/R445-1/Q445)+SIGN(R445)*SQRT((1/R445-1/Q445)*(1/R445-1/Q445) + 4*DL445/((DL445+1)*(DL445+1))*(2*1/R445*1/Q445-1/Q445*1/Q445)))</f>
        <v>0</v>
      </c>
      <c r="Q445">
        <f>IF(LEFT(DM445,1)&lt;&gt;"0",IF(LEFT(DM445,1)="1",3.0,DN445),$D$5+$E$5*(EE445*DX445/($K$5*1000))+$F$5*(EE445*DX445/($K$5*1000))*MAX(MIN(DK445,$J$5),$I$5)*MAX(MIN(DK445,$J$5),$I$5)+$G$5*MAX(MIN(DK445,$J$5),$I$5)*(EE445*DX445/($K$5*1000))+$H$5*(EE445*DX445/($K$5*1000))*(EE445*DX445/($K$5*1000)))</f>
        <v>0</v>
      </c>
      <c r="R445">
        <f>I445*(1000-(1000*0.61365*exp(17.502*V445/(240.97+V445))/(DX445+DY445)+DS445)/2)/(1000*0.61365*exp(17.502*V445/(240.97+V445))/(DX445+DY445)-DS445)</f>
        <v>0</v>
      </c>
      <c r="S445">
        <f>1/((DL445+1)/(P445/1.6)+1/(Q445/1.37)) + DL445/((DL445+1)/(P445/1.6) + DL445/(Q445/1.37))</f>
        <v>0</v>
      </c>
      <c r="T445">
        <f>(DG445*DJ445)</f>
        <v>0</v>
      </c>
      <c r="U445">
        <f>(DZ445+(T445+2*0.95*5.67E-8*(((DZ445+$B$9)+273)^4-(DZ445+273)^4)-44100*I445)/(1.84*29.3*Q445+8*0.95*5.67E-8*(DZ445+273)^3))</f>
        <v>0</v>
      </c>
      <c r="V445">
        <f>($C$9*EA445+$D$9*EB445+$E$9*U445)</f>
        <v>0</v>
      </c>
      <c r="W445">
        <f>0.61365*exp(17.502*V445/(240.97+V445))</f>
        <v>0</v>
      </c>
      <c r="X445">
        <f>(Y445/Z445*100)</f>
        <v>0</v>
      </c>
      <c r="Y445">
        <f>DS445*(DX445+DY445)/1000</f>
        <v>0</v>
      </c>
      <c r="Z445">
        <f>0.61365*exp(17.502*DZ445/(240.97+DZ445))</f>
        <v>0</v>
      </c>
      <c r="AA445">
        <f>(W445-DS445*(DX445+DY445)/1000)</f>
        <v>0</v>
      </c>
      <c r="AB445">
        <f>(-I445*44100)</f>
        <v>0</v>
      </c>
      <c r="AC445">
        <f>2*29.3*Q445*0.92*(DZ445-V445)</f>
        <v>0</v>
      </c>
      <c r="AD445">
        <f>2*0.95*5.67E-8*(((DZ445+$B$9)+273)^4-(V445+273)^4)</f>
        <v>0</v>
      </c>
      <c r="AE445">
        <f>T445+AD445+AB445+AC445</f>
        <v>0</v>
      </c>
      <c r="AF445">
        <f>DW445*AT445*(DR445-DQ445*(1000-AT445*DT445)/(1000-AT445*DS445))/(100*DK445)</f>
        <v>0</v>
      </c>
      <c r="AG445">
        <f>1000*DW445*AT445*(DS445-DT445)/(100*DK445*(1000-AT445*DS445))</f>
        <v>0</v>
      </c>
      <c r="AH445">
        <f>(AI445 - AJ445 - DX445*1E3/(8.314*(DZ445+273.15)) * AL445/DW445 * AK445) * DW445/(100*DK445) * (1000 - DT445)/1000</f>
        <v>0</v>
      </c>
      <c r="AI445">
        <v>704.1838659406283</v>
      </c>
      <c r="AJ445">
        <v>672.8847030303028</v>
      </c>
      <c r="AK445">
        <v>3.408462374475767</v>
      </c>
      <c r="AL445">
        <v>65.05159675909137</v>
      </c>
      <c r="AM445">
        <f>(AO445 - AN445 + DX445*1E3/(8.314*(DZ445+273.15)) * AQ445/DW445 * AP445) * DW445/(100*DK445) * 1000/(1000 - AO445)</f>
        <v>0</v>
      </c>
      <c r="AN445">
        <v>19.36219589166292</v>
      </c>
      <c r="AO445">
        <v>21.27544787878787</v>
      </c>
      <c r="AP445">
        <v>-1.885534027787545E-05</v>
      </c>
      <c r="AQ445">
        <v>105.0378485698211</v>
      </c>
      <c r="AR445">
        <v>0</v>
      </c>
      <c r="AS445">
        <v>0</v>
      </c>
      <c r="AT445">
        <f>IF(AR445*$H$15&gt;=AV445,1.0,(AV445/(AV445-AR445*$H$15)))</f>
        <v>0</v>
      </c>
      <c r="AU445">
        <f>(AT445-1)*100</f>
        <v>0</v>
      </c>
      <c r="AV445">
        <f>MAX(0,($B$15+$C$15*EE445)/(1+$D$15*EE445)*DX445/(DZ445+273)*$E$15)</f>
        <v>0</v>
      </c>
      <c r="AW445" t="s">
        <v>437</v>
      </c>
      <c r="AX445" t="s">
        <v>437</v>
      </c>
      <c r="AY445">
        <v>0</v>
      </c>
      <c r="AZ445">
        <v>0</v>
      </c>
      <c r="BA445">
        <f>1-AY445/AZ445</f>
        <v>0</v>
      </c>
      <c r="BB445">
        <v>0</v>
      </c>
      <c r="BC445" t="s">
        <v>437</v>
      </c>
      <c r="BD445" t="s">
        <v>437</v>
      </c>
      <c r="BE445">
        <v>0</v>
      </c>
      <c r="BF445">
        <v>0</v>
      </c>
      <c r="BG445">
        <f>1-BE445/BF445</f>
        <v>0</v>
      </c>
      <c r="BH445">
        <v>0.5</v>
      </c>
      <c r="BI445">
        <f>DH445</f>
        <v>0</v>
      </c>
      <c r="BJ445">
        <f>K445</f>
        <v>0</v>
      </c>
      <c r="BK445">
        <f>BG445*BH445*BI445</f>
        <v>0</v>
      </c>
      <c r="BL445">
        <f>(BJ445-BB445)/BI445</f>
        <v>0</v>
      </c>
      <c r="BM445">
        <f>(AZ445-BF445)/BF445</f>
        <v>0</v>
      </c>
      <c r="BN445">
        <f>AY445/(BA445+AY445/BF445)</f>
        <v>0</v>
      </c>
      <c r="BO445" t="s">
        <v>437</v>
      </c>
      <c r="BP445">
        <v>0</v>
      </c>
      <c r="BQ445">
        <f>IF(BP445&lt;&gt;0, BP445, BN445)</f>
        <v>0</v>
      </c>
      <c r="BR445">
        <f>1-BQ445/BF445</f>
        <v>0</v>
      </c>
      <c r="BS445">
        <f>(BF445-BE445)/(BF445-BQ445)</f>
        <v>0</v>
      </c>
      <c r="BT445">
        <f>(AZ445-BF445)/(AZ445-BQ445)</f>
        <v>0</v>
      </c>
      <c r="BU445">
        <f>(BF445-BE445)/(BF445-AY445)</f>
        <v>0</v>
      </c>
      <c r="BV445">
        <f>(AZ445-BF445)/(AZ445-AY445)</f>
        <v>0</v>
      </c>
      <c r="BW445">
        <f>(BS445*BQ445/BE445)</f>
        <v>0</v>
      </c>
      <c r="BX445">
        <f>(1-BW445)</f>
        <v>0</v>
      </c>
      <c r="DG445">
        <f>$B$13*EF445+$C$13*EG445+$F$13*ER445*(1-EU445)</f>
        <v>0</v>
      </c>
      <c r="DH445">
        <f>DG445*DI445</f>
        <v>0</v>
      </c>
      <c r="DI445">
        <f>($B$13*$D$11+$C$13*$D$11+$F$13*((FE445+EW445)/MAX(FE445+EW445+FF445, 0.1)*$I$11+FF445/MAX(FE445+EW445+FF445, 0.1)*$J$11))/($B$13+$C$13+$F$13)</f>
        <v>0</v>
      </c>
      <c r="DJ445">
        <f>($B$13*$K$11+$C$13*$K$11+$F$13*((FE445+EW445)/MAX(FE445+EW445+FF445, 0.1)*$P$11+FF445/MAX(FE445+EW445+FF445, 0.1)*$Q$11))/($B$13+$C$13+$F$13)</f>
        <v>0</v>
      </c>
      <c r="DK445">
        <v>3.21</v>
      </c>
      <c r="DL445">
        <v>0.5</v>
      </c>
      <c r="DM445" t="s">
        <v>438</v>
      </c>
      <c r="DN445">
        <v>2</v>
      </c>
      <c r="DO445" t="b">
        <v>1</v>
      </c>
      <c r="DP445">
        <v>1759177694.714286</v>
      </c>
      <c r="DQ445">
        <v>634.1601785714286</v>
      </c>
      <c r="DR445">
        <v>674.5703928571429</v>
      </c>
      <c r="DS445">
        <v>21.28997857142857</v>
      </c>
      <c r="DT445">
        <v>19.36597142857143</v>
      </c>
      <c r="DU445">
        <v>635.1782857142856</v>
      </c>
      <c r="DV445">
        <v>21.01978928571429</v>
      </c>
      <c r="DW445">
        <v>500.0313571428571</v>
      </c>
      <c r="DX445">
        <v>90.78770714285714</v>
      </c>
      <c r="DY445">
        <v>0.06686033928571429</v>
      </c>
      <c r="DZ445">
        <v>28.40488571428571</v>
      </c>
      <c r="EA445">
        <v>29.98825357142858</v>
      </c>
      <c r="EB445">
        <v>999.9000000000002</v>
      </c>
      <c r="EC445">
        <v>0</v>
      </c>
      <c r="ED445">
        <v>0</v>
      </c>
      <c r="EE445">
        <v>9996.7225</v>
      </c>
      <c r="EF445">
        <v>0</v>
      </c>
      <c r="EG445">
        <v>10.3214</v>
      </c>
      <c r="EH445">
        <v>-40.41025714285713</v>
      </c>
      <c r="EI445">
        <v>647.9549642857144</v>
      </c>
      <c r="EJ445">
        <v>687.8919642857145</v>
      </c>
      <c r="EK445">
        <v>1.924005</v>
      </c>
      <c r="EL445">
        <v>674.5703928571429</v>
      </c>
      <c r="EM445">
        <v>19.36597142857143</v>
      </c>
      <c r="EN445">
        <v>1.932867857142857</v>
      </c>
      <c r="EO445">
        <v>1.758192142857143</v>
      </c>
      <c r="EP445">
        <v>16.90486785714286</v>
      </c>
      <c r="EQ445">
        <v>15.41996428571429</v>
      </c>
      <c r="ER445">
        <v>2000.005714285714</v>
      </c>
      <c r="ES445">
        <v>0.9799981071428571</v>
      </c>
      <c r="ET445">
        <v>0.02000178928571428</v>
      </c>
      <c r="EU445">
        <v>0</v>
      </c>
      <c r="EV445">
        <v>450.0003214285715</v>
      </c>
      <c r="EW445">
        <v>5.00078</v>
      </c>
      <c r="EX445">
        <v>8789.850357142857</v>
      </c>
      <c r="EY445">
        <v>16379.68571428572</v>
      </c>
      <c r="EZ445">
        <v>39.04435714285714</v>
      </c>
      <c r="FA445">
        <v>39.73632142857143</v>
      </c>
      <c r="FB445">
        <v>39.01324999999999</v>
      </c>
      <c r="FC445">
        <v>39.58453571428571</v>
      </c>
      <c r="FD445">
        <v>39.67164285714286</v>
      </c>
      <c r="FE445">
        <v>1955.105714285714</v>
      </c>
      <c r="FF445">
        <v>39.9</v>
      </c>
      <c r="FG445">
        <v>0</v>
      </c>
      <c r="FH445">
        <v>1759177695.2</v>
      </c>
      <c r="FI445">
        <v>0</v>
      </c>
      <c r="FJ445">
        <v>450.1112692307692</v>
      </c>
      <c r="FK445">
        <v>14.61815385609971</v>
      </c>
      <c r="FL445">
        <v>281.689914718143</v>
      </c>
      <c r="FM445">
        <v>8792.391923076922</v>
      </c>
      <c r="FN445">
        <v>15</v>
      </c>
      <c r="FO445">
        <v>0</v>
      </c>
      <c r="FP445" t="s">
        <v>439</v>
      </c>
      <c r="FQ445">
        <v>1746989605.5</v>
      </c>
      <c r="FR445">
        <v>1746989593.5</v>
      </c>
      <c r="FS445">
        <v>0</v>
      </c>
      <c r="FT445">
        <v>-0.274</v>
      </c>
      <c r="FU445">
        <v>-0.002</v>
      </c>
      <c r="FV445">
        <v>2.549</v>
      </c>
      <c r="FW445">
        <v>0.129</v>
      </c>
      <c r="FX445">
        <v>420</v>
      </c>
      <c r="FY445">
        <v>17</v>
      </c>
      <c r="FZ445">
        <v>0.02</v>
      </c>
      <c r="GA445">
        <v>0.04</v>
      </c>
      <c r="GB445">
        <v>-40.33608536585366</v>
      </c>
      <c r="GC445">
        <v>-1.425455749128911</v>
      </c>
      <c r="GD445">
        <v>0.2960950478255548</v>
      </c>
      <c r="GE445">
        <v>0</v>
      </c>
      <c r="GF445">
        <v>449.1206470588235</v>
      </c>
      <c r="GG445">
        <v>16.22432391300459</v>
      </c>
      <c r="GH445">
        <v>1.60895656509854</v>
      </c>
      <c r="GI445">
        <v>0</v>
      </c>
      <c r="GJ445">
        <v>1.922358292682927</v>
      </c>
      <c r="GK445">
        <v>0.05245400696864602</v>
      </c>
      <c r="GL445">
        <v>0.009729503259182053</v>
      </c>
      <c r="GM445">
        <v>1</v>
      </c>
      <c r="GN445">
        <v>1</v>
      </c>
      <c r="GO445">
        <v>3</v>
      </c>
      <c r="GP445" t="s">
        <v>459</v>
      </c>
      <c r="GQ445">
        <v>3.10196</v>
      </c>
      <c r="GR445">
        <v>2.72487</v>
      </c>
      <c r="GS445">
        <v>0.122458</v>
      </c>
      <c r="GT445">
        <v>0.127474</v>
      </c>
      <c r="GU445">
        <v>0.0993627</v>
      </c>
      <c r="GV445">
        <v>0.094337</v>
      </c>
      <c r="GW445">
        <v>22924.6</v>
      </c>
      <c r="GX445">
        <v>20705.7</v>
      </c>
      <c r="GY445">
        <v>26687</v>
      </c>
      <c r="GZ445">
        <v>23952.2</v>
      </c>
      <c r="HA445">
        <v>38461.6</v>
      </c>
      <c r="HB445">
        <v>32073.1</v>
      </c>
      <c r="HC445">
        <v>46598.5</v>
      </c>
      <c r="HD445">
        <v>37895.1</v>
      </c>
      <c r="HE445">
        <v>1.8696</v>
      </c>
      <c r="HF445">
        <v>1.86022</v>
      </c>
      <c r="HG445">
        <v>0.150297</v>
      </c>
      <c r="HH445">
        <v>0</v>
      </c>
      <c r="HI445">
        <v>27.539</v>
      </c>
      <c r="HJ445">
        <v>999.9</v>
      </c>
      <c r="HK445">
        <v>45.8</v>
      </c>
      <c r="HL445">
        <v>32</v>
      </c>
      <c r="HM445">
        <v>24.0903</v>
      </c>
      <c r="HN445">
        <v>61.4945</v>
      </c>
      <c r="HO445">
        <v>22.3357</v>
      </c>
      <c r="HP445">
        <v>1</v>
      </c>
      <c r="HQ445">
        <v>0.115833</v>
      </c>
      <c r="HR445">
        <v>-0.104227</v>
      </c>
      <c r="HS445">
        <v>20.2797</v>
      </c>
      <c r="HT445">
        <v>5.21325</v>
      </c>
      <c r="HU445">
        <v>11.98</v>
      </c>
      <c r="HV445">
        <v>4.9637</v>
      </c>
      <c r="HW445">
        <v>3.27465</v>
      </c>
      <c r="HX445">
        <v>9999</v>
      </c>
      <c r="HY445">
        <v>9999</v>
      </c>
      <c r="HZ445">
        <v>9999</v>
      </c>
      <c r="IA445">
        <v>44.9</v>
      </c>
      <c r="IB445">
        <v>1.864</v>
      </c>
      <c r="IC445">
        <v>1.86019</v>
      </c>
      <c r="ID445">
        <v>1.85846</v>
      </c>
      <c r="IE445">
        <v>1.85976</v>
      </c>
      <c r="IF445">
        <v>1.85989</v>
      </c>
      <c r="IG445">
        <v>1.8584</v>
      </c>
      <c r="IH445">
        <v>1.85745</v>
      </c>
      <c r="II445">
        <v>1.85242</v>
      </c>
      <c r="IJ445">
        <v>0</v>
      </c>
      <c r="IK445">
        <v>0</v>
      </c>
      <c r="IL445">
        <v>0</v>
      </c>
      <c r="IM445">
        <v>0</v>
      </c>
      <c r="IN445" t="s">
        <v>441</v>
      </c>
      <c r="IO445" t="s">
        <v>442</v>
      </c>
      <c r="IP445" t="s">
        <v>443</v>
      </c>
      <c r="IQ445" t="s">
        <v>443</v>
      </c>
      <c r="IR445" t="s">
        <v>443</v>
      </c>
      <c r="IS445" t="s">
        <v>443</v>
      </c>
      <c r="IT445">
        <v>0</v>
      </c>
      <c r="IU445">
        <v>100</v>
      </c>
      <c r="IV445">
        <v>100</v>
      </c>
      <c r="IW445">
        <v>-1.001</v>
      </c>
      <c r="IX445">
        <v>0.2699</v>
      </c>
      <c r="IY445">
        <v>-0.9039269621244732</v>
      </c>
      <c r="IZ445">
        <v>-0.001239420960351069</v>
      </c>
      <c r="JA445">
        <v>2.054680153414315E-06</v>
      </c>
      <c r="JB445">
        <v>-6.090169633737798E-10</v>
      </c>
      <c r="JC445">
        <v>0.01286883109493677</v>
      </c>
      <c r="JD445">
        <v>0.003674261220633967</v>
      </c>
      <c r="JE445">
        <v>0.0003746991724086452</v>
      </c>
      <c r="JF445">
        <v>1.563836292469968E-06</v>
      </c>
      <c r="JG445">
        <v>1</v>
      </c>
      <c r="JH445">
        <v>2003</v>
      </c>
      <c r="JI445">
        <v>1</v>
      </c>
      <c r="JJ445">
        <v>24</v>
      </c>
      <c r="JK445">
        <v>203135</v>
      </c>
      <c r="JL445">
        <v>203135.1</v>
      </c>
      <c r="JM445">
        <v>1.71997</v>
      </c>
      <c r="JN445">
        <v>2.66357</v>
      </c>
      <c r="JO445">
        <v>1.49658</v>
      </c>
      <c r="JP445">
        <v>2.34253</v>
      </c>
      <c r="JQ445">
        <v>1.54907</v>
      </c>
      <c r="JR445">
        <v>2.36938</v>
      </c>
      <c r="JS445">
        <v>36.6943</v>
      </c>
      <c r="JT445">
        <v>24.1663</v>
      </c>
      <c r="JU445">
        <v>18</v>
      </c>
      <c r="JV445">
        <v>482.211</v>
      </c>
      <c r="JW445">
        <v>490.967</v>
      </c>
      <c r="JX445">
        <v>27.1806</v>
      </c>
      <c r="JY445">
        <v>28.7914</v>
      </c>
      <c r="JZ445">
        <v>29.9999</v>
      </c>
      <c r="KA445">
        <v>29.0639</v>
      </c>
      <c r="KB445">
        <v>29.0742</v>
      </c>
      <c r="KC445">
        <v>34.5943</v>
      </c>
      <c r="KD445">
        <v>20.5383</v>
      </c>
      <c r="KE445">
        <v>76.5027</v>
      </c>
      <c r="KF445">
        <v>27.1845</v>
      </c>
      <c r="KG445">
        <v>721.022</v>
      </c>
      <c r="KH445">
        <v>19.4483</v>
      </c>
      <c r="KI445">
        <v>101.886</v>
      </c>
      <c r="KJ445">
        <v>91.3887</v>
      </c>
    </row>
    <row r="446" spans="1:296">
      <c r="A446">
        <v>428</v>
      </c>
      <c r="B446">
        <v>1759177707.5</v>
      </c>
      <c r="C446">
        <v>16334.40000009537</v>
      </c>
      <c r="D446" t="s">
        <v>1303</v>
      </c>
      <c r="E446" t="s">
        <v>1304</v>
      </c>
      <c r="F446">
        <v>5</v>
      </c>
      <c r="G446" t="s">
        <v>1218</v>
      </c>
      <c r="H446">
        <v>1759177700</v>
      </c>
      <c r="I446">
        <f>(J446)/1000</f>
        <v>0</v>
      </c>
      <c r="J446">
        <f>IF(DO446, AM446, AG446)</f>
        <v>0</v>
      </c>
      <c r="K446">
        <f>IF(DO446, AH446, AF446)</f>
        <v>0</v>
      </c>
      <c r="L446">
        <f>DQ446 - IF(AT446&gt;1, K446*DK446*100.0/(AV446), 0)</f>
        <v>0</v>
      </c>
      <c r="M446">
        <f>((S446-I446/2)*L446-K446)/(S446+I446/2)</f>
        <v>0</v>
      </c>
      <c r="N446">
        <f>M446*(DX446+DY446)/1000.0</f>
        <v>0</v>
      </c>
      <c r="O446">
        <f>(DQ446 - IF(AT446&gt;1, K446*DK446*100.0/(AV446), 0))*(DX446+DY446)/1000.0</f>
        <v>0</v>
      </c>
      <c r="P446">
        <f>2.0/((1/R446-1/Q446)+SIGN(R446)*SQRT((1/R446-1/Q446)*(1/R446-1/Q446) + 4*DL446/((DL446+1)*(DL446+1))*(2*1/R446*1/Q446-1/Q446*1/Q446)))</f>
        <v>0</v>
      </c>
      <c r="Q446">
        <f>IF(LEFT(DM446,1)&lt;&gt;"0",IF(LEFT(DM446,1)="1",3.0,DN446),$D$5+$E$5*(EE446*DX446/($K$5*1000))+$F$5*(EE446*DX446/($K$5*1000))*MAX(MIN(DK446,$J$5),$I$5)*MAX(MIN(DK446,$J$5),$I$5)+$G$5*MAX(MIN(DK446,$J$5),$I$5)*(EE446*DX446/($K$5*1000))+$H$5*(EE446*DX446/($K$5*1000))*(EE446*DX446/($K$5*1000)))</f>
        <v>0</v>
      </c>
      <c r="R446">
        <f>I446*(1000-(1000*0.61365*exp(17.502*V446/(240.97+V446))/(DX446+DY446)+DS446)/2)/(1000*0.61365*exp(17.502*V446/(240.97+V446))/(DX446+DY446)-DS446)</f>
        <v>0</v>
      </c>
      <c r="S446">
        <f>1/((DL446+1)/(P446/1.6)+1/(Q446/1.37)) + DL446/((DL446+1)/(P446/1.6) + DL446/(Q446/1.37))</f>
        <v>0</v>
      </c>
      <c r="T446">
        <f>(DG446*DJ446)</f>
        <v>0</v>
      </c>
      <c r="U446">
        <f>(DZ446+(T446+2*0.95*5.67E-8*(((DZ446+$B$9)+273)^4-(DZ446+273)^4)-44100*I446)/(1.84*29.3*Q446+8*0.95*5.67E-8*(DZ446+273)^3))</f>
        <v>0</v>
      </c>
      <c r="V446">
        <f>($C$9*EA446+$D$9*EB446+$E$9*U446)</f>
        <v>0</v>
      </c>
      <c r="W446">
        <f>0.61365*exp(17.502*V446/(240.97+V446))</f>
        <v>0</v>
      </c>
      <c r="X446">
        <f>(Y446/Z446*100)</f>
        <v>0</v>
      </c>
      <c r="Y446">
        <f>DS446*(DX446+DY446)/1000</f>
        <v>0</v>
      </c>
      <c r="Z446">
        <f>0.61365*exp(17.502*DZ446/(240.97+DZ446))</f>
        <v>0</v>
      </c>
      <c r="AA446">
        <f>(W446-DS446*(DX446+DY446)/1000)</f>
        <v>0</v>
      </c>
      <c r="AB446">
        <f>(-I446*44100)</f>
        <v>0</v>
      </c>
      <c r="AC446">
        <f>2*29.3*Q446*0.92*(DZ446-V446)</f>
        <v>0</v>
      </c>
      <c r="AD446">
        <f>2*0.95*5.67E-8*(((DZ446+$B$9)+273)^4-(V446+273)^4)</f>
        <v>0</v>
      </c>
      <c r="AE446">
        <f>T446+AD446+AB446+AC446</f>
        <v>0</v>
      </c>
      <c r="AF446">
        <f>DW446*AT446*(DR446-DQ446*(1000-AT446*DT446)/(1000-AT446*DS446))/(100*DK446)</f>
        <v>0</v>
      </c>
      <c r="AG446">
        <f>1000*DW446*AT446*(DS446-DT446)/(100*DK446*(1000-AT446*DS446))</f>
        <v>0</v>
      </c>
      <c r="AH446">
        <f>(AI446 - AJ446 - DX446*1E3/(8.314*(DZ446+273.15)) * AL446/DW446 * AK446) * DW446/(100*DK446) * (1000 - DT446)/1000</f>
        <v>0</v>
      </c>
      <c r="AI446">
        <v>721.5112311929979</v>
      </c>
      <c r="AJ446">
        <v>690.0319030303031</v>
      </c>
      <c r="AK446">
        <v>3.440093098923432</v>
      </c>
      <c r="AL446">
        <v>65.05159675909137</v>
      </c>
      <c r="AM446">
        <f>(AO446 - AN446 + DX446*1E3/(8.314*(DZ446+273.15)) * AQ446/DW446 * AP446) * DW446/(100*DK446) * 1000/(1000 - AO446)</f>
        <v>0</v>
      </c>
      <c r="AN446">
        <v>19.42624550722714</v>
      </c>
      <c r="AO446">
        <v>21.29721878787879</v>
      </c>
      <c r="AP446">
        <v>0.005578370962340963</v>
      </c>
      <c r="AQ446">
        <v>105.0378485698211</v>
      </c>
      <c r="AR446">
        <v>0</v>
      </c>
      <c r="AS446">
        <v>0</v>
      </c>
      <c r="AT446">
        <f>IF(AR446*$H$15&gt;=AV446,1.0,(AV446/(AV446-AR446*$H$15)))</f>
        <v>0</v>
      </c>
      <c r="AU446">
        <f>(AT446-1)*100</f>
        <v>0</v>
      </c>
      <c r="AV446">
        <f>MAX(0,($B$15+$C$15*EE446)/(1+$D$15*EE446)*DX446/(DZ446+273)*$E$15)</f>
        <v>0</v>
      </c>
      <c r="AW446" t="s">
        <v>437</v>
      </c>
      <c r="AX446" t="s">
        <v>437</v>
      </c>
      <c r="AY446">
        <v>0</v>
      </c>
      <c r="AZ446">
        <v>0</v>
      </c>
      <c r="BA446">
        <f>1-AY446/AZ446</f>
        <v>0</v>
      </c>
      <c r="BB446">
        <v>0</v>
      </c>
      <c r="BC446" t="s">
        <v>437</v>
      </c>
      <c r="BD446" t="s">
        <v>437</v>
      </c>
      <c r="BE446">
        <v>0</v>
      </c>
      <c r="BF446">
        <v>0</v>
      </c>
      <c r="BG446">
        <f>1-BE446/BF446</f>
        <v>0</v>
      </c>
      <c r="BH446">
        <v>0.5</v>
      </c>
      <c r="BI446">
        <f>DH446</f>
        <v>0</v>
      </c>
      <c r="BJ446">
        <f>K446</f>
        <v>0</v>
      </c>
      <c r="BK446">
        <f>BG446*BH446*BI446</f>
        <v>0</v>
      </c>
      <c r="BL446">
        <f>(BJ446-BB446)/BI446</f>
        <v>0</v>
      </c>
      <c r="BM446">
        <f>(AZ446-BF446)/BF446</f>
        <v>0</v>
      </c>
      <c r="BN446">
        <f>AY446/(BA446+AY446/BF446)</f>
        <v>0</v>
      </c>
      <c r="BO446" t="s">
        <v>437</v>
      </c>
      <c r="BP446">
        <v>0</v>
      </c>
      <c r="BQ446">
        <f>IF(BP446&lt;&gt;0, BP446, BN446)</f>
        <v>0</v>
      </c>
      <c r="BR446">
        <f>1-BQ446/BF446</f>
        <v>0</v>
      </c>
      <c r="BS446">
        <f>(BF446-BE446)/(BF446-BQ446)</f>
        <v>0</v>
      </c>
      <c r="BT446">
        <f>(AZ446-BF446)/(AZ446-BQ446)</f>
        <v>0</v>
      </c>
      <c r="BU446">
        <f>(BF446-BE446)/(BF446-AY446)</f>
        <v>0</v>
      </c>
      <c r="BV446">
        <f>(AZ446-BF446)/(AZ446-AY446)</f>
        <v>0</v>
      </c>
      <c r="BW446">
        <f>(BS446*BQ446/BE446)</f>
        <v>0</v>
      </c>
      <c r="BX446">
        <f>(1-BW446)</f>
        <v>0</v>
      </c>
      <c r="DG446">
        <f>$B$13*EF446+$C$13*EG446+$F$13*ER446*(1-EU446)</f>
        <v>0</v>
      </c>
      <c r="DH446">
        <f>DG446*DI446</f>
        <v>0</v>
      </c>
      <c r="DI446">
        <f>($B$13*$D$11+$C$13*$D$11+$F$13*((FE446+EW446)/MAX(FE446+EW446+FF446, 0.1)*$I$11+FF446/MAX(FE446+EW446+FF446, 0.1)*$J$11))/($B$13+$C$13+$F$13)</f>
        <v>0</v>
      </c>
      <c r="DJ446">
        <f>($B$13*$K$11+$C$13*$K$11+$F$13*((FE446+EW446)/MAX(FE446+EW446+FF446, 0.1)*$P$11+FF446/MAX(FE446+EW446+FF446, 0.1)*$Q$11))/($B$13+$C$13+$F$13)</f>
        <v>0</v>
      </c>
      <c r="DK446">
        <v>3.21</v>
      </c>
      <c r="DL446">
        <v>0.5</v>
      </c>
      <c r="DM446" t="s">
        <v>438</v>
      </c>
      <c r="DN446">
        <v>2</v>
      </c>
      <c r="DO446" t="b">
        <v>1</v>
      </c>
      <c r="DP446">
        <v>1759177700</v>
      </c>
      <c r="DQ446">
        <v>651.8594444444445</v>
      </c>
      <c r="DR446">
        <v>692.4510740740741</v>
      </c>
      <c r="DS446">
        <v>21.28515925925926</v>
      </c>
      <c r="DT446">
        <v>19.37788518518519</v>
      </c>
      <c r="DU446">
        <v>652.8660740740742</v>
      </c>
      <c r="DV446">
        <v>21.01507777777777</v>
      </c>
      <c r="DW446">
        <v>500.0088518518518</v>
      </c>
      <c r="DX446">
        <v>90.7866037037037</v>
      </c>
      <c r="DY446">
        <v>0.06685121851851851</v>
      </c>
      <c r="DZ446">
        <v>28.40635185185185</v>
      </c>
      <c r="EA446">
        <v>29.99046666666666</v>
      </c>
      <c r="EB446">
        <v>999.9000000000001</v>
      </c>
      <c r="EC446">
        <v>0</v>
      </c>
      <c r="ED446">
        <v>0</v>
      </c>
      <c r="EE446">
        <v>9995.790000000001</v>
      </c>
      <c r="EF446">
        <v>0</v>
      </c>
      <c r="EG446">
        <v>10.3214</v>
      </c>
      <c r="EH446">
        <v>-40.5916888888889</v>
      </c>
      <c r="EI446">
        <v>666.0361481481482</v>
      </c>
      <c r="EJ446">
        <v>706.1348148148149</v>
      </c>
      <c r="EK446">
        <v>1.907275185185185</v>
      </c>
      <c r="EL446">
        <v>692.4510740740741</v>
      </c>
      <c r="EM446">
        <v>19.37788518518519</v>
      </c>
      <c r="EN446">
        <v>1.932406666666667</v>
      </c>
      <c r="EO446">
        <v>1.759252222222222</v>
      </c>
      <c r="EP446">
        <v>16.9011</v>
      </c>
      <c r="EQ446">
        <v>15.42934444444444</v>
      </c>
      <c r="ER446">
        <v>2000.001111111111</v>
      </c>
      <c r="ES446">
        <v>0.9799979999999998</v>
      </c>
      <c r="ET446">
        <v>0.0200019</v>
      </c>
      <c r="EU446">
        <v>0</v>
      </c>
      <c r="EV446">
        <v>451.2277037037038</v>
      </c>
      <c r="EW446">
        <v>5.00078</v>
      </c>
      <c r="EX446">
        <v>8813.775555555556</v>
      </c>
      <c r="EY446">
        <v>16379.64074074074</v>
      </c>
      <c r="EZ446">
        <v>39.06455555555555</v>
      </c>
      <c r="FA446">
        <v>39.72896296296295</v>
      </c>
      <c r="FB446">
        <v>39.01588888888888</v>
      </c>
      <c r="FC446">
        <v>39.57607407407408</v>
      </c>
      <c r="FD446">
        <v>39.60625925925925</v>
      </c>
      <c r="FE446">
        <v>1955.101111111111</v>
      </c>
      <c r="FF446">
        <v>39.9</v>
      </c>
      <c r="FG446">
        <v>0</v>
      </c>
      <c r="FH446">
        <v>1759177700</v>
      </c>
      <c r="FI446">
        <v>0</v>
      </c>
      <c r="FJ446">
        <v>451.2152307692307</v>
      </c>
      <c r="FK446">
        <v>12.87206836637434</v>
      </c>
      <c r="FL446">
        <v>253.5917945196801</v>
      </c>
      <c r="FM446">
        <v>8813.846153846154</v>
      </c>
      <c r="FN446">
        <v>15</v>
      </c>
      <c r="FO446">
        <v>0</v>
      </c>
      <c r="FP446" t="s">
        <v>439</v>
      </c>
      <c r="FQ446">
        <v>1746989605.5</v>
      </c>
      <c r="FR446">
        <v>1746989593.5</v>
      </c>
      <c r="FS446">
        <v>0</v>
      </c>
      <c r="FT446">
        <v>-0.274</v>
      </c>
      <c r="FU446">
        <v>-0.002</v>
      </c>
      <c r="FV446">
        <v>2.549</v>
      </c>
      <c r="FW446">
        <v>0.129</v>
      </c>
      <c r="FX446">
        <v>420</v>
      </c>
      <c r="FY446">
        <v>17</v>
      </c>
      <c r="FZ446">
        <v>0.02</v>
      </c>
      <c r="GA446">
        <v>0.04</v>
      </c>
      <c r="GB446">
        <v>-40.45408292682927</v>
      </c>
      <c r="GC446">
        <v>-2.112926132404262</v>
      </c>
      <c r="GD446">
        <v>0.2565295845653817</v>
      </c>
      <c r="GE446">
        <v>0</v>
      </c>
      <c r="GF446">
        <v>450.35</v>
      </c>
      <c r="GG446">
        <v>14.01460657261681</v>
      </c>
      <c r="GH446">
        <v>1.396772750896528</v>
      </c>
      <c r="GI446">
        <v>0</v>
      </c>
      <c r="GJ446">
        <v>1.911736829268293</v>
      </c>
      <c r="GK446">
        <v>-0.162299581881528</v>
      </c>
      <c r="GL446">
        <v>0.02526096192276799</v>
      </c>
      <c r="GM446">
        <v>0</v>
      </c>
      <c r="GN446">
        <v>0</v>
      </c>
      <c r="GO446">
        <v>3</v>
      </c>
      <c r="GP446" t="s">
        <v>484</v>
      </c>
      <c r="GQ446">
        <v>3.10201</v>
      </c>
      <c r="GR446">
        <v>2.72499</v>
      </c>
      <c r="GS446">
        <v>0.124583</v>
      </c>
      <c r="GT446">
        <v>0.129551</v>
      </c>
      <c r="GU446">
        <v>0.0994367</v>
      </c>
      <c r="GV446">
        <v>0.0944522</v>
      </c>
      <c r="GW446">
        <v>22869.4</v>
      </c>
      <c r="GX446">
        <v>20656.6</v>
      </c>
      <c r="GY446">
        <v>26687.3</v>
      </c>
      <c r="GZ446">
        <v>23952.3</v>
      </c>
      <c r="HA446">
        <v>38458.9</v>
      </c>
      <c r="HB446">
        <v>32069.3</v>
      </c>
      <c r="HC446">
        <v>46598.8</v>
      </c>
      <c r="HD446">
        <v>37895.2</v>
      </c>
      <c r="HE446">
        <v>1.86963</v>
      </c>
      <c r="HF446">
        <v>1.8602</v>
      </c>
      <c r="HG446">
        <v>0.151172</v>
      </c>
      <c r="HH446">
        <v>0</v>
      </c>
      <c r="HI446">
        <v>27.539</v>
      </c>
      <c r="HJ446">
        <v>999.9</v>
      </c>
      <c r="HK446">
        <v>45.8</v>
      </c>
      <c r="HL446">
        <v>32</v>
      </c>
      <c r="HM446">
        <v>24.0911</v>
      </c>
      <c r="HN446">
        <v>61.2045</v>
      </c>
      <c r="HO446">
        <v>22.2957</v>
      </c>
      <c r="HP446">
        <v>1</v>
      </c>
      <c r="HQ446">
        <v>0.115546</v>
      </c>
      <c r="HR446">
        <v>-0.0912963</v>
      </c>
      <c r="HS446">
        <v>20.2796</v>
      </c>
      <c r="HT446">
        <v>5.2131</v>
      </c>
      <c r="HU446">
        <v>11.98</v>
      </c>
      <c r="HV446">
        <v>4.96355</v>
      </c>
      <c r="HW446">
        <v>3.27453</v>
      </c>
      <c r="HX446">
        <v>9999</v>
      </c>
      <c r="HY446">
        <v>9999</v>
      </c>
      <c r="HZ446">
        <v>9999</v>
      </c>
      <c r="IA446">
        <v>44.9</v>
      </c>
      <c r="IB446">
        <v>1.86401</v>
      </c>
      <c r="IC446">
        <v>1.8602</v>
      </c>
      <c r="ID446">
        <v>1.85847</v>
      </c>
      <c r="IE446">
        <v>1.85976</v>
      </c>
      <c r="IF446">
        <v>1.85989</v>
      </c>
      <c r="IG446">
        <v>1.8584</v>
      </c>
      <c r="IH446">
        <v>1.85746</v>
      </c>
      <c r="II446">
        <v>1.85242</v>
      </c>
      <c r="IJ446">
        <v>0</v>
      </c>
      <c r="IK446">
        <v>0</v>
      </c>
      <c r="IL446">
        <v>0</v>
      </c>
      <c r="IM446">
        <v>0</v>
      </c>
      <c r="IN446" t="s">
        <v>441</v>
      </c>
      <c r="IO446" t="s">
        <v>442</v>
      </c>
      <c r="IP446" t="s">
        <v>443</v>
      </c>
      <c r="IQ446" t="s">
        <v>443</v>
      </c>
      <c r="IR446" t="s">
        <v>443</v>
      </c>
      <c r="IS446" t="s">
        <v>443</v>
      </c>
      <c r="IT446">
        <v>0</v>
      </c>
      <c r="IU446">
        <v>100</v>
      </c>
      <c r="IV446">
        <v>100</v>
      </c>
      <c r="IW446">
        <v>-0.989</v>
      </c>
      <c r="IX446">
        <v>0.2704</v>
      </c>
      <c r="IY446">
        <v>-0.9039269621244732</v>
      </c>
      <c r="IZ446">
        <v>-0.001239420960351069</v>
      </c>
      <c r="JA446">
        <v>2.054680153414315E-06</v>
      </c>
      <c r="JB446">
        <v>-6.090169633737798E-10</v>
      </c>
      <c r="JC446">
        <v>0.01286883109493677</v>
      </c>
      <c r="JD446">
        <v>0.003674261220633967</v>
      </c>
      <c r="JE446">
        <v>0.0003746991724086452</v>
      </c>
      <c r="JF446">
        <v>1.563836292469968E-06</v>
      </c>
      <c r="JG446">
        <v>1</v>
      </c>
      <c r="JH446">
        <v>2003</v>
      </c>
      <c r="JI446">
        <v>1</v>
      </c>
      <c r="JJ446">
        <v>24</v>
      </c>
      <c r="JK446">
        <v>203135</v>
      </c>
      <c r="JL446">
        <v>203135.2</v>
      </c>
      <c r="JM446">
        <v>1.74927</v>
      </c>
      <c r="JN446">
        <v>2.6355</v>
      </c>
      <c r="JO446">
        <v>1.49658</v>
      </c>
      <c r="JP446">
        <v>2.34253</v>
      </c>
      <c r="JQ446">
        <v>1.54907</v>
      </c>
      <c r="JR446">
        <v>2.44263</v>
      </c>
      <c r="JS446">
        <v>36.6943</v>
      </c>
      <c r="JT446">
        <v>24.1751</v>
      </c>
      <c r="JU446">
        <v>18</v>
      </c>
      <c r="JV446">
        <v>482.207</v>
      </c>
      <c r="JW446">
        <v>490.925</v>
      </c>
      <c r="JX446">
        <v>27.1891</v>
      </c>
      <c r="JY446">
        <v>28.7883</v>
      </c>
      <c r="JZ446">
        <v>29.9999</v>
      </c>
      <c r="KA446">
        <v>29.0614</v>
      </c>
      <c r="KB446">
        <v>29.0711</v>
      </c>
      <c r="KC446">
        <v>35.3029</v>
      </c>
      <c r="KD446">
        <v>20.5383</v>
      </c>
      <c r="KE446">
        <v>76.5027</v>
      </c>
      <c r="KF446">
        <v>27.1892</v>
      </c>
      <c r="KG446">
        <v>741.067</v>
      </c>
      <c r="KH446">
        <v>19.4415</v>
      </c>
      <c r="KI446">
        <v>101.887</v>
      </c>
      <c r="KJ446">
        <v>91.3891</v>
      </c>
    </row>
    <row r="447" spans="1:296">
      <c r="A447">
        <v>429</v>
      </c>
      <c r="B447">
        <v>1759177712.5</v>
      </c>
      <c r="C447">
        <v>16339.40000009537</v>
      </c>
      <c r="D447" t="s">
        <v>1305</v>
      </c>
      <c r="E447" t="s">
        <v>1306</v>
      </c>
      <c r="F447">
        <v>5</v>
      </c>
      <c r="G447" t="s">
        <v>1218</v>
      </c>
      <c r="H447">
        <v>1759177704.714286</v>
      </c>
      <c r="I447">
        <f>(J447)/1000</f>
        <v>0</v>
      </c>
      <c r="J447">
        <f>IF(DO447, AM447, AG447)</f>
        <v>0</v>
      </c>
      <c r="K447">
        <f>IF(DO447, AH447, AF447)</f>
        <v>0</v>
      </c>
      <c r="L447">
        <f>DQ447 - IF(AT447&gt;1, K447*DK447*100.0/(AV447), 0)</f>
        <v>0</v>
      </c>
      <c r="M447">
        <f>((S447-I447/2)*L447-K447)/(S447+I447/2)</f>
        <v>0</v>
      </c>
      <c r="N447">
        <f>M447*(DX447+DY447)/1000.0</f>
        <v>0</v>
      </c>
      <c r="O447">
        <f>(DQ447 - IF(AT447&gt;1, K447*DK447*100.0/(AV447), 0))*(DX447+DY447)/1000.0</f>
        <v>0</v>
      </c>
      <c r="P447">
        <f>2.0/((1/R447-1/Q447)+SIGN(R447)*SQRT((1/R447-1/Q447)*(1/R447-1/Q447) + 4*DL447/((DL447+1)*(DL447+1))*(2*1/R447*1/Q447-1/Q447*1/Q447)))</f>
        <v>0</v>
      </c>
      <c r="Q447">
        <f>IF(LEFT(DM447,1)&lt;&gt;"0",IF(LEFT(DM447,1)="1",3.0,DN447),$D$5+$E$5*(EE447*DX447/($K$5*1000))+$F$5*(EE447*DX447/($K$5*1000))*MAX(MIN(DK447,$J$5),$I$5)*MAX(MIN(DK447,$J$5),$I$5)+$G$5*MAX(MIN(DK447,$J$5),$I$5)*(EE447*DX447/($K$5*1000))+$H$5*(EE447*DX447/($K$5*1000))*(EE447*DX447/($K$5*1000)))</f>
        <v>0</v>
      </c>
      <c r="R447">
        <f>I447*(1000-(1000*0.61365*exp(17.502*V447/(240.97+V447))/(DX447+DY447)+DS447)/2)/(1000*0.61365*exp(17.502*V447/(240.97+V447))/(DX447+DY447)-DS447)</f>
        <v>0</v>
      </c>
      <c r="S447">
        <f>1/((DL447+1)/(P447/1.6)+1/(Q447/1.37)) + DL447/((DL447+1)/(P447/1.6) + DL447/(Q447/1.37))</f>
        <v>0</v>
      </c>
      <c r="T447">
        <f>(DG447*DJ447)</f>
        <v>0</v>
      </c>
      <c r="U447">
        <f>(DZ447+(T447+2*0.95*5.67E-8*(((DZ447+$B$9)+273)^4-(DZ447+273)^4)-44100*I447)/(1.84*29.3*Q447+8*0.95*5.67E-8*(DZ447+273)^3))</f>
        <v>0</v>
      </c>
      <c r="V447">
        <f>($C$9*EA447+$D$9*EB447+$E$9*U447)</f>
        <v>0</v>
      </c>
      <c r="W447">
        <f>0.61365*exp(17.502*V447/(240.97+V447))</f>
        <v>0</v>
      </c>
      <c r="X447">
        <f>(Y447/Z447*100)</f>
        <v>0</v>
      </c>
      <c r="Y447">
        <f>DS447*(DX447+DY447)/1000</f>
        <v>0</v>
      </c>
      <c r="Z447">
        <f>0.61365*exp(17.502*DZ447/(240.97+DZ447))</f>
        <v>0</v>
      </c>
      <c r="AA447">
        <f>(W447-DS447*(DX447+DY447)/1000)</f>
        <v>0</v>
      </c>
      <c r="AB447">
        <f>(-I447*44100)</f>
        <v>0</v>
      </c>
      <c r="AC447">
        <f>2*29.3*Q447*0.92*(DZ447-V447)</f>
        <v>0</v>
      </c>
      <c r="AD447">
        <f>2*0.95*5.67E-8*(((DZ447+$B$9)+273)^4-(V447+273)^4)</f>
        <v>0</v>
      </c>
      <c r="AE447">
        <f>T447+AD447+AB447+AC447</f>
        <v>0</v>
      </c>
      <c r="AF447">
        <f>DW447*AT447*(DR447-DQ447*(1000-AT447*DT447)/(1000-AT447*DS447))/(100*DK447)</f>
        <v>0</v>
      </c>
      <c r="AG447">
        <f>1000*DW447*AT447*(DS447-DT447)/(100*DK447*(1000-AT447*DS447))</f>
        <v>0</v>
      </c>
      <c r="AH447">
        <f>(AI447 - AJ447 - DX447*1E3/(8.314*(DZ447+273.15)) * AL447/DW447 * AK447) * DW447/(100*DK447) * (1000 - DT447)/1000</f>
        <v>0</v>
      </c>
      <c r="AI447">
        <v>738.6743158271955</v>
      </c>
      <c r="AJ447">
        <v>707.2619515151514</v>
      </c>
      <c r="AK447">
        <v>3.446227038196561</v>
      </c>
      <c r="AL447">
        <v>65.05159675909137</v>
      </c>
      <c r="AM447">
        <f>(AO447 - AN447 + DX447*1E3/(8.314*(DZ447+273.15)) * AQ447/DW447 * AP447) * DW447/(100*DK447) * 1000/(1000 - AO447)</f>
        <v>0</v>
      </c>
      <c r="AN447">
        <v>19.42849879982538</v>
      </c>
      <c r="AO447">
        <v>21.31353575757575</v>
      </c>
      <c r="AP447">
        <v>0.0008676974196507996</v>
      </c>
      <c r="AQ447">
        <v>105.0378485698211</v>
      </c>
      <c r="AR447">
        <v>0</v>
      </c>
      <c r="AS447">
        <v>0</v>
      </c>
      <c r="AT447">
        <f>IF(AR447*$H$15&gt;=AV447,1.0,(AV447/(AV447-AR447*$H$15)))</f>
        <v>0</v>
      </c>
      <c r="AU447">
        <f>(AT447-1)*100</f>
        <v>0</v>
      </c>
      <c r="AV447">
        <f>MAX(0,($B$15+$C$15*EE447)/(1+$D$15*EE447)*DX447/(DZ447+273)*$E$15)</f>
        <v>0</v>
      </c>
      <c r="AW447" t="s">
        <v>437</v>
      </c>
      <c r="AX447" t="s">
        <v>437</v>
      </c>
      <c r="AY447">
        <v>0</v>
      </c>
      <c r="AZ447">
        <v>0</v>
      </c>
      <c r="BA447">
        <f>1-AY447/AZ447</f>
        <v>0</v>
      </c>
      <c r="BB447">
        <v>0</v>
      </c>
      <c r="BC447" t="s">
        <v>437</v>
      </c>
      <c r="BD447" t="s">
        <v>437</v>
      </c>
      <c r="BE447">
        <v>0</v>
      </c>
      <c r="BF447">
        <v>0</v>
      </c>
      <c r="BG447">
        <f>1-BE447/BF447</f>
        <v>0</v>
      </c>
      <c r="BH447">
        <v>0.5</v>
      </c>
      <c r="BI447">
        <f>DH447</f>
        <v>0</v>
      </c>
      <c r="BJ447">
        <f>K447</f>
        <v>0</v>
      </c>
      <c r="BK447">
        <f>BG447*BH447*BI447</f>
        <v>0</v>
      </c>
      <c r="BL447">
        <f>(BJ447-BB447)/BI447</f>
        <v>0</v>
      </c>
      <c r="BM447">
        <f>(AZ447-BF447)/BF447</f>
        <v>0</v>
      </c>
      <c r="BN447">
        <f>AY447/(BA447+AY447/BF447)</f>
        <v>0</v>
      </c>
      <c r="BO447" t="s">
        <v>437</v>
      </c>
      <c r="BP447">
        <v>0</v>
      </c>
      <c r="BQ447">
        <f>IF(BP447&lt;&gt;0, BP447, BN447)</f>
        <v>0</v>
      </c>
      <c r="BR447">
        <f>1-BQ447/BF447</f>
        <v>0</v>
      </c>
      <c r="BS447">
        <f>(BF447-BE447)/(BF447-BQ447)</f>
        <v>0</v>
      </c>
      <c r="BT447">
        <f>(AZ447-BF447)/(AZ447-BQ447)</f>
        <v>0</v>
      </c>
      <c r="BU447">
        <f>(BF447-BE447)/(BF447-AY447)</f>
        <v>0</v>
      </c>
      <c r="BV447">
        <f>(AZ447-BF447)/(AZ447-AY447)</f>
        <v>0</v>
      </c>
      <c r="BW447">
        <f>(BS447*BQ447/BE447)</f>
        <v>0</v>
      </c>
      <c r="BX447">
        <f>(1-BW447)</f>
        <v>0</v>
      </c>
      <c r="DG447">
        <f>$B$13*EF447+$C$13*EG447+$F$13*ER447*(1-EU447)</f>
        <v>0</v>
      </c>
      <c r="DH447">
        <f>DG447*DI447</f>
        <v>0</v>
      </c>
      <c r="DI447">
        <f>($B$13*$D$11+$C$13*$D$11+$F$13*((FE447+EW447)/MAX(FE447+EW447+FF447, 0.1)*$I$11+FF447/MAX(FE447+EW447+FF447, 0.1)*$J$11))/($B$13+$C$13+$F$13)</f>
        <v>0</v>
      </c>
      <c r="DJ447">
        <f>($B$13*$K$11+$C$13*$K$11+$F$13*((FE447+EW447)/MAX(FE447+EW447+FF447, 0.1)*$P$11+FF447/MAX(FE447+EW447+FF447, 0.1)*$Q$11))/($B$13+$C$13+$F$13)</f>
        <v>0</v>
      </c>
      <c r="DK447">
        <v>3.21</v>
      </c>
      <c r="DL447">
        <v>0.5</v>
      </c>
      <c r="DM447" t="s">
        <v>438</v>
      </c>
      <c r="DN447">
        <v>2</v>
      </c>
      <c r="DO447" t="b">
        <v>1</v>
      </c>
      <c r="DP447">
        <v>1759177704.714286</v>
      </c>
      <c r="DQ447">
        <v>667.693857142857</v>
      </c>
      <c r="DR447">
        <v>708.3250357142857</v>
      </c>
      <c r="DS447">
        <v>21.29078214285715</v>
      </c>
      <c r="DT447">
        <v>19.40043571428571</v>
      </c>
      <c r="DU447">
        <v>668.6897857142858</v>
      </c>
      <c r="DV447">
        <v>21.02058214285714</v>
      </c>
      <c r="DW447">
        <v>499.9924642857143</v>
      </c>
      <c r="DX447">
        <v>90.78540357142856</v>
      </c>
      <c r="DY447">
        <v>0.06687358214285713</v>
      </c>
      <c r="DZ447">
        <v>28.40811428571428</v>
      </c>
      <c r="EA447">
        <v>29.9968</v>
      </c>
      <c r="EB447">
        <v>999.9000000000002</v>
      </c>
      <c r="EC447">
        <v>0</v>
      </c>
      <c r="ED447">
        <v>0</v>
      </c>
      <c r="EE447">
        <v>9997.277142857143</v>
      </c>
      <c r="EF447">
        <v>0</v>
      </c>
      <c r="EG447">
        <v>10.3214</v>
      </c>
      <c r="EH447">
        <v>-40.63120357142856</v>
      </c>
      <c r="EI447">
        <v>682.2190714285714</v>
      </c>
      <c r="EJ447">
        <v>722.3391071428572</v>
      </c>
      <c r="EK447">
        <v>1.890340714285714</v>
      </c>
      <c r="EL447">
        <v>708.3250357142857</v>
      </c>
      <c r="EM447">
        <v>19.40043571428571</v>
      </c>
      <c r="EN447">
        <v>1.932891785714286</v>
      </c>
      <c r="EO447">
        <v>1.761277142857143</v>
      </c>
      <c r="EP447">
        <v>16.90505357142857</v>
      </c>
      <c r="EQ447">
        <v>15.44726785714286</v>
      </c>
      <c r="ER447">
        <v>2000.001785714286</v>
      </c>
      <c r="ES447">
        <v>0.9799979999999998</v>
      </c>
      <c r="ET447">
        <v>0.0200019</v>
      </c>
      <c r="EU447">
        <v>0</v>
      </c>
      <c r="EV447">
        <v>452.2631071428572</v>
      </c>
      <c r="EW447">
        <v>5.00078</v>
      </c>
      <c r="EX447">
        <v>8832.941785714285</v>
      </c>
      <c r="EY447">
        <v>16379.64642857143</v>
      </c>
      <c r="EZ447">
        <v>39.07564285714285</v>
      </c>
      <c r="FA447">
        <v>39.73860714285714</v>
      </c>
      <c r="FB447">
        <v>39.01532142857143</v>
      </c>
      <c r="FC447">
        <v>39.58907142857144</v>
      </c>
      <c r="FD447">
        <v>39.60910714285713</v>
      </c>
      <c r="FE447">
        <v>1955.101785714285</v>
      </c>
      <c r="FF447">
        <v>39.9</v>
      </c>
      <c r="FG447">
        <v>0</v>
      </c>
      <c r="FH447">
        <v>1759177704.8</v>
      </c>
      <c r="FI447">
        <v>0</v>
      </c>
      <c r="FJ447">
        <v>452.2602692307692</v>
      </c>
      <c r="FK447">
        <v>11.47818803701561</v>
      </c>
      <c r="FL447">
        <v>232.8933335123372</v>
      </c>
      <c r="FM447">
        <v>8833.351923076923</v>
      </c>
      <c r="FN447">
        <v>15</v>
      </c>
      <c r="FO447">
        <v>0</v>
      </c>
      <c r="FP447" t="s">
        <v>439</v>
      </c>
      <c r="FQ447">
        <v>1746989605.5</v>
      </c>
      <c r="FR447">
        <v>1746989593.5</v>
      </c>
      <c r="FS447">
        <v>0</v>
      </c>
      <c r="FT447">
        <v>-0.274</v>
      </c>
      <c r="FU447">
        <v>-0.002</v>
      </c>
      <c r="FV447">
        <v>2.549</v>
      </c>
      <c r="FW447">
        <v>0.129</v>
      </c>
      <c r="FX447">
        <v>420</v>
      </c>
      <c r="FY447">
        <v>17</v>
      </c>
      <c r="FZ447">
        <v>0.02</v>
      </c>
      <c r="GA447">
        <v>0.04</v>
      </c>
      <c r="GB447">
        <v>-40.6168275</v>
      </c>
      <c r="GC447">
        <v>-0.7044101313320286</v>
      </c>
      <c r="GD447">
        <v>0.1063324738438353</v>
      </c>
      <c r="GE447">
        <v>0</v>
      </c>
      <c r="GF447">
        <v>451.5895588235294</v>
      </c>
      <c r="GG447">
        <v>12.82910619227813</v>
      </c>
      <c r="GH447">
        <v>1.286141337745364</v>
      </c>
      <c r="GI447">
        <v>0</v>
      </c>
      <c r="GJ447">
        <v>1.9009715</v>
      </c>
      <c r="GK447">
        <v>-0.2541620262664212</v>
      </c>
      <c r="GL447">
        <v>0.02883459472144529</v>
      </c>
      <c r="GM447">
        <v>0</v>
      </c>
      <c r="GN447">
        <v>0</v>
      </c>
      <c r="GO447">
        <v>3</v>
      </c>
      <c r="GP447" t="s">
        <v>484</v>
      </c>
      <c r="GQ447">
        <v>3.10199</v>
      </c>
      <c r="GR447">
        <v>2.7251</v>
      </c>
      <c r="GS447">
        <v>0.126696</v>
      </c>
      <c r="GT447">
        <v>0.131604</v>
      </c>
      <c r="GU447">
        <v>0.09949040000000001</v>
      </c>
      <c r="GV447">
        <v>0.09446499999999999</v>
      </c>
      <c r="GW447">
        <v>22814.3</v>
      </c>
      <c r="GX447">
        <v>20607.9</v>
      </c>
      <c r="GY447">
        <v>26687.5</v>
      </c>
      <c r="GZ447">
        <v>23952.4</v>
      </c>
      <c r="HA447">
        <v>38456.7</v>
      </c>
      <c r="HB447">
        <v>32069.2</v>
      </c>
      <c r="HC447">
        <v>46598.7</v>
      </c>
      <c r="HD447">
        <v>37895.4</v>
      </c>
      <c r="HE447">
        <v>1.86952</v>
      </c>
      <c r="HF447">
        <v>1.86025</v>
      </c>
      <c r="HG447">
        <v>0.15026</v>
      </c>
      <c r="HH447">
        <v>0</v>
      </c>
      <c r="HI447">
        <v>27.5398</v>
      </c>
      <c r="HJ447">
        <v>999.9</v>
      </c>
      <c r="HK447">
        <v>45.8</v>
      </c>
      <c r="HL447">
        <v>32</v>
      </c>
      <c r="HM447">
        <v>24.0893</v>
      </c>
      <c r="HN447">
        <v>61.1845</v>
      </c>
      <c r="HO447">
        <v>22.1434</v>
      </c>
      <c r="HP447">
        <v>1</v>
      </c>
      <c r="HQ447">
        <v>0.115262</v>
      </c>
      <c r="HR447">
        <v>-0.07877720000000001</v>
      </c>
      <c r="HS447">
        <v>20.2797</v>
      </c>
      <c r="HT447">
        <v>5.2116</v>
      </c>
      <c r="HU447">
        <v>11.9798</v>
      </c>
      <c r="HV447">
        <v>4.96345</v>
      </c>
      <c r="HW447">
        <v>3.27443</v>
      </c>
      <c r="HX447">
        <v>9999</v>
      </c>
      <c r="HY447">
        <v>9999</v>
      </c>
      <c r="HZ447">
        <v>9999</v>
      </c>
      <c r="IA447">
        <v>44.9</v>
      </c>
      <c r="IB447">
        <v>1.864</v>
      </c>
      <c r="IC447">
        <v>1.86019</v>
      </c>
      <c r="ID447">
        <v>1.8585</v>
      </c>
      <c r="IE447">
        <v>1.85978</v>
      </c>
      <c r="IF447">
        <v>1.85989</v>
      </c>
      <c r="IG447">
        <v>1.85842</v>
      </c>
      <c r="IH447">
        <v>1.85746</v>
      </c>
      <c r="II447">
        <v>1.85242</v>
      </c>
      <c r="IJ447">
        <v>0</v>
      </c>
      <c r="IK447">
        <v>0</v>
      </c>
      <c r="IL447">
        <v>0</v>
      </c>
      <c r="IM447">
        <v>0</v>
      </c>
      <c r="IN447" t="s">
        <v>441</v>
      </c>
      <c r="IO447" t="s">
        <v>442</v>
      </c>
      <c r="IP447" t="s">
        <v>443</v>
      </c>
      <c r="IQ447" t="s">
        <v>443</v>
      </c>
      <c r="IR447" t="s">
        <v>443</v>
      </c>
      <c r="IS447" t="s">
        <v>443</v>
      </c>
      <c r="IT447">
        <v>0</v>
      </c>
      <c r="IU447">
        <v>100</v>
      </c>
      <c r="IV447">
        <v>100</v>
      </c>
      <c r="IW447">
        <v>-0.978</v>
      </c>
      <c r="IX447">
        <v>0.2707</v>
      </c>
      <c r="IY447">
        <v>-0.9039269621244732</v>
      </c>
      <c r="IZ447">
        <v>-0.001239420960351069</v>
      </c>
      <c r="JA447">
        <v>2.054680153414315E-06</v>
      </c>
      <c r="JB447">
        <v>-6.090169633737798E-10</v>
      </c>
      <c r="JC447">
        <v>0.01286883109493677</v>
      </c>
      <c r="JD447">
        <v>0.003674261220633967</v>
      </c>
      <c r="JE447">
        <v>0.0003746991724086452</v>
      </c>
      <c r="JF447">
        <v>1.563836292469968E-06</v>
      </c>
      <c r="JG447">
        <v>1</v>
      </c>
      <c r="JH447">
        <v>2003</v>
      </c>
      <c r="JI447">
        <v>1</v>
      </c>
      <c r="JJ447">
        <v>24</v>
      </c>
      <c r="JK447">
        <v>203135.1</v>
      </c>
      <c r="JL447">
        <v>203135.3</v>
      </c>
      <c r="JM447">
        <v>1.78589</v>
      </c>
      <c r="JN447">
        <v>2.66235</v>
      </c>
      <c r="JO447">
        <v>1.49658</v>
      </c>
      <c r="JP447">
        <v>2.34253</v>
      </c>
      <c r="JQ447">
        <v>1.54907</v>
      </c>
      <c r="JR447">
        <v>2.47437</v>
      </c>
      <c r="JS447">
        <v>36.6943</v>
      </c>
      <c r="JT447">
        <v>24.1751</v>
      </c>
      <c r="JU447">
        <v>18</v>
      </c>
      <c r="JV447">
        <v>482.125</v>
      </c>
      <c r="JW447">
        <v>490.932</v>
      </c>
      <c r="JX447">
        <v>27.1919</v>
      </c>
      <c r="JY447">
        <v>28.7852</v>
      </c>
      <c r="JZ447">
        <v>29.9999</v>
      </c>
      <c r="KA447">
        <v>29.0583</v>
      </c>
      <c r="KB447">
        <v>29.068</v>
      </c>
      <c r="KC447">
        <v>35.9252</v>
      </c>
      <c r="KD447">
        <v>20.5383</v>
      </c>
      <c r="KE447">
        <v>76.5027</v>
      </c>
      <c r="KF447">
        <v>27.1904</v>
      </c>
      <c r="KG447">
        <v>754.424</v>
      </c>
      <c r="KH447">
        <v>19.4415</v>
      </c>
      <c r="KI447">
        <v>101.887</v>
      </c>
      <c r="KJ447">
        <v>91.3895</v>
      </c>
    </row>
    <row r="448" spans="1:296">
      <c r="A448">
        <v>430</v>
      </c>
      <c r="B448">
        <v>1759177717.5</v>
      </c>
      <c r="C448">
        <v>16344.40000009537</v>
      </c>
      <c r="D448" t="s">
        <v>1307</v>
      </c>
      <c r="E448" t="s">
        <v>1308</v>
      </c>
      <c r="F448">
        <v>5</v>
      </c>
      <c r="G448" t="s">
        <v>1218</v>
      </c>
      <c r="H448">
        <v>1759177710</v>
      </c>
      <c r="I448">
        <f>(J448)/1000</f>
        <v>0</v>
      </c>
      <c r="J448">
        <f>IF(DO448, AM448, AG448)</f>
        <v>0</v>
      </c>
      <c r="K448">
        <f>IF(DO448, AH448, AF448)</f>
        <v>0</v>
      </c>
      <c r="L448">
        <f>DQ448 - IF(AT448&gt;1, K448*DK448*100.0/(AV448), 0)</f>
        <v>0</v>
      </c>
      <c r="M448">
        <f>((S448-I448/2)*L448-K448)/(S448+I448/2)</f>
        <v>0</v>
      </c>
      <c r="N448">
        <f>M448*(DX448+DY448)/1000.0</f>
        <v>0</v>
      </c>
      <c r="O448">
        <f>(DQ448 - IF(AT448&gt;1, K448*DK448*100.0/(AV448), 0))*(DX448+DY448)/1000.0</f>
        <v>0</v>
      </c>
      <c r="P448">
        <f>2.0/((1/R448-1/Q448)+SIGN(R448)*SQRT((1/R448-1/Q448)*(1/R448-1/Q448) + 4*DL448/((DL448+1)*(DL448+1))*(2*1/R448*1/Q448-1/Q448*1/Q448)))</f>
        <v>0</v>
      </c>
      <c r="Q448">
        <f>IF(LEFT(DM448,1)&lt;&gt;"0",IF(LEFT(DM448,1)="1",3.0,DN448),$D$5+$E$5*(EE448*DX448/($K$5*1000))+$F$5*(EE448*DX448/($K$5*1000))*MAX(MIN(DK448,$J$5),$I$5)*MAX(MIN(DK448,$J$5),$I$5)+$G$5*MAX(MIN(DK448,$J$5),$I$5)*(EE448*DX448/($K$5*1000))+$H$5*(EE448*DX448/($K$5*1000))*(EE448*DX448/($K$5*1000)))</f>
        <v>0</v>
      </c>
      <c r="R448">
        <f>I448*(1000-(1000*0.61365*exp(17.502*V448/(240.97+V448))/(DX448+DY448)+DS448)/2)/(1000*0.61365*exp(17.502*V448/(240.97+V448))/(DX448+DY448)-DS448)</f>
        <v>0</v>
      </c>
      <c r="S448">
        <f>1/((DL448+1)/(P448/1.6)+1/(Q448/1.37)) + DL448/((DL448+1)/(P448/1.6) + DL448/(Q448/1.37))</f>
        <v>0</v>
      </c>
      <c r="T448">
        <f>(DG448*DJ448)</f>
        <v>0</v>
      </c>
      <c r="U448">
        <f>(DZ448+(T448+2*0.95*5.67E-8*(((DZ448+$B$9)+273)^4-(DZ448+273)^4)-44100*I448)/(1.84*29.3*Q448+8*0.95*5.67E-8*(DZ448+273)^3))</f>
        <v>0</v>
      </c>
      <c r="V448">
        <f>($C$9*EA448+$D$9*EB448+$E$9*U448)</f>
        <v>0</v>
      </c>
      <c r="W448">
        <f>0.61365*exp(17.502*V448/(240.97+V448))</f>
        <v>0</v>
      </c>
      <c r="X448">
        <f>(Y448/Z448*100)</f>
        <v>0</v>
      </c>
      <c r="Y448">
        <f>DS448*(DX448+DY448)/1000</f>
        <v>0</v>
      </c>
      <c r="Z448">
        <f>0.61365*exp(17.502*DZ448/(240.97+DZ448))</f>
        <v>0</v>
      </c>
      <c r="AA448">
        <f>(W448-DS448*(DX448+DY448)/1000)</f>
        <v>0</v>
      </c>
      <c r="AB448">
        <f>(-I448*44100)</f>
        <v>0</v>
      </c>
      <c r="AC448">
        <f>2*29.3*Q448*0.92*(DZ448-V448)</f>
        <v>0</v>
      </c>
      <c r="AD448">
        <f>2*0.95*5.67E-8*(((DZ448+$B$9)+273)^4-(V448+273)^4)</f>
        <v>0</v>
      </c>
      <c r="AE448">
        <f>T448+AD448+AB448+AC448</f>
        <v>0</v>
      </c>
      <c r="AF448">
        <f>DW448*AT448*(DR448-DQ448*(1000-AT448*DT448)/(1000-AT448*DS448))/(100*DK448)</f>
        <v>0</v>
      </c>
      <c r="AG448">
        <f>1000*DW448*AT448*(DS448-DT448)/(100*DK448*(1000-AT448*DS448))</f>
        <v>0</v>
      </c>
      <c r="AH448">
        <f>(AI448 - AJ448 - DX448*1E3/(8.314*(DZ448+273.15)) * AL448/DW448 * AK448) * DW448/(100*DK448) * (1000 - DT448)/1000</f>
        <v>0</v>
      </c>
      <c r="AI448">
        <v>755.597681546034</v>
      </c>
      <c r="AJ448">
        <v>724.3084606060605</v>
      </c>
      <c r="AK448">
        <v>3.411189947586605</v>
      </c>
      <c r="AL448">
        <v>65.05159675909137</v>
      </c>
      <c r="AM448">
        <f>(AO448 - AN448 + DX448*1E3/(8.314*(DZ448+273.15)) * AQ448/DW448 * AP448) * DW448/(100*DK448) * 1000/(1000 - AO448)</f>
        <v>0</v>
      </c>
      <c r="AN448">
        <v>19.42798415461611</v>
      </c>
      <c r="AO448">
        <v>21.32318848484848</v>
      </c>
      <c r="AP448">
        <v>0.0003029120889928237</v>
      </c>
      <c r="AQ448">
        <v>105.0378485698211</v>
      </c>
      <c r="AR448">
        <v>0</v>
      </c>
      <c r="AS448">
        <v>0</v>
      </c>
      <c r="AT448">
        <f>IF(AR448*$H$15&gt;=AV448,1.0,(AV448/(AV448-AR448*$H$15)))</f>
        <v>0</v>
      </c>
      <c r="AU448">
        <f>(AT448-1)*100</f>
        <v>0</v>
      </c>
      <c r="AV448">
        <f>MAX(0,($B$15+$C$15*EE448)/(1+$D$15*EE448)*DX448/(DZ448+273)*$E$15)</f>
        <v>0</v>
      </c>
      <c r="AW448" t="s">
        <v>437</v>
      </c>
      <c r="AX448" t="s">
        <v>437</v>
      </c>
      <c r="AY448">
        <v>0</v>
      </c>
      <c r="AZ448">
        <v>0</v>
      </c>
      <c r="BA448">
        <f>1-AY448/AZ448</f>
        <v>0</v>
      </c>
      <c r="BB448">
        <v>0</v>
      </c>
      <c r="BC448" t="s">
        <v>437</v>
      </c>
      <c r="BD448" t="s">
        <v>437</v>
      </c>
      <c r="BE448">
        <v>0</v>
      </c>
      <c r="BF448">
        <v>0</v>
      </c>
      <c r="BG448">
        <f>1-BE448/BF448</f>
        <v>0</v>
      </c>
      <c r="BH448">
        <v>0.5</v>
      </c>
      <c r="BI448">
        <f>DH448</f>
        <v>0</v>
      </c>
      <c r="BJ448">
        <f>K448</f>
        <v>0</v>
      </c>
      <c r="BK448">
        <f>BG448*BH448*BI448</f>
        <v>0</v>
      </c>
      <c r="BL448">
        <f>(BJ448-BB448)/BI448</f>
        <v>0</v>
      </c>
      <c r="BM448">
        <f>(AZ448-BF448)/BF448</f>
        <v>0</v>
      </c>
      <c r="BN448">
        <f>AY448/(BA448+AY448/BF448)</f>
        <v>0</v>
      </c>
      <c r="BO448" t="s">
        <v>437</v>
      </c>
      <c r="BP448">
        <v>0</v>
      </c>
      <c r="BQ448">
        <f>IF(BP448&lt;&gt;0, BP448, BN448)</f>
        <v>0</v>
      </c>
      <c r="BR448">
        <f>1-BQ448/BF448</f>
        <v>0</v>
      </c>
      <c r="BS448">
        <f>(BF448-BE448)/(BF448-BQ448)</f>
        <v>0</v>
      </c>
      <c r="BT448">
        <f>(AZ448-BF448)/(AZ448-BQ448)</f>
        <v>0</v>
      </c>
      <c r="BU448">
        <f>(BF448-BE448)/(BF448-AY448)</f>
        <v>0</v>
      </c>
      <c r="BV448">
        <f>(AZ448-BF448)/(AZ448-AY448)</f>
        <v>0</v>
      </c>
      <c r="BW448">
        <f>(BS448*BQ448/BE448)</f>
        <v>0</v>
      </c>
      <c r="BX448">
        <f>(1-BW448)</f>
        <v>0</v>
      </c>
      <c r="DG448">
        <f>$B$13*EF448+$C$13*EG448+$F$13*ER448*(1-EU448)</f>
        <v>0</v>
      </c>
      <c r="DH448">
        <f>DG448*DI448</f>
        <v>0</v>
      </c>
      <c r="DI448">
        <f>($B$13*$D$11+$C$13*$D$11+$F$13*((FE448+EW448)/MAX(FE448+EW448+FF448, 0.1)*$I$11+FF448/MAX(FE448+EW448+FF448, 0.1)*$J$11))/($B$13+$C$13+$F$13)</f>
        <v>0</v>
      </c>
      <c r="DJ448">
        <f>($B$13*$K$11+$C$13*$K$11+$F$13*((FE448+EW448)/MAX(FE448+EW448+FF448, 0.1)*$P$11+FF448/MAX(FE448+EW448+FF448, 0.1)*$Q$11))/($B$13+$C$13+$F$13)</f>
        <v>0</v>
      </c>
      <c r="DK448">
        <v>3.21</v>
      </c>
      <c r="DL448">
        <v>0.5</v>
      </c>
      <c r="DM448" t="s">
        <v>438</v>
      </c>
      <c r="DN448">
        <v>2</v>
      </c>
      <c r="DO448" t="b">
        <v>1</v>
      </c>
      <c r="DP448">
        <v>1759177710</v>
      </c>
      <c r="DQ448">
        <v>685.4082962962964</v>
      </c>
      <c r="DR448">
        <v>726.0710370370371</v>
      </c>
      <c r="DS448">
        <v>21.30474814814815</v>
      </c>
      <c r="DT448">
        <v>19.42526296296296</v>
      </c>
      <c r="DU448">
        <v>686.3917407407408</v>
      </c>
      <c r="DV448">
        <v>21.03426296296296</v>
      </c>
      <c r="DW448">
        <v>500.0157777777778</v>
      </c>
      <c r="DX448">
        <v>90.78478148148149</v>
      </c>
      <c r="DY448">
        <v>0.06684386296296296</v>
      </c>
      <c r="DZ448">
        <v>28.41153703703704</v>
      </c>
      <c r="EA448">
        <v>29.99691851851853</v>
      </c>
      <c r="EB448">
        <v>999.9000000000001</v>
      </c>
      <c r="EC448">
        <v>0</v>
      </c>
      <c r="ED448">
        <v>0</v>
      </c>
      <c r="EE448">
        <v>10001.09</v>
      </c>
      <c r="EF448">
        <v>0</v>
      </c>
      <c r="EG448">
        <v>10.3214</v>
      </c>
      <c r="EH448">
        <v>-40.66282592592592</v>
      </c>
      <c r="EI448">
        <v>700.3288888888886</v>
      </c>
      <c r="EJ448">
        <v>740.4545925925927</v>
      </c>
      <c r="EK448">
        <v>1.879487407407407</v>
      </c>
      <c r="EL448">
        <v>726.0710370370371</v>
      </c>
      <c r="EM448">
        <v>19.42526296296296</v>
      </c>
      <c r="EN448">
        <v>1.934147777777778</v>
      </c>
      <c r="EO448">
        <v>1.763518148148148</v>
      </c>
      <c r="EP448">
        <v>16.91529259259259</v>
      </c>
      <c r="EQ448">
        <v>15.46711481481481</v>
      </c>
      <c r="ER448">
        <v>2000.003703703704</v>
      </c>
      <c r="ES448">
        <v>0.9799979999999998</v>
      </c>
      <c r="ET448">
        <v>0.0200019</v>
      </c>
      <c r="EU448">
        <v>0</v>
      </c>
      <c r="EV448">
        <v>453.2618148148148</v>
      </c>
      <c r="EW448">
        <v>5.00078</v>
      </c>
      <c r="EX448">
        <v>8852.648518518519</v>
      </c>
      <c r="EY448">
        <v>16379.66666666667</v>
      </c>
      <c r="EZ448">
        <v>39.10159259259259</v>
      </c>
      <c r="FA448">
        <v>39.77292592592593</v>
      </c>
      <c r="FB448">
        <v>39.01359259259259</v>
      </c>
      <c r="FC448">
        <v>39.58774074074073</v>
      </c>
      <c r="FD448">
        <v>39.58766666666666</v>
      </c>
      <c r="FE448">
        <v>1955.103333333333</v>
      </c>
      <c r="FF448">
        <v>39.9</v>
      </c>
      <c r="FG448">
        <v>0</v>
      </c>
      <c r="FH448">
        <v>1759177710.2</v>
      </c>
      <c r="FI448">
        <v>0</v>
      </c>
      <c r="FJ448">
        <v>453.33024</v>
      </c>
      <c r="FK448">
        <v>10.59015384930916</v>
      </c>
      <c r="FL448">
        <v>209.5346153812285</v>
      </c>
      <c r="FM448">
        <v>8854.3284</v>
      </c>
      <c r="FN448">
        <v>15</v>
      </c>
      <c r="FO448">
        <v>0</v>
      </c>
      <c r="FP448" t="s">
        <v>439</v>
      </c>
      <c r="FQ448">
        <v>1746989605.5</v>
      </c>
      <c r="FR448">
        <v>1746989593.5</v>
      </c>
      <c r="FS448">
        <v>0</v>
      </c>
      <c r="FT448">
        <v>-0.274</v>
      </c>
      <c r="FU448">
        <v>-0.002</v>
      </c>
      <c r="FV448">
        <v>2.549</v>
      </c>
      <c r="FW448">
        <v>0.129</v>
      </c>
      <c r="FX448">
        <v>420</v>
      </c>
      <c r="FY448">
        <v>17</v>
      </c>
      <c r="FZ448">
        <v>0.02</v>
      </c>
      <c r="GA448">
        <v>0.04</v>
      </c>
      <c r="GB448">
        <v>-40.62009</v>
      </c>
      <c r="GC448">
        <v>-0.2588600375233613</v>
      </c>
      <c r="GD448">
        <v>0.1007107933639683</v>
      </c>
      <c r="GE448">
        <v>1</v>
      </c>
      <c r="GF448">
        <v>452.7093235294117</v>
      </c>
      <c r="GG448">
        <v>11.33584416175075</v>
      </c>
      <c r="GH448">
        <v>1.135976173129066</v>
      </c>
      <c r="GI448">
        <v>0</v>
      </c>
      <c r="GJ448">
        <v>1.88989475</v>
      </c>
      <c r="GK448">
        <v>-0.09395245778611754</v>
      </c>
      <c r="GL448">
        <v>0.02103771993200546</v>
      </c>
      <c r="GM448">
        <v>1</v>
      </c>
      <c r="GN448">
        <v>2</v>
      </c>
      <c r="GO448">
        <v>3</v>
      </c>
      <c r="GP448" t="s">
        <v>446</v>
      </c>
      <c r="GQ448">
        <v>3.10201</v>
      </c>
      <c r="GR448">
        <v>2.72471</v>
      </c>
      <c r="GS448">
        <v>0.12876</v>
      </c>
      <c r="GT448">
        <v>0.13361</v>
      </c>
      <c r="GU448">
        <v>0.0995182</v>
      </c>
      <c r="GV448">
        <v>0.0944517</v>
      </c>
      <c r="GW448">
        <v>22760.6</v>
      </c>
      <c r="GX448">
        <v>20560.3</v>
      </c>
      <c r="GY448">
        <v>26687.7</v>
      </c>
      <c r="GZ448">
        <v>23952.4</v>
      </c>
      <c r="HA448">
        <v>38456.3</v>
      </c>
      <c r="HB448">
        <v>32069.9</v>
      </c>
      <c r="HC448">
        <v>46599.3</v>
      </c>
      <c r="HD448">
        <v>37895.4</v>
      </c>
      <c r="HE448">
        <v>1.8698</v>
      </c>
      <c r="HF448">
        <v>1.86045</v>
      </c>
      <c r="HG448">
        <v>0.15039</v>
      </c>
      <c r="HH448">
        <v>0</v>
      </c>
      <c r="HI448">
        <v>27.5414</v>
      </c>
      <c r="HJ448">
        <v>999.9</v>
      </c>
      <c r="HK448">
        <v>45.8</v>
      </c>
      <c r="HL448">
        <v>32</v>
      </c>
      <c r="HM448">
        <v>24.0889</v>
      </c>
      <c r="HN448">
        <v>61.3145</v>
      </c>
      <c r="HO448">
        <v>22.0793</v>
      </c>
      <c r="HP448">
        <v>1</v>
      </c>
      <c r="HQ448">
        <v>0.115163</v>
      </c>
      <c r="HR448">
        <v>0.00682734</v>
      </c>
      <c r="HS448">
        <v>20.2796</v>
      </c>
      <c r="HT448">
        <v>5.21265</v>
      </c>
      <c r="HU448">
        <v>11.9797</v>
      </c>
      <c r="HV448">
        <v>4.96345</v>
      </c>
      <c r="HW448">
        <v>3.2745</v>
      </c>
      <c r="HX448">
        <v>9999</v>
      </c>
      <c r="HY448">
        <v>9999</v>
      </c>
      <c r="HZ448">
        <v>9999</v>
      </c>
      <c r="IA448">
        <v>44.9</v>
      </c>
      <c r="IB448">
        <v>1.86399</v>
      </c>
      <c r="IC448">
        <v>1.86019</v>
      </c>
      <c r="ID448">
        <v>1.85849</v>
      </c>
      <c r="IE448">
        <v>1.85977</v>
      </c>
      <c r="IF448">
        <v>1.85989</v>
      </c>
      <c r="IG448">
        <v>1.85838</v>
      </c>
      <c r="IH448">
        <v>1.85745</v>
      </c>
      <c r="II448">
        <v>1.85242</v>
      </c>
      <c r="IJ448">
        <v>0</v>
      </c>
      <c r="IK448">
        <v>0</v>
      </c>
      <c r="IL448">
        <v>0</v>
      </c>
      <c r="IM448">
        <v>0</v>
      </c>
      <c r="IN448" t="s">
        <v>441</v>
      </c>
      <c r="IO448" t="s">
        <v>442</v>
      </c>
      <c r="IP448" t="s">
        <v>443</v>
      </c>
      <c r="IQ448" t="s">
        <v>443</v>
      </c>
      <c r="IR448" t="s">
        <v>443</v>
      </c>
      <c r="IS448" t="s">
        <v>443</v>
      </c>
      <c r="IT448">
        <v>0</v>
      </c>
      <c r="IU448">
        <v>100</v>
      </c>
      <c r="IV448">
        <v>100</v>
      </c>
      <c r="IW448">
        <v>-0.965</v>
      </c>
      <c r="IX448">
        <v>0.2709</v>
      </c>
      <c r="IY448">
        <v>-0.9039269621244732</v>
      </c>
      <c r="IZ448">
        <v>-0.001239420960351069</v>
      </c>
      <c r="JA448">
        <v>2.054680153414315E-06</v>
      </c>
      <c r="JB448">
        <v>-6.090169633737798E-10</v>
      </c>
      <c r="JC448">
        <v>0.01286883109493677</v>
      </c>
      <c r="JD448">
        <v>0.003674261220633967</v>
      </c>
      <c r="JE448">
        <v>0.0003746991724086452</v>
      </c>
      <c r="JF448">
        <v>1.563836292469968E-06</v>
      </c>
      <c r="JG448">
        <v>1</v>
      </c>
      <c r="JH448">
        <v>2003</v>
      </c>
      <c r="JI448">
        <v>1</v>
      </c>
      <c r="JJ448">
        <v>24</v>
      </c>
      <c r="JK448">
        <v>203135.2</v>
      </c>
      <c r="JL448">
        <v>203135.4</v>
      </c>
      <c r="JM448">
        <v>1.81519</v>
      </c>
      <c r="JN448">
        <v>2.62329</v>
      </c>
      <c r="JO448">
        <v>1.49658</v>
      </c>
      <c r="JP448">
        <v>2.34253</v>
      </c>
      <c r="JQ448">
        <v>1.54907</v>
      </c>
      <c r="JR448">
        <v>2.46094</v>
      </c>
      <c r="JS448">
        <v>36.6943</v>
      </c>
      <c r="JT448">
        <v>24.1838</v>
      </c>
      <c r="JU448">
        <v>18</v>
      </c>
      <c r="JV448">
        <v>482.263</v>
      </c>
      <c r="JW448">
        <v>491.038</v>
      </c>
      <c r="JX448">
        <v>27.1826</v>
      </c>
      <c r="JY448">
        <v>28.7828</v>
      </c>
      <c r="JZ448">
        <v>29.9998</v>
      </c>
      <c r="KA448">
        <v>29.0552</v>
      </c>
      <c r="KB448">
        <v>29.0649</v>
      </c>
      <c r="KC448">
        <v>36.6287</v>
      </c>
      <c r="KD448">
        <v>20.5383</v>
      </c>
      <c r="KE448">
        <v>76.5027</v>
      </c>
      <c r="KF448">
        <v>27.1713</v>
      </c>
      <c r="KG448">
        <v>774.4690000000001</v>
      </c>
      <c r="KH448">
        <v>19.4415</v>
      </c>
      <c r="KI448">
        <v>101.888</v>
      </c>
      <c r="KJ448">
        <v>91.3895</v>
      </c>
    </row>
    <row r="449" spans="1:296">
      <c r="A449">
        <v>431</v>
      </c>
      <c r="B449">
        <v>1759177722.5</v>
      </c>
      <c r="C449">
        <v>16349.40000009537</v>
      </c>
      <c r="D449" t="s">
        <v>1309</v>
      </c>
      <c r="E449" t="s">
        <v>1310</v>
      </c>
      <c r="F449">
        <v>5</v>
      </c>
      <c r="G449" t="s">
        <v>1218</v>
      </c>
      <c r="H449">
        <v>1759177714.714286</v>
      </c>
      <c r="I449">
        <f>(J449)/1000</f>
        <v>0</v>
      </c>
      <c r="J449">
        <f>IF(DO449, AM449, AG449)</f>
        <v>0</v>
      </c>
      <c r="K449">
        <f>IF(DO449, AH449, AF449)</f>
        <v>0</v>
      </c>
      <c r="L449">
        <f>DQ449 - IF(AT449&gt;1, K449*DK449*100.0/(AV449), 0)</f>
        <v>0</v>
      </c>
      <c r="M449">
        <f>((S449-I449/2)*L449-K449)/(S449+I449/2)</f>
        <v>0</v>
      </c>
      <c r="N449">
        <f>M449*(DX449+DY449)/1000.0</f>
        <v>0</v>
      </c>
      <c r="O449">
        <f>(DQ449 - IF(AT449&gt;1, K449*DK449*100.0/(AV449), 0))*(DX449+DY449)/1000.0</f>
        <v>0</v>
      </c>
      <c r="P449">
        <f>2.0/((1/R449-1/Q449)+SIGN(R449)*SQRT((1/R449-1/Q449)*(1/R449-1/Q449) + 4*DL449/((DL449+1)*(DL449+1))*(2*1/R449*1/Q449-1/Q449*1/Q449)))</f>
        <v>0</v>
      </c>
      <c r="Q449">
        <f>IF(LEFT(DM449,1)&lt;&gt;"0",IF(LEFT(DM449,1)="1",3.0,DN449),$D$5+$E$5*(EE449*DX449/($K$5*1000))+$F$5*(EE449*DX449/($K$5*1000))*MAX(MIN(DK449,$J$5),$I$5)*MAX(MIN(DK449,$J$5),$I$5)+$G$5*MAX(MIN(DK449,$J$5),$I$5)*(EE449*DX449/($K$5*1000))+$H$5*(EE449*DX449/($K$5*1000))*(EE449*DX449/($K$5*1000)))</f>
        <v>0</v>
      </c>
      <c r="R449">
        <f>I449*(1000-(1000*0.61365*exp(17.502*V449/(240.97+V449))/(DX449+DY449)+DS449)/2)/(1000*0.61365*exp(17.502*V449/(240.97+V449))/(DX449+DY449)-DS449)</f>
        <v>0</v>
      </c>
      <c r="S449">
        <f>1/((DL449+1)/(P449/1.6)+1/(Q449/1.37)) + DL449/((DL449+1)/(P449/1.6) + DL449/(Q449/1.37))</f>
        <v>0</v>
      </c>
      <c r="T449">
        <f>(DG449*DJ449)</f>
        <v>0</v>
      </c>
      <c r="U449">
        <f>(DZ449+(T449+2*0.95*5.67E-8*(((DZ449+$B$9)+273)^4-(DZ449+273)^4)-44100*I449)/(1.84*29.3*Q449+8*0.95*5.67E-8*(DZ449+273)^3))</f>
        <v>0</v>
      </c>
      <c r="V449">
        <f>($C$9*EA449+$D$9*EB449+$E$9*U449)</f>
        <v>0</v>
      </c>
      <c r="W449">
        <f>0.61365*exp(17.502*V449/(240.97+V449))</f>
        <v>0</v>
      </c>
      <c r="X449">
        <f>(Y449/Z449*100)</f>
        <v>0</v>
      </c>
      <c r="Y449">
        <f>DS449*(DX449+DY449)/1000</f>
        <v>0</v>
      </c>
      <c r="Z449">
        <f>0.61365*exp(17.502*DZ449/(240.97+DZ449))</f>
        <v>0</v>
      </c>
      <c r="AA449">
        <f>(W449-DS449*(DX449+DY449)/1000)</f>
        <v>0</v>
      </c>
      <c r="AB449">
        <f>(-I449*44100)</f>
        <v>0</v>
      </c>
      <c r="AC449">
        <f>2*29.3*Q449*0.92*(DZ449-V449)</f>
        <v>0</v>
      </c>
      <c r="AD449">
        <f>2*0.95*5.67E-8*(((DZ449+$B$9)+273)^4-(V449+273)^4)</f>
        <v>0</v>
      </c>
      <c r="AE449">
        <f>T449+AD449+AB449+AC449</f>
        <v>0</v>
      </c>
      <c r="AF449">
        <f>DW449*AT449*(DR449-DQ449*(1000-AT449*DT449)/(1000-AT449*DS449))/(100*DK449)</f>
        <v>0</v>
      </c>
      <c r="AG449">
        <f>1000*DW449*AT449*(DS449-DT449)/(100*DK449*(1000-AT449*DS449))</f>
        <v>0</v>
      </c>
      <c r="AH449">
        <f>(AI449 - AJ449 - DX449*1E3/(8.314*(DZ449+273.15)) * AL449/DW449 * AK449) * DW449/(100*DK449) * (1000 - DT449)/1000</f>
        <v>0</v>
      </c>
      <c r="AI449">
        <v>772.8064897271838</v>
      </c>
      <c r="AJ449">
        <v>741.3286545454545</v>
      </c>
      <c r="AK449">
        <v>3.402085943841178</v>
      </c>
      <c r="AL449">
        <v>65.05159675909137</v>
      </c>
      <c r="AM449">
        <f>(AO449 - AN449 + DX449*1E3/(8.314*(DZ449+273.15)) * AQ449/DW449 * AP449) * DW449/(100*DK449) * 1000/(1000 - AO449)</f>
        <v>0</v>
      </c>
      <c r="AN449">
        <v>19.42351913552139</v>
      </c>
      <c r="AO449">
        <v>21.32547636363637</v>
      </c>
      <c r="AP449">
        <v>5.298784028510444E-05</v>
      </c>
      <c r="AQ449">
        <v>105.0378485698211</v>
      </c>
      <c r="AR449">
        <v>0</v>
      </c>
      <c r="AS449">
        <v>0</v>
      </c>
      <c r="AT449">
        <f>IF(AR449*$H$15&gt;=AV449,1.0,(AV449/(AV449-AR449*$H$15)))</f>
        <v>0</v>
      </c>
      <c r="AU449">
        <f>(AT449-1)*100</f>
        <v>0</v>
      </c>
      <c r="AV449">
        <f>MAX(0,($B$15+$C$15*EE449)/(1+$D$15*EE449)*DX449/(DZ449+273)*$E$15)</f>
        <v>0</v>
      </c>
      <c r="AW449" t="s">
        <v>437</v>
      </c>
      <c r="AX449" t="s">
        <v>437</v>
      </c>
      <c r="AY449">
        <v>0</v>
      </c>
      <c r="AZ449">
        <v>0</v>
      </c>
      <c r="BA449">
        <f>1-AY449/AZ449</f>
        <v>0</v>
      </c>
      <c r="BB449">
        <v>0</v>
      </c>
      <c r="BC449" t="s">
        <v>437</v>
      </c>
      <c r="BD449" t="s">
        <v>437</v>
      </c>
      <c r="BE449">
        <v>0</v>
      </c>
      <c r="BF449">
        <v>0</v>
      </c>
      <c r="BG449">
        <f>1-BE449/BF449</f>
        <v>0</v>
      </c>
      <c r="BH449">
        <v>0.5</v>
      </c>
      <c r="BI449">
        <f>DH449</f>
        <v>0</v>
      </c>
      <c r="BJ449">
        <f>K449</f>
        <v>0</v>
      </c>
      <c r="BK449">
        <f>BG449*BH449*BI449</f>
        <v>0</v>
      </c>
      <c r="BL449">
        <f>(BJ449-BB449)/BI449</f>
        <v>0</v>
      </c>
      <c r="BM449">
        <f>(AZ449-BF449)/BF449</f>
        <v>0</v>
      </c>
      <c r="BN449">
        <f>AY449/(BA449+AY449/BF449)</f>
        <v>0</v>
      </c>
      <c r="BO449" t="s">
        <v>437</v>
      </c>
      <c r="BP449">
        <v>0</v>
      </c>
      <c r="BQ449">
        <f>IF(BP449&lt;&gt;0, BP449, BN449)</f>
        <v>0</v>
      </c>
      <c r="BR449">
        <f>1-BQ449/BF449</f>
        <v>0</v>
      </c>
      <c r="BS449">
        <f>(BF449-BE449)/(BF449-BQ449)</f>
        <v>0</v>
      </c>
      <c r="BT449">
        <f>(AZ449-BF449)/(AZ449-BQ449)</f>
        <v>0</v>
      </c>
      <c r="BU449">
        <f>(BF449-BE449)/(BF449-AY449)</f>
        <v>0</v>
      </c>
      <c r="BV449">
        <f>(AZ449-BF449)/(AZ449-AY449)</f>
        <v>0</v>
      </c>
      <c r="BW449">
        <f>(BS449*BQ449/BE449)</f>
        <v>0</v>
      </c>
      <c r="BX449">
        <f>(1-BW449)</f>
        <v>0</v>
      </c>
      <c r="DG449">
        <f>$B$13*EF449+$C$13*EG449+$F$13*ER449*(1-EU449)</f>
        <v>0</v>
      </c>
      <c r="DH449">
        <f>DG449*DI449</f>
        <v>0</v>
      </c>
      <c r="DI449">
        <f>($B$13*$D$11+$C$13*$D$11+$F$13*((FE449+EW449)/MAX(FE449+EW449+FF449, 0.1)*$I$11+FF449/MAX(FE449+EW449+FF449, 0.1)*$J$11))/($B$13+$C$13+$F$13)</f>
        <v>0</v>
      </c>
      <c r="DJ449">
        <f>($B$13*$K$11+$C$13*$K$11+$F$13*((FE449+EW449)/MAX(FE449+EW449+FF449, 0.1)*$P$11+FF449/MAX(FE449+EW449+FF449, 0.1)*$Q$11))/($B$13+$C$13+$F$13)</f>
        <v>0</v>
      </c>
      <c r="DK449">
        <v>3.21</v>
      </c>
      <c r="DL449">
        <v>0.5</v>
      </c>
      <c r="DM449" t="s">
        <v>438</v>
      </c>
      <c r="DN449">
        <v>2</v>
      </c>
      <c r="DO449" t="b">
        <v>1</v>
      </c>
      <c r="DP449">
        <v>1759177714.714286</v>
      </c>
      <c r="DQ449">
        <v>701.2032857142857</v>
      </c>
      <c r="DR449">
        <v>741.8768571428571</v>
      </c>
      <c r="DS449">
        <v>21.31675</v>
      </c>
      <c r="DT449">
        <v>19.42671428571429</v>
      </c>
      <c r="DU449">
        <v>702.1751071428571</v>
      </c>
      <c r="DV449">
        <v>21.04601428571429</v>
      </c>
      <c r="DW449">
        <v>500.0033214285714</v>
      </c>
      <c r="DX449">
        <v>90.78449999999999</v>
      </c>
      <c r="DY449">
        <v>0.06682921428571428</v>
      </c>
      <c r="DZ449">
        <v>28.41459285714286</v>
      </c>
      <c r="EA449">
        <v>29.99786071428571</v>
      </c>
      <c r="EB449">
        <v>999.9000000000002</v>
      </c>
      <c r="EC449">
        <v>0</v>
      </c>
      <c r="ED449">
        <v>0</v>
      </c>
      <c r="EE449">
        <v>9999.3325</v>
      </c>
      <c r="EF449">
        <v>0</v>
      </c>
      <c r="EG449">
        <v>10.3214</v>
      </c>
      <c r="EH449">
        <v>-40.67369285714285</v>
      </c>
      <c r="EI449">
        <v>716.4762499999999</v>
      </c>
      <c r="EJ449">
        <v>756.5746071428573</v>
      </c>
      <c r="EK449">
        <v>1.890040357142857</v>
      </c>
      <c r="EL449">
        <v>741.8768571428571</v>
      </c>
      <c r="EM449">
        <v>19.42671428571429</v>
      </c>
      <c r="EN449">
        <v>1.935231785714286</v>
      </c>
      <c r="EO449">
        <v>1.763645</v>
      </c>
      <c r="EP449">
        <v>16.92413214285714</v>
      </c>
      <c r="EQ449">
        <v>15.46822857142857</v>
      </c>
      <c r="ER449">
        <v>2000.007142857143</v>
      </c>
      <c r="ES449">
        <v>0.9799979999999998</v>
      </c>
      <c r="ET449">
        <v>0.0200019</v>
      </c>
      <c r="EU449">
        <v>0</v>
      </c>
      <c r="EV449">
        <v>454.0978214285714</v>
      </c>
      <c r="EW449">
        <v>5.00078</v>
      </c>
      <c r="EX449">
        <v>8868.247499999999</v>
      </c>
      <c r="EY449">
        <v>16379.69285714286</v>
      </c>
      <c r="EZ449">
        <v>39.09125</v>
      </c>
      <c r="FA449">
        <v>39.79432142857142</v>
      </c>
      <c r="FB449">
        <v>39.01317857142858</v>
      </c>
      <c r="FC449">
        <v>39.62028571428571</v>
      </c>
      <c r="FD449">
        <v>39.61349999999999</v>
      </c>
      <c r="FE449">
        <v>1955.105714285714</v>
      </c>
      <c r="FF449">
        <v>39.9</v>
      </c>
      <c r="FG449">
        <v>0</v>
      </c>
      <c r="FH449">
        <v>1759177715</v>
      </c>
      <c r="FI449">
        <v>0</v>
      </c>
      <c r="FJ449">
        <v>454.19048</v>
      </c>
      <c r="FK449">
        <v>9.753538443711962</v>
      </c>
      <c r="FL449">
        <v>185.757692022609</v>
      </c>
      <c r="FM449">
        <v>8870.092000000001</v>
      </c>
      <c r="FN449">
        <v>15</v>
      </c>
      <c r="FO449">
        <v>0</v>
      </c>
      <c r="FP449" t="s">
        <v>439</v>
      </c>
      <c r="FQ449">
        <v>1746989605.5</v>
      </c>
      <c r="FR449">
        <v>1746989593.5</v>
      </c>
      <c r="FS449">
        <v>0</v>
      </c>
      <c r="FT449">
        <v>-0.274</v>
      </c>
      <c r="FU449">
        <v>-0.002</v>
      </c>
      <c r="FV449">
        <v>2.549</v>
      </c>
      <c r="FW449">
        <v>0.129</v>
      </c>
      <c r="FX449">
        <v>420</v>
      </c>
      <c r="FY449">
        <v>17</v>
      </c>
      <c r="FZ449">
        <v>0.02</v>
      </c>
      <c r="GA449">
        <v>0.04</v>
      </c>
      <c r="GB449">
        <v>-40.6673775</v>
      </c>
      <c r="GC449">
        <v>-0.1155951219511812</v>
      </c>
      <c r="GD449">
        <v>0.08169451477149448</v>
      </c>
      <c r="GE449">
        <v>1</v>
      </c>
      <c r="GF449">
        <v>453.4594117647059</v>
      </c>
      <c r="GG449">
        <v>10.56962566793142</v>
      </c>
      <c r="GH449">
        <v>1.062695964423866</v>
      </c>
      <c r="GI449">
        <v>0</v>
      </c>
      <c r="GJ449">
        <v>1.88461875</v>
      </c>
      <c r="GK449">
        <v>0.09789422138836215</v>
      </c>
      <c r="GL449">
        <v>0.01246027611802806</v>
      </c>
      <c r="GM449">
        <v>1</v>
      </c>
      <c r="GN449">
        <v>2</v>
      </c>
      <c r="GO449">
        <v>3</v>
      </c>
      <c r="GP449" t="s">
        <v>446</v>
      </c>
      <c r="GQ449">
        <v>3.10204</v>
      </c>
      <c r="GR449">
        <v>2.7252</v>
      </c>
      <c r="GS449">
        <v>0.130798</v>
      </c>
      <c r="GT449">
        <v>0.135607</v>
      </c>
      <c r="GU449">
        <v>0.0995274</v>
      </c>
      <c r="GV449">
        <v>0.0944498</v>
      </c>
      <c r="GW449">
        <v>22707.4</v>
      </c>
      <c r="GX449">
        <v>20513</v>
      </c>
      <c r="GY449">
        <v>26687.8</v>
      </c>
      <c r="GZ449">
        <v>23952.4</v>
      </c>
      <c r="HA449">
        <v>38456.1</v>
      </c>
      <c r="HB449">
        <v>32070.3</v>
      </c>
      <c r="HC449">
        <v>46599.3</v>
      </c>
      <c r="HD449">
        <v>37895.6</v>
      </c>
      <c r="HE449">
        <v>1.8699</v>
      </c>
      <c r="HF449">
        <v>1.8605</v>
      </c>
      <c r="HG449">
        <v>0.151098</v>
      </c>
      <c r="HH449">
        <v>0</v>
      </c>
      <c r="HI449">
        <v>27.5433</v>
      </c>
      <c r="HJ449">
        <v>999.9</v>
      </c>
      <c r="HK449">
        <v>45.7</v>
      </c>
      <c r="HL449">
        <v>32</v>
      </c>
      <c r="HM449">
        <v>24.0374</v>
      </c>
      <c r="HN449">
        <v>61.4745</v>
      </c>
      <c r="HO449">
        <v>22.1554</v>
      </c>
      <c r="HP449">
        <v>1</v>
      </c>
      <c r="HQ449">
        <v>0.114555</v>
      </c>
      <c r="HR449">
        <v>-0.0460376</v>
      </c>
      <c r="HS449">
        <v>20.2798</v>
      </c>
      <c r="HT449">
        <v>5.21235</v>
      </c>
      <c r="HU449">
        <v>11.98</v>
      </c>
      <c r="HV449">
        <v>4.9635</v>
      </c>
      <c r="HW449">
        <v>3.27445</v>
      </c>
      <c r="HX449">
        <v>9999</v>
      </c>
      <c r="HY449">
        <v>9999</v>
      </c>
      <c r="HZ449">
        <v>9999</v>
      </c>
      <c r="IA449">
        <v>44.9</v>
      </c>
      <c r="IB449">
        <v>1.86398</v>
      </c>
      <c r="IC449">
        <v>1.86013</v>
      </c>
      <c r="ID449">
        <v>1.85843</v>
      </c>
      <c r="IE449">
        <v>1.85975</v>
      </c>
      <c r="IF449">
        <v>1.85989</v>
      </c>
      <c r="IG449">
        <v>1.8584</v>
      </c>
      <c r="IH449">
        <v>1.85745</v>
      </c>
      <c r="II449">
        <v>1.85242</v>
      </c>
      <c r="IJ449">
        <v>0</v>
      </c>
      <c r="IK449">
        <v>0</v>
      </c>
      <c r="IL449">
        <v>0</v>
      </c>
      <c r="IM449">
        <v>0</v>
      </c>
      <c r="IN449" t="s">
        <v>441</v>
      </c>
      <c r="IO449" t="s">
        <v>442</v>
      </c>
      <c r="IP449" t="s">
        <v>443</v>
      </c>
      <c r="IQ449" t="s">
        <v>443</v>
      </c>
      <c r="IR449" t="s">
        <v>443</v>
      </c>
      <c r="IS449" t="s">
        <v>443</v>
      </c>
      <c r="IT449">
        <v>0</v>
      </c>
      <c r="IU449">
        <v>100</v>
      </c>
      <c r="IV449">
        <v>100</v>
      </c>
      <c r="IW449">
        <v>-0.952</v>
      </c>
      <c r="IX449">
        <v>0.2709</v>
      </c>
      <c r="IY449">
        <v>-0.9039269621244732</v>
      </c>
      <c r="IZ449">
        <v>-0.001239420960351069</v>
      </c>
      <c r="JA449">
        <v>2.054680153414315E-06</v>
      </c>
      <c r="JB449">
        <v>-6.090169633737798E-10</v>
      </c>
      <c r="JC449">
        <v>0.01286883109493677</v>
      </c>
      <c r="JD449">
        <v>0.003674261220633967</v>
      </c>
      <c r="JE449">
        <v>0.0003746991724086452</v>
      </c>
      <c r="JF449">
        <v>1.563836292469968E-06</v>
      </c>
      <c r="JG449">
        <v>1</v>
      </c>
      <c r="JH449">
        <v>2003</v>
      </c>
      <c r="JI449">
        <v>1</v>
      </c>
      <c r="JJ449">
        <v>24</v>
      </c>
      <c r="JK449">
        <v>203135.3</v>
      </c>
      <c r="JL449">
        <v>203135.5</v>
      </c>
      <c r="JM449">
        <v>1.85181</v>
      </c>
      <c r="JN449">
        <v>2.65503</v>
      </c>
      <c r="JO449">
        <v>1.49658</v>
      </c>
      <c r="JP449">
        <v>2.34253</v>
      </c>
      <c r="JQ449">
        <v>1.54907</v>
      </c>
      <c r="JR449">
        <v>2.40601</v>
      </c>
      <c r="JS449">
        <v>36.6943</v>
      </c>
      <c r="JT449">
        <v>24.1751</v>
      </c>
      <c r="JU449">
        <v>18</v>
      </c>
      <c r="JV449">
        <v>482.299</v>
      </c>
      <c r="JW449">
        <v>491.045</v>
      </c>
      <c r="JX449">
        <v>27.1736</v>
      </c>
      <c r="JY449">
        <v>28.7797</v>
      </c>
      <c r="JZ449">
        <v>29.9998</v>
      </c>
      <c r="KA449">
        <v>29.0524</v>
      </c>
      <c r="KB449">
        <v>29.0618</v>
      </c>
      <c r="KC449">
        <v>37.2493</v>
      </c>
      <c r="KD449">
        <v>20.5383</v>
      </c>
      <c r="KE449">
        <v>76.5027</v>
      </c>
      <c r="KF449">
        <v>27.1758</v>
      </c>
      <c r="KG449">
        <v>787.826</v>
      </c>
      <c r="KH449">
        <v>19.4415</v>
      </c>
      <c r="KI449">
        <v>101.888</v>
      </c>
      <c r="KJ449">
        <v>91.38979999999999</v>
      </c>
    </row>
    <row r="450" spans="1:296">
      <c r="A450">
        <v>432</v>
      </c>
      <c r="B450">
        <v>1759177727.5</v>
      </c>
      <c r="C450">
        <v>16354.40000009537</v>
      </c>
      <c r="D450" t="s">
        <v>1311</v>
      </c>
      <c r="E450" t="s">
        <v>1312</v>
      </c>
      <c r="F450">
        <v>5</v>
      </c>
      <c r="G450" t="s">
        <v>1218</v>
      </c>
      <c r="H450">
        <v>1759177720</v>
      </c>
      <c r="I450">
        <f>(J450)/1000</f>
        <v>0</v>
      </c>
      <c r="J450">
        <f>IF(DO450, AM450, AG450)</f>
        <v>0</v>
      </c>
      <c r="K450">
        <f>IF(DO450, AH450, AF450)</f>
        <v>0</v>
      </c>
      <c r="L450">
        <f>DQ450 - IF(AT450&gt;1, K450*DK450*100.0/(AV450), 0)</f>
        <v>0</v>
      </c>
      <c r="M450">
        <f>((S450-I450/2)*L450-K450)/(S450+I450/2)</f>
        <v>0</v>
      </c>
      <c r="N450">
        <f>M450*(DX450+DY450)/1000.0</f>
        <v>0</v>
      </c>
      <c r="O450">
        <f>(DQ450 - IF(AT450&gt;1, K450*DK450*100.0/(AV450), 0))*(DX450+DY450)/1000.0</f>
        <v>0</v>
      </c>
      <c r="P450">
        <f>2.0/((1/R450-1/Q450)+SIGN(R450)*SQRT((1/R450-1/Q450)*(1/R450-1/Q450) + 4*DL450/((DL450+1)*(DL450+1))*(2*1/R450*1/Q450-1/Q450*1/Q450)))</f>
        <v>0</v>
      </c>
      <c r="Q450">
        <f>IF(LEFT(DM450,1)&lt;&gt;"0",IF(LEFT(DM450,1)="1",3.0,DN450),$D$5+$E$5*(EE450*DX450/($K$5*1000))+$F$5*(EE450*DX450/($K$5*1000))*MAX(MIN(DK450,$J$5),$I$5)*MAX(MIN(DK450,$J$5),$I$5)+$G$5*MAX(MIN(DK450,$J$5),$I$5)*(EE450*DX450/($K$5*1000))+$H$5*(EE450*DX450/($K$5*1000))*(EE450*DX450/($K$5*1000)))</f>
        <v>0</v>
      </c>
      <c r="R450">
        <f>I450*(1000-(1000*0.61365*exp(17.502*V450/(240.97+V450))/(DX450+DY450)+DS450)/2)/(1000*0.61365*exp(17.502*V450/(240.97+V450))/(DX450+DY450)-DS450)</f>
        <v>0</v>
      </c>
      <c r="S450">
        <f>1/((DL450+1)/(P450/1.6)+1/(Q450/1.37)) + DL450/((DL450+1)/(P450/1.6) + DL450/(Q450/1.37))</f>
        <v>0</v>
      </c>
      <c r="T450">
        <f>(DG450*DJ450)</f>
        <v>0</v>
      </c>
      <c r="U450">
        <f>(DZ450+(T450+2*0.95*5.67E-8*(((DZ450+$B$9)+273)^4-(DZ450+273)^4)-44100*I450)/(1.84*29.3*Q450+8*0.95*5.67E-8*(DZ450+273)^3))</f>
        <v>0</v>
      </c>
      <c r="V450">
        <f>($C$9*EA450+$D$9*EB450+$E$9*U450)</f>
        <v>0</v>
      </c>
      <c r="W450">
        <f>0.61365*exp(17.502*V450/(240.97+V450))</f>
        <v>0</v>
      </c>
      <c r="X450">
        <f>(Y450/Z450*100)</f>
        <v>0</v>
      </c>
      <c r="Y450">
        <f>DS450*(DX450+DY450)/1000</f>
        <v>0</v>
      </c>
      <c r="Z450">
        <f>0.61365*exp(17.502*DZ450/(240.97+DZ450))</f>
        <v>0</v>
      </c>
      <c r="AA450">
        <f>(W450-DS450*(DX450+DY450)/1000)</f>
        <v>0</v>
      </c>
      <c r="AB450">
        <f>(-I450*44100)</f>
        <v>0</v>
      </c>
      <c r="AC450">
        <f>2*29.3*Q450*0.92*(DZ450-V450)</f>
        <v>0</v>
      </c>
      <c r="AD450">
        <f>2*0.95*5.67E-8*(((DZ450+$B$9)+273)^4-(V450+273)^4)</f>
        <v>0</v>
      </c>
      <c r="AE450">
        <f>T450+AD450+AB450+AC450</f>
        <v>0</v>
      </c>
      <c r="AF450">
        <f>DW450*AT450*(DR450-DQ450*(1000-AT450*DT450)/(1000-AT450*DS450))/(100*DK450)</f>
        <v>0</v>
      </c>
      <c r="AG450">
        <f>1000*DW450*AT450*(DS450-DT450)/(100*DK450*(1000-AT450*DS450))</f>
        <v>0</v>
      </c>
      <c r="AH450">
        <f>(AI450 - AJ450 - DX450*1E3/(8.314*(DZ450+273.15)) * AL450/DW450 * AK450) * DW450/(100*DK450) * (1000 - DT450)/1000</f>
        <v>0</v>
      </c>
      <c r="AI450">
        <v>789.9074247923411</v>
      </c>
      <c r="AJ450">
        <v>758.3613515151515</v>
      </c>
      <c r="AK450">
        <v>3.403846384250861</v>
      </c>
      <c r="AL450">
        <v>65.05159675909137</v>
      </c>
      <c r="AM450">
        <f>(AO450 - AN450 + DX450*1E3/(8.314*(DZ450+273.15)) * AQ450/DW450 * AP450) * DW450/(100*DK450) * 1000/(1000 - AO450)</f>
        <v>0</v>
      </c>
      <c r="AN450">
        <v>19.42178132856296</v>
      </c>
      <c r="AO450">
        <v>21.32483878787879</v>
      </c>
      <c r="AP450">
        <v>-2.679061528091936E-05</v>
      </c>
      <c r="AQ450">
        <v>105.0378485698211</v>
      </c>
      <c r="AR450">
        <v>0</v>
      </c>
      <c r="AS450">
        <v>0</v>
      </c>
      <c r="AT450">
        <f>IF(AR450*$H$15&gt;=AV450,1.0,(AV450/(AV450-AR450*$H$15)))</f>
        <v>0</v>
      </c>
      <c r="AU450">
        <f>(AT450-1)*100</f>
        <v>0</v>
      </c>
      <c r="AV450">
        <f>MAX(0,($B$15+$C$15*EE450)/(1+$D$15*EE450)*DX450/(DZ450+273)*$E$15)</f>
        <v>0</v>
      </c>
      <c r="AW450" t="s">
        <v>437</v>
      </c>
      <c r="AX450" t="s">
        <v>437</v>
      </c>
      <c r="AY450">
        <v>0</v>
      </c>
      <c r="AZ450">
        <v>0</v>
      </c>
      <c r="BA450">
        <f>1-AY450/AZ450</f>
        <v>0</v>
      </c>
      <c r="BB450">
        <v>0</v>
      </c>
      <c r="BC450" t="s">
        <v>437</v>
      </c>
      <c r="BD450" t="s">
        <v>437</v>
      </c>
      <c r="BE450">
        <v>0</v>
      </c>
      <c r="BF450">
        <v>0</v>
      </c>
      <c r="BG450">
        <f>1-BE450/BF450</f>
        <v>0</v>
      </c>
      <c r="BH450">
        <v>0.5</v>
      </c>
      <c r="BI450">
        <f>DH450</f>
        <v>0</v>
      </c>
      <c r="BJ450">
        <f>K450</f>
        <v>0</v>
      </c>
      <c r="BK450">
        <f>BG450*BH450*BI450</f>
        <v>0</v>
      </c>
      <c r="BL450">
        <f>(BJ450-BB450)/BI450</f>
        <v>0</v>
      </c>
      <c r="BM450">
        <f>(AZ450-BF450)/BF450</f>
        <v>0</v>
      </c>
      <c r="BN450">
        <f>AY450/(BA450+AY450/BF450)</f>
        <v>0</v>
      </c>
      <c r="BO450" t="s">
        <v>437</v>
      </c>
      <c r="BP450">
        <v>0</v>
      </c>
      <c r="BQ450">
        <f>IF(BP450&lt;&gt;0, BP450, BN450)</f>
        <v>0</v>
      </c>
      <c r="BR450">
        <f>1-BQ450/BF450</f>
        <v>0</v>
      </c>
      <c r="BS450">
        <f>(BF450-BE450)/(BF450-BQ450)</f>
        <v>0</v>
      </c>
      <c r="BT450">
        <f>(AZ450-BF450)/(AZ450-BQ450)</f>
        <v>0</v>
      </c>
      <c r="BU450">
        <f>(BF450-BE450)/(BF450-AY450)</f>
        <v>0</v>
      </c>
      <c r="BV450">
        <f>(AZ450-BF450)/(AZ450-AY450)</f>
        <v>0</v>
      </c>
      <c r="BW450">
        <f>(BS450*BQ450/BE450)</f>
        <v>0</v>
      </c>
      <c r="BX450">
        <f>(1-BW450)</f>
        <v>0</v>
      </c>
      <c r="DG450">
        <f>$B$13*EF450+$C$13*EG450+$F$13*ER450*(1-EU450)</f>
        <v>0</v>
      </c>
      <c r="DH450">
        <f>DG450*DI450</f>
        <v>0</v>
      </c>
      <c r="DI450">
        <f>($B$13*$D$11+$C$13*$D$11+$F$13*((FE450+EW450)/MAX(FE450+EW450+FF450, 0.1)*$I$11+FF450/MAX(FE450+EW450+FF450, 0.1)*$J$11))/($B$13+$C$13+$F$13)</f>
        <v>0</v>
      </c>
      <c r="DJ450">
        <f>($B$13*$K$11+$C$13*$K$11+$F$13*((FE450+EW450)/MAX(FE450+EW450+FF450, 0.1)*$P$11+FF450/MAX(FE450+EW450+FF450, 0.1)*$Q$11))/($B$13+$C$13+$F$13)</f>
        <v>0</v>
      </c>
      <c r="DK450">
        <v>3.21</v>
      </c>
      <c r="DL450">
        <v>0.5</v>
      </c>
      <c r="DM450" t="s">
        <v>438</v>
      </c>
      <c r="DN450">
        <v>2</v>
      </c>
      <c r="DO450" t="b">
        <v>1</v>
      </c>
      <c r="DP450">
        <v>1759177720</v>
      </c>
      <c r="DQ450">
        <v>718.8565925925927</v>
      </c>
      <c r="DR450">
        <v>759.5851111111112</v>
      </c>
      <c r="DS450">
        <v>21.3233</v>
      </c>
      <c r="DT450">
        <v>19.42487037037037</v>
      </c>
      <c r="DU450">
        <v>719.8149629629629</v>
      </c>
      <c r="DV450">
        <v>21.05242592592593</v>
      </c>
      <c r="DW450">
        <v>499.9912962962963</v>
      </c>
      <c r="DX450">
        <v>90.78465555555556</v>
      </c>
      <c r="DY450">
        <v>0.0670111925925926</v>
      </c>
      <c r="DZ450">
        <v>28.41678148148148</v>
      </c>
      <c r="EA450">
        <v>29.99876296296296</v>
      </c>
      <c r="EB450">
        <v>999.9000000000001</v>
      </c>
      <c r="EC450">
        <v>0</v>
      </c>
      <c r="ED450">
        <v>0</v>
      </c>
      <c r="EE450">
        <v>9993.150370370371</v>
      </c>
      <c r="EF450">
        <v>0</v>
      </c>
      <c r="EG450">
        <v>10.3214</v>
      </c>
      <c r="EH450">
        <v>-40.72862962962963</v>
      </c>
      <c r="EI450">
        <v>734.5188518518518</v>
      </c>
      <c r="EJ450">
        <v>774.6321851851852</v>
      </c>
      <c r="EK450">
        <v>1.898437777777778</v>
      </c>
      <c r="EL450">
        <v>759.5851111111112</v>
      </c>
      <c r="EM450">
        <v>19.42487037037037</v>
      </c>
      <c r="EN450">
        <v>1.93583037037037</v>
      </c>
      <c r="EO450">
        <v>1.763481111111111</v>
      </c>
      <c r="EP450">
        <v>16.92900740740741</v>
      </c>
      <c r="EQ450">
        <v>15.46677407407407</v>
      </c>
      <c r="ER450">
        <v>2000.013333333333</v>
      </c>
      <c r="ES450">
        <v>0.9799979999999998</v>
      </c>
      <c r="ET450">
        <v>0.0200019</v>
      </c>
      <c r="EU450">
        <v>0</v>
      </c>
      <c r="EV450">
        <v>454.9134074074074</v>
      </c>
      <c r="EW450">
        <v>5.00078</v>
      </c>
      <c r="EX450">
        <v>8884.246666666666</v>
      </c>
      <c r="EY450">
        <v>16379.74074074074</v>
      </c>
      <c r="EZ450">
        <v>39.08307407407407</v>
      </c>
      <c r="FA450">
        <v>39.78907407407407</v>
      </c>
      <c r="FB450">
        <v>39.0207037037037</v>
      </c>
      <c r="FC450">
        <v>39.63848148148148</v>
      </c>
      <c r="FD450">
        <v>39.59692592592592</v>
      </c>
      <c r="FE450">
        <v>1955.10962962963</v>
      </c>
      <c r="FF450">
        <v>39.9</v>
      </c>
      <c r="FG450">
        <v>0</v>
      </c>
      <c r="FH450">
        <v>1759177719.8</v>
      </c>
      <c r="FI450">
        <v>0</v>
      </c>
      <c r="FJ450">
        <v>454.94324</v>
      </c>
      <c r="FK450">
        <v>9.381000002186372</v>
      </c>
      <c r="FL450">
        <v>170.3176925527524</v>
      </c>
      <c r="FM450">
        <v>8884.4512</v>
      </c>
      <c r="FN450">
        <v>15</v>
      </c>
      <c r="FO450">
        <v>0</v>
      </c>
      <c r="FP450" t="s">
        <v>439</v>
      </c>
      <c r="FQ450">
        <v>1746989605.5</v>
      </c>
      <c r="FR450">
        <v>1746989593.5</v>
      </c>
      <c r="FS450">
        <v>0</v>
      </c>
      <c r="FT450">
        <v>-0.274</v>
      </c>
      <c r="FU450">
        <v>-0.002</v>
      </c>
      <c r="FV450">
        <v>2.549</v>
      </c>
      <c r="FW450">
        <v>0.129</v>
      </c>
      <c r="FX450">
        <v>420</v>
      </c>
      <c r="FY450">
        <v>17</v>
      </c>
      <c r="FZ450">
        <v>0.02</v>
      </c>
      <c r="GA450">
        <v>0.04</v>
      </c>
      <c r="GB450">
        <v>-40.71166097560975</v>
      </c>
      <c r="GC450">
        <v>-0.622576306620243</v>
      </c>
      <c r="GD450">
        <v>0.09980996792209279</v>
      </c>
      <c r="GE450">
        <v>0</v>
      </c>
      <c r="GF450">
        <v>454.4094705882353</v>
      </c>
      <c r="GG450">
        <v>9.532650874435802</v>
      </c>
      <c r="GH450">
        <v>0.9654392549597879</v>
      </c>
      <c r="GI450">
        <v>0</v>
      </c>
      <c r="GJ450">
        <v>1.892013902439024</v>
      </c>
      <c r="GK450">
        <v>0.1037897560975523</v>
      </c>
      <c r="GL450">
        <v>0.01063076778955123</v>
      </c>
      <c r="GM450">
        <v>0</v>
      </c>
      <c r="GN450">
        <v>0</v>
      </c>
      <c r="GO450">
        <v>3</v>
      </c>
      <c r="GP450" t="s">
        <v>484</v>
      </c>
      <c r="GQ450">
        <v>3.102</v>
      </c>
      <c r="GR450">
        <v>2.72543</v>
      </c>
      <c r="GS450">
        <v>0.132813</v>
      </c>
      <c r="GT450">
        <v>0.137593</v>
      </c>
      <c r="GU450">
        <v>0.09952270000000001</v>
      </c>
      <c r="GV450">
        <v>0.094432</v>
      </c>
      <c r="GW450">
        <v>22654.9</v>
      </c>
      <c r="GX450">
        <v>20465.9</v>
      </c>
      <c r="GY450">
        <v>26687.8</v>
      </c>
      <c r="GZ450">
        <v>23952.4</v>
      </c>
      <c r="HA450">
        <v>38456.7</v>
      </c>
      <c r="HB450">
        <v>32071</v>
      </c>
      <c r="HC450">
        <v>46599.4</v>
      </c>
      <c r="HD450">
        <v>37895.4</v>
      </c>
      <c r="HE450">
        <v>1.86998</v>
      </c>
      <c r="HF450">
        <v>1.8604</v>
      </c>
      <c r="HG450">
        <v>0.150446</v>
      </c>
      <c r="HH450">
        <v>0</v>
      </c>
      <c r="HI450">
        <v>27.5451</v>
      </c>
      <c r="HJ450">
        <v>999.9</v>
      </c>
      <c r="HK450">
        <v>45.7</v>
      </c>
      <c r="HL450">
        <v>32</v>
      </c>
      <c r="HM450">
        <v>24.0366</v>
      </c>
      <c r="HN450">
        <v>61.3945</v>
      </c>
      <c r="HO450">
        <v>22.2356</v>
      </c>
      <c r="HP450">
        <v>1</v>
      </c>
      <c r="HQ450">
        <v>0.114596</v>
      </c>
      <c r="HR450">
        <v>-0.0500599</v>
      </c>
      <c r="HS450">
        <v>20.2797</v>
      </c>
      <c r="HT450">
        <v>5.2131</v>
      </c>
      <c r="HU450">
        <v>11.98</v>
      </c>
      <c r="HV450">
        <v>4.9636</v>
      </c>
      <c r="HW450">
        <v>3.27443</v>
      </c>
      <c r="HX450">
        <v>9999</v>
      </c>
      <c r="HY450">
        <v>9999</v>
      </c>
      <c r="HZ450">
        <v>9999</v>
      </c>
      <c r="IA450">
        <v>44.9</v>
      </c>
      <c r="IB450">
        <v>1.864</v>
      </c>
      <c r="IC450">
        <v>1.86013</v>
      </c>
      <c r="ID450">
        <v>1.85847</v>
      </c>
      <c r="IE450">
        <v>1.85977</v>
      </c>
      <c r="IF450">
        <v>1.85989</v>
      </c>
      <c r="IG450">
        <v>1.8584</v>
      </c>
      <c r="IH450">
        <v>1.85745</v>
      </c>
      <c r="II450">
        <v>1.85242</v>
      </c>
      <c r="IJ450">
        <v>0</v>
      </c>
      <c r="IK450">
        <v>0</v>
      </c>
      <c r="IL450">
        <v>0</v>
      </c>
      <c r="IM450">
        <v>0</v>
      </c>
      <c r="IN450" t="s">
        <v>441</v>
      </c>
      <c r="IO450" t="s">
        <v>442</v>
      </c>
      <c r="IP450" t="s">
        <v>443</v>
      </c>
      <c r="IQ450" t="s">
        <v>443</v>
      </c>
      <c r="IR450" t="s">
        <v>443</v>
      </c>
      <c r="IS450" t="s">
        <v>443</v>
      </c>
      <c r="IT450">
        <v>0</v>
      </c>
      <c r="IU450">
        <v>100</v>
      </c>
      <c r="IV450">
        <v>100</v>
      </c>
      <c r="IW450">
        <v>-0.9389999999999999</v>
      </c>
      <c r="IX450">
        <v>0.2709</v>
      </c>
      <c r="IY450">
        <v>-0.9039269621244732</v>
      </c>
      <c r="IZ450">
        <v>-0.001239420960351069</v>
      </c>
      <c r="JA450">
        <v>2.054680153414315E-06</v>
      </c>
      <c r="JB450">
        <v>-6.090169633737798E-10</v>
      </c>
      <c r="JC450">
        <v>0.01286883109493677</v>
      </c>
      <c r="JD450">
        <v>0.003674261220633967</v>
      </c>
      <c r="JE450">
        <v>0.0003746991724086452</v>
      </c>
      <c r="JF450">
        <v>1.563836292469968E-06</v>
      </c>
      <c r="JG450">
        <v>1</v>
      </c>
      <c r="JH450">
        <v>2003</v>
      </c>
      <c r="JI450">
        <v>1</v>
      </c>
      <c r="JJ450">
        <v>24</v>
      </c>
      <c r="JK450">
        <v>203135.4</v>
      </c>
      <c r="JL450">
        <v>203135.6</v>
      </c>
      <c r="JM450">
        <v>1.8811</v>
      </c>
      <c r="JN450">
        <v>2.6355</v>
      </c>
      <c r="JO450">
        <v>1.49658</v>
      </c>
      <c r="JP450">
        <v>2.34375</v>
      </c>
      <c r="JQ450">
        <v>1.54785</v>
      </c>
      <c r="JR450">
        <v>2.32544</v>
      </c>
      <c r="JS450">
        <v>36.6943</v>
      </c>
      <c r="JT450">
        <v>24.1751</v>
      </c>
      <c r="JU450">
        <v>18</v>
      </c>
      <c r="JV450">
        <v>482.323</v>
      </c>
      <c r="JW450">
        <v>490.959</v>
      </c>
      <c r="JX450">
        <v>27.1733</v>
      </c>
      <c r="JY450">
        <v>28.7766</v>
      </c>
      <c r="JZ450">
        <v>29.9999</v>
      </c>
      <c r="KA450">
        <v>29.0496</v>
      </c>
      <c r="KB450">
        <v>29.0594</v>
      </c>
      <c r="KC450">
        <v>37.9461</v>
      </c>
      <c r="KD450">
        <v>20.5383</v>
      </c>
      <c r="KE450">
        <v>76.5027</v>
      </c>
      <c r="KF450">
        <v>27.1748</v>
      </c>
      <c r="KG450">
        <v>807.861</v>
      </c>
      <c r="KH450">
        <v>19.4415</v>
      </c>
      <c r="KI450">
        <v>101.889</v>
      </c>
      <c r="KJ450">
        <v>91.3895</v>
      </c>
    </row>
    <row r="451" spans="1:296">
      <c r="A451">
        <v>433</v>
      </c>
      <c r="B451">
        <v>1759177732.5</v>
      </c>
      <c r="C451">
        <v>16359.40000009537</v>
      </c>
      <c r="D451" t="s">
        <v>1313</v>
      </c>
      <c r="E451" t="s">
        <v>1314</v>
      </c>
      <c r="F451">
        <v>5</v>
      </c>
      <c r="G451" t="s">
        <v>1218</v>
      </c>
      <c r="H451">
        <v>1759177724.714286</v>
      </c>
      <c r="I451">
        <f>(J451)/1000</f>
        <v>0</v>
      </c>
      <c r="J451">
        <f>IF(DO451, AM451, AG451)</f>
        <v>0</v>
      </c>
      <c r="K451">
        <f>IF(DO451, AH451, AF451)</f>
        <v>0</v>
      </c>
      <c r="L451">
        <f>DQ451 - IF(AT451&gt;1, K451*DK451*100.0/(AV451), 0)</f>
        <v>0</v>
      </c>
      <c r="M451">
        <f>((S451-I451/2)*L451-K451)/(S451+I451/2)</f>
        <v>0</v>
      </c>
      <c r="N451">
        <f>M451*(DX451+DY451)/1000.0</f>
        <v>0</v>
      </c>
      <c r="O451">
        <f>(DQ451 - IF(AT451&gt;1, K451*DK451*100.0/(AV451), 0))*(DX451+DY451)/1000.0</f>
        <v>0</v>
      </c>
      <c r="P451">
        <f>2.0/((1/R451-1/Q451)+SIGN(R451)*SQRT((1/R451-1/Q451)*(1/R451-1/Q451) + 4*DL451/((DL451+1)*(DL451+1))*(2*1/R451*1/Q451-1/Q451*1/Q451)))</f>
        <v>0</v>
      </c>
      <c r="Q451">
        <f>IF(LEFT(DM451,1)&lt;&gt;"0",IF(LEFT(DM451,1)="1",3.0,DN451),$D$5+$E$5*(EE451*DX451/($K$5*1000))+$F$5*(EE451*DX451/($K$5*1000))*MAX(MIN(DK451,$J$5),$I$5)*MAX(MIN(DK451,$J$5),$I$5)+$G$5*MAX(MIN(DK451,$J$5),$I$5)*(EE451*DX451/($K$5*1000))+$H$5*(EE451*DX451/($K$5*1000))*(EE451*DX451/($K$5*1000)))</f>
        <v>0</v>
      </c>
      <c r="R451">
        <f>I451*(1000-(1000*0.61365*exp(17.502*V451/(240.97+V451))/(DX451+DY451)+DS451)/2)/(1000*0.61365*exp(17.502*V451/(240.97+V451))/(DX451+DY451)-DS451)</f>
        <v>0</v>
      </c>
      <c r="S451">
        <f>1/((DL451+1)/(P451/1.6)+1/(Q451/1.37)) + DL451/((DL451+1)/(P451/1.6) + DL451/(Q451/1.37))</f>
        <v>0</v>
      </c>
      <c r="T451">
        <f>(DG451*DJ451)</f>
        <v>0</v>
      </c>
      <c r="U451">
        <f>(DZ451+(T451+2*0.95*5.67E-8*(((DZ451+$B$9)+273)^4-(DZ451+273)^4)-44100*I451)/(1.84*29.3*Q451+8*0.95*5.67E-8*(DZ451+273)^3))</f>
        <v>0</v>
      </c>
      <c r="V451">
        <f>($C$9*EA451+$D$9*EB451+$E$9*U451)</f>
        <v>0</v>
      </c>
      <c r="W451">
        <f>0.61365*exp(17.502*V451/(240.97+V451))</f>
        <v>0</v>
      </c>
      <c r="X451">
        <f>(Y451/Z451*100)</f>
        <v>0</v>
      </c>
      <c r="Y451">
        <f>DS451*(DX451+DY451)/1000</f>
        <v>0</v>
      </c>
      <c r="Z451">
        <f>0.61365*exp(17.502*DZ451/(240.97+DZ451))</f>
        <v>0</v>
      </c>
      <c r="AA451">
        <f>(W451-DS451*(DX451+DY451)/1000)</f>
        <v>0</v>
      </c>
      <c r="AB451">
        <f>(-I451*44100)</f>
        <v>0</v>
      </c>
      <c r="AC451">
        <f>2*29.3*Q451*0.92*(DZ451-V451)</f>
        <v>0</v>
      </c>
      <c r="AD451">
        <f>2*0.95*5.67E-8*(((DZ451+$B$9)+273)^4-(V451+273)^4)</f>
        <v>0</v>
      </c>
      <c r="AE451">
        <f>T451+AD451+AB451+AC451</f>
        <v>0</v>
      </c>
      <c r="AF451">
        <f>DW451*AT451*(DR451-DQ451*(1000-AT451*DT451)/(1000-AT451*DS451))/(100*DK451)</f>
        <v>0</v>
      </c>
      <c r="AG451">
        <f>1000*DW451*AT451*(DS451-DT451)/(100*DK451*(1000-AT451*DS451))</f>
        <v>0</v>
      </c>
      <c r="AH451">
        <f>(AI451 - AJ451 - DX451*1E3/(8.314*(DZ451+273.15)) * AL451/DW451 * AK451) * DW451/(100*DK451) * (1000 - DT451)/1000</f>
        <v>0</v>
      </c>
      <c r="AI451">
        <v>807.0619157516265</v>
      </c>
      <c r="AJ451">
        <v>775.5108848484848</v>
      </c>
      <c r="AK451">
        <v>3.434290595503029</v>
      </c>
      <c r="AL451">
        <v>65.05159675909137</v>
      </c>
      <c r="AM451">
        <f>(AO451 - AN451 + DX451*1E3/(8.314*(DZ451+273.15)) * AQ451/DW451 * AP451) * DW451/(100*DK451) * 1000/(1000 - AO451)</f>
        <v>0</v>
      </c>
      <c r="AN451">
        <v>19.41504647973337</v>
      </c>
      <c r="AO451">
        <v>21.32180606060606</v>
      </c>
      <c r="AP451">
        <v>-2.764235078207462E-05</v>
      </c>
      <c r="AQ451">
        <v>105.0378485698211</v>
      </c>
      <c r="AR451">
        <v>0</v>
      </c>
      <c r="AS451">
        <v>0</v>
      </c>
      <c r="AT451">
        <f>IF(AR451*$H$15&gt;=AV451,1.0,(AV451/(AV451-AR451*$H$15)))</f>
        <v>0</v>
      </c>
      <c r="AU451">
        <f>(AT451-1)*100</f>
        <v>0</v>
      </c>
      <c r="AV451">
        <f>MAX(0,($B$15+$C$15*EE451)/(1+$D$15*EE451)*DX451/(DZ451+273)*$E$15)</f>
        <v>0</v>
      </c>
      <c r="AW451" t="s">
        <v>437</v>
      </c>
      <c r="AX451" t="s">
        <v>437</v>
      </c>
      <c r="AY451">
        <v>0</v>
      </c>
      <c r="AZ451">
        <v>0</v>
      </c>
      <c r="BA451">
        <f>1-AY451/AZ451</f>
        <v>0</v>
      </c>
      <c r="BB451">
        <v>0</v>
      </c>
      <c r="BC451" t="s">
        <v>437</v>
      </c>
      <c r="BD451" t="s">
        <v>437</v>
      </c>
      <c r="BE451">
        <v>0</v>
      </c>
      <c r="BF451">
        <v>0</v>
      </c>
      <c r="BG451">
        <f>1-BE451/BF451</f>
        <v>0</v>
      </c>
      <c r="BH451">
        <v>0.5</v>
      </c>
      <c r="BI451">
        <f>DH451</f>
        <v>0</v>
      </c>
      <c r="BJ451">
        <f>K451</f>
        <v>0</v>
      </c>
      <c r="BK451">
        <f>BG451*BH451*BI451</f>
        <v>0</v>
      </c>
      <c r="BL451">
        <f>(BJ451-BB451)/BI451</f>
        <v>0</v>
      </c>
      <c r="BM451">
        <f>(AZ451-BF451)/BF451</f>
        <v>0</v>
      </c>
      <c r="BN451">
        <f>AY451/(BA451+AY451/BF451)</f>
        <v>0</v>
      </c>
      <c r="BO451" t="s">
        <v>437</v>
      </c>
      <c r="BP451">
        <v>0</v>
      </c>
      <c r="BQ451">
        <f>IF(BP451&lt;&gt;0, BP451, BN451)</f>
        <v>0</v>
      </c>
      <c r="BR451">
        <f>1-BQ451/BF451</f>
        <v>0</v>
      </c>
      <c r="BS451">
        <f>(BF451-BE451)/(BF451-BQ451)</f>
        <v>0</v>
      </c>
      <c r="BT451">
        <f>(AZ451-BF451)/(AZ451-BQ451)</f>
        <v>0</v>
      </c>
      <c r="BU451">
        <f>(BF451-BE451)/(BF451-AY451)</f>
        <v>0</v>
      </c>
      <c r="BV451">
        <f>(AZ451-BF451)/(AZ451-AY451)</f>
        <v>0</v>
      </c>
      <c r="BW451">
        <f>(BS451*BQ451/BE451)</f>
        <v>0</v>
      </c>
      <c r="BX451">
        <f>(1-BW451)</f>
        <v>0</v>
      </c>
      <c r="DG451">
        <f>$B$13*EF451+$C$13*EG451+$F$13*ER451*(1-EU451)</f>
        <v>0</v>
      </c>
      <c r="DH451">
        <f>DG451*DI451</f>
        <v>0</v>
      </c>
      <c r="DI451">
        <f>($B$13*$D$11+$C$13*$D$11+$F$13*((FE451+EW451)/MAX(FE451+EW451+FF451, 0.1)*$I$11+FF451/MAX(FE451+EW451+FF451, 0.1)*$J$11))/($B$13+$C$13+$F$13)</f>
        <v>0</v>
      </c>
      <c r="DJ451">
        <f>($B$13*$K$11+$C$13*$K$11+$F$13*((FE451+EW451)/MAX(FE451+EW451+FF451, 0.1)*$P$11+FF451/MAX(FE451+EW451+FF451, 0.1)*$Q$11))/($B$13+$C$13+$F$13)</f>
        <v>0</v>
      </c>
      <c r="DK451">
        <v>3.21</v>
      </c>
      <c r="DL451">
        <v>0.5</v>
      </c>
      <c r="DM451" t="s">
        <v>438</v>
      </c>
      <c r="DN451">
        <v>2</v>
      </c>
      <c r="DO451" t="b">
        <v>1</v>
      </c>
      <c r="DP451">
        <v>1759177724.714286</v>
      </c>
      <c r="DQ451">
        <v>734.5936785714284</v>
      </c>
      <c r="DR451">
        <v>775.4396071428572</v>
      </c>
      <c r="DS451">
        <v>21.32418928571428</v>
      </c>
      <c r="DT451">
        <v>19.42089285714286</v>
      </c>
      <c r="DU451">
        <v>735.5397142857144</v>
      </c>
      <c r="DV451">
        <v>21.05329642857143</v>
      </c>
      <c r="DW451">
        <v>499.9668214285713</v>
      </c>
      <c r="DX451">
        <v>90.78449642857143</v>
      </c>
      <c r="DY451">
        <v>0.06715810357142857</v>
      </c>
      <c r="DZ451">
        <v>28.41799285714286</v>
      </c>
      <c r="EA451">
        <v>30.00095357142857</v>
      </c>
      <c r="EB451">
        <v>999.9000000000002</v>
      </c>
      <c r="EC451">
        <v>0</v>
      </c>
      <c r="ED451">
        <v>0</v>
      </c>
      <c r="EE451">
        <v>9993.169642857143</v>
      </c>
      <c r="EF451">
        <v>0</v>
      </c>
      <c r="EG451">
        <v>10.3214</v>
      </c>
      <c r="EH451">
        <v>-40.84607857142857</v>
      </c>
      <c r="EI451">
        <v>750.5994642857141</v>
      </c>
      <c r="EJ451">
        <v>790.7976071428571</v>
      </c>
      <c r="EK451">
        <v>1.903298571428572</v>
      </c>
      <c r="EL451">
        <v>775.4396071428572</v>
      </c>
      <c r="EM451">
        <v>19.42089285714286</v>
      </c>
      <c r="EN451">
        <v>1.935907142857143</v>
      </c>
      <c r="EO451">
        <v>1.7631175</v>
      </c>
      <c r="EP451">
        <v>16.92963214285714</v>
      </c>
      <c r="EQ451">
        <v>15.46355714285714</v>
      </c>
      <c r="ER451">
        <v>1999.997142857143</v>
      </c>
      <c r="ES451">
        <v>0.9799977857142854</v>
      </c>
      <c r="ET451">
        <v>0.020002125</v>
      </c>
      <c r="EU451">
        <v>0</v>
      </c>
      <c r="EV451">
        <v>455.607107142857</v>
      </c>
      <c r="EW451">
        <v>5.00078</v>
      </c>
      <c r="EX451">
        <v>8896.598571428571</v>
      </c>
      <c r="EY451">
        <v>16379.59642857143</v>
      </c>
      <c r="EZ451">
        <v>39.08674999999999</v>
      </c>
      <c r="FA451">
        <v>39.76542857142856</v>
      </c>
      <c r="FB451">
        <v>39.00421428571428</v>
      </c>
      <c r="FC451">
        <v>39.68714285714286</v>
      </c>
      <c r="FD451">
        <v>39.59346428571428</v>
      </c>
      <c r="FE451">
        <v>1955.090714285715</v>
      </c>
      <c r="FF451">
        <v>39.9</v>
      </c>
      <c r="FG451">
        <v>0</v>
      </c>
      <c r="FH451">
        <v>1759177725.2</v>
      </c>
      <c r="FI451">
        <v>0</v>
      </c>
      <c r="FJ451">
        <v>455.6658076923077</v>
      </c>
      <c r="FK451">
        <v>8.152923071815788</v>
      </c>
      <c r="FL451">
        <v>149.8464958063265</v>
      </c>
      <c r="FM451">
        <v>8897.853461538463</v>
      </c>
      <c r="FN451">
        <v>15</v>
      </c>
      <c r="FO451">
        <v>0</v>
      </c>
      <c r="FP451" t="s">
        <v>439</v>
      </c>
      <c r="FQ451">
        <v>1746989605.5</v>
      </c>
      <c r="FR451">
        <v>1746989593.5</v>
      </c>
      <c r="FS451">
        <v>0</v>
      </c>
      <c r="FT451">
        <v>-0.274</v>
      </c>
      <c r="FU451">
        <v>-0.002</v>
      </c>
      <c r="FV451">
        <v>2.549</v>
      </c>
      <c r="FW451">
        <v>0.129</v>
      </c>
      <c r="FX451">
        <v>420</v>
      </c>
      <c r="FY451">
        <v>17</v>
      </c>
      <c r="FZ451">
        <v>0.02</v>
      </c>
      <c r="GA451">
        <v>0.04</v>
      </c>
      <c r="GB451">
        <v>-40.7818625</v>
      </c>
      <c r="GC451">
        <v>-1.417991369605974</v>
      </c>
      <c r="GD451">
        <v>0.1456449667642179</v>
      </c>
      <c r="GE451">
        <v>0</v>
      </c>
      <c r="GF451">
        <v>455.2337352941177</v>
      </c>
      <c r="GG451">
        <v>8.896180294023798</v>
      </c>
      <c r="GH451">
        <v>0.9062342025827528</v>
      </c>
      <c r="GI451">
        <v>0</v>
      </c>
      <c r="GJ451">
        <v>1.900226</v>
      </c>
      <c r="GK451">
        <v>0.0597500938086229</v>
      </c>
      <c r="GL451">
        <v>0.006134915973344693</v>
      </c>
      <c r="GM451">
        <v>1</v>
      </c>
      <c r="GN451">
        <v>1</v>
      </c>
      <c r="GO451">
        <v>3</v>
      </c>
      <c r="GP451" t="s">
        <v>459</v>
      </c>
      <c r="GQ451">
        <v>3.10185</v>
      </c>
      <c r="GR451">
        <v>2.72536</v>
      </c>
      <c r="GS451">
        <v>0.134816</v>
      </c>
      <c r="GT451">
        <v>0.139544</v>
      </c>
      <c r="GU451">
        <v>0.0995138</v>
      </c>
      <c r="GV451">
        <v>0.0944174</v>
      </c>
      <c r="GW451">
        <v>22602.7</v>
      </c>
      <c r="GX451">
        <v>20419.8</v>
      </c>
      <c r="GY451">
        <v>26688</v>
      </c>
      <c r="GZ451">
        <v>23952.6</v>
      </c>
      <c r="HA451">
        <v>38457.6</v>
      </c>
      <c r="HB451">
        <v>32071.9</v>
      </c>
      <c r="HC451">
        <v>46599.8</v>
      </c>
      <c r="HD451">
        <v>37895.7</v>
      </c>
      <c r="HE451">
        <v>1.86972</v>
      </c>
      <c r="HF451">
        <v>1.86087</v>
      </c>
      <c r="HG451">
        <v>0.151079</v>
      </c>
      <c r="HH451">
        <v>0</v>
      </c>
      <c r="HI451">
        <v>27.5463</v>
      </c>
      <c r="HJ451">
        <v>999.9</v>
      </c>
      <c r="HK451">
        <v>45.7</v>
      </c>
      <c r="HL451">
        <v>32</v>
      </c>
      <c r="HM451">
        <v>24.0376</v>
      </c>
      <c r="HN451">
        <v>61.6745</v>
      </c>
      <c r="HO451">
        <v>22.4119</v>
      </c>
      <c r="HP451">
        <v>1</v>
      </c>
      <c r="HQ451">
        <v>0.114157</v>
      </c>
      <c r="HR451">
        <v>-0.0382979</v>
      </c>
      <c r="HS451">
        <v>20.2799</v>
      </c>
      <c r="HT451">
        <v>5.21205</v>
      </c>
      <c r="HU451">
        <v>11.98</v>
      </c>
      <c r="HV451">
        <v>4.96335</v>
      </c>
      <c r="HW451">
        <v>3.2744</v>
      </c>
      <c r="HX451">
        <v>9999</v>
      </c>
      <c r="HY451">
        <v>9999</v>
      </c>
      <c r="HZ451">
        <v>9999</v>
      </c>
      <c r="IA451">
        <v>44.9</v>
      </c>
      <c r="IB451">
        <v>1.86398</v>
      </c>
      <c r="IC451">
        <v>1.86011</v>
      </c>
      <c r="ID451">
        <v>1.85842</v>
      </c>
      <c r="IE451">
        <v>1.85978</v>
      </c>
      <c r="IF451">
        <v>1.85989</v>
      </c>
      <c r="IG451">
        <v>1.85839</v>
      </c>
      <c r="IH451">
        <v>1.85745</v>
      </c>
      <c r="II451">
        <v>1.85242</v>
      </c>
      <c r="IJ451">
        <v>0</v>
      </c>
      <c r="IK451">
        <v>0</v>
      </c>
      <c r="IL451">
        <v>0</v>
      </c>
      <c r="IM451">
        <v>0</v>
      </c>
      <c r="IN451" t="s">
        <v>441</v>
      </c>
      <c r="IO451" t="s">
        <v>442</v>
      </c>
      <c r="IP451" t="s">
        <v>443</v>
      </c>
      <c r="IQ451" t="s">
        <v>443</v>
      </c>
      <c r="IR451" t="s">
        <v>443</v>
      </c>
      <c r="IS451" t="s">
        <v>443</v>
      </c>
      <c r="IT451">
        <v>0</v>
      </c>
      <c r="IU451">
        <v>100</v>
      </c>
      <c r="IV451">
        <v>100</v>
      </c>
      <c r="IW451">
        <v>-0.926</v>
      </c>
      <c r="IX451">
        <v>0.2709</v>
      </c>
      <c r="IY451">
        <v>-0.9039269621244732</v>
      </c>
      <c r="IZ451">
        <v>-0.001239420960351069</v>
      </c>
      <c r="JA451">
        <v>2.054680153414315E-06</v>
      </c>
      <c r="JB451">
        <v>-6.090169633737798E-10</v>
      </c>
      <c r="JC451">
        <v>0.01286883109493677</v>
      </c>
      <c r="JD451">
        <v>0.003674261220633967</v>
      </c>
      <c r="JE451">
        <v>0.0003746991724086452</v>
      </c>
      <c r="JF451">
        <v>1.563836292469968E-06</v>
      </c>
      <c r="JG451">
        <v>1</v>
      </c>
      <c r="JH451">
        <v>2003</v>
      </c>
      <c r="JI451">
        <v>1</v>
      </c>
      <c r="JJ451">
        <v>24</v>
      </c>
      <c r="JK451">
        <v>203135.5</v>
      </c>
      <c r="JL451">
        <v>203135.6</v>
      </c>
      <c r="JM451">
        <v>1.91772</v>
      </c>
      <c r="JN451">
        <v>2.65259</v>
      </c>
      <c r="JO451">
        <v>1.49658</v>
      </c>
      <c r="JP451">
        <v>2.34253</v>
      </c>
      <c r="JQ451">
        <v>1.54907</v>
      </c>
      <c r="JR451">
        <v>2.37427</v>
      </c>
      <c r="JS451">
        <v>36.6943</v>
      </c>
      <c r="JT451">
        <v>24.1663</v>
      </c>
      <c r="JU451">
        <v>18</v>
      </c>
      <c r="JV451">
        <v>482.154</v>
      </c>
      <c r="JW451">
        <v>491.246</v>
      </c>
      <c r="JX451">
        <v>27.1712</v>
      </c>
      <c r="JY451">
        <v>28.7736</v>
      </c>
      <c r="JZ451">
        <v>29.9998</v>
      </c>
      <c r="KA451">
        <v>29.0465</v>
      </c>
      <c r="KB451">
        <v>29.0563</v>
      </c>
      <c r="KC451">
        <v>38.5537</v>
      </c>
      <c r="KD451">
        <v>20.5383</v>
      </c>
      <c r="KE451">
        <v>76.5027</v>
      </c>
      <c r="KF451">
        <v>27.1703</v>
      </c>
      <c r="KG451">
        <v>821.218</v>
      </c>
      <c r="KH451">
        <v>19.4415</v>
      </c>
      <c r="KI451">
        <v>101.889</v>
      </c>
      <c r="KJ451">
        <v>91.39019999999999</v>
      </c>
    </row>
    <row r="452" spans="1:296">
      <c r="A452">
        <v>434</v>
      </c>
      <c r="B452">
        <v>1759177737.5</v>
      </c>
      <c r="C452">
        <v>16364.40000009537</v>
      </c>
      <c r="D452" t="s">
        <v>1315</v>
      </c>
      <c r="E452" t="s">
        <v>1316</v>
      </c>
      <c r="F452">
        <v>5</v>
      </c>
      <c r="G452" t="s">
        <v>1218</v>
      </c>
      <c r="H452">
        <v>1759177730</v>
      </c>
      <c r="I452">
        <f>(J452)/1000</f>
        <v>0</v>
      </c>
      <c r="J452">
        <f>IF(DO452, AM452, AG452)</f>
        <v>0</v>
      </c>
      <c r="K452">
        <f>IF(DO452, AH452, AF452)</f>
        <v>0</v>
      </c>
      <c r="L452">
        <f>DQ452 - IF(AT452&gt;1, K452*DK452*100.0/(AV452), 0)</f>
        <v>0</v>
      </c>
      <c r="M452">
        <f>((S452-I452/2)*L452-K452)/(S452+I452/2)</f>
        <v>0</v>
      </c>
      <c r="N452">
        <f>M452*(DX452+DY452)/1000.0</f>
        <v>0</v>
      </c>
      <c r="O452">
        <f>(DQ452 - IF(AT452&gt;1, K452*DK452*100.0/(AV452), 0))*(DX452+DY452)/1000.0</f>
        <v>0</v>
      </c>
      <c r="P452">
        <f>2.0/((1/R452-1/Q452)+SIGN(R452)*SQRT((1/R452-1/Q452)*(1/R452-1/Q452) + 4*DL452/((DL452+1)*(DL452+1))*(2*1/R452*1/Q452-1/Q452*1/Q452)))</f>
        <v>0</v>
      </c>
      <c r="Q452">
        <f>IF(LEFT(DM452,1)&lt;&gt;"0",IF(LEFT(DM452,1)="1",3.0,DN452),$D$5+$E$5*(EE452*DX452/($K$5*1000))+$F$5*(EE452*DX452/($K$5*1000))*MAX(MIN(DK452,$J$5),$I$5)*MAX(MIN(DK452,$J$5),$I$5)+$G$5*MAX(MIN(DK452,$J$5),$I$5)*(EE452*DX452/($K$5*1000))+$H$5*(EE452*DX452/($K$5*1000))*(EE452*DX452/($K$5*1000)))</f>
        <v>0</v>
      </c>
      <c r="R452">
        <f>I452*(1000-(1000*0.61365*exp(17.502*V452/(240.97+V452))/(DX452+DY452)+DS452)/2)/(1000*0.61365*exp(17.502*V452/(240.97+V452))/(DX452+DY452)-DS452)</f>
        <v>0</v>
      </c>
      <c r="S452">
        <f>1/((DL452+1)/(P452/1.6)+1/(Q452/1.37)) + DL452/((DL452+1)/(P452/1.6) + DL452/(Q452/1.37))</f>
        <v>0</v>
      </c>
      <c r="T452">
        <f>(DG452*DJ452)</f>
        <v>0</v>
      </c>
      <c r="U452">
        <f>(DZ452+(T452+2*0.95*5.67E-8*(((DZ452+$B$9)+273)^4-(DZ452+273)^4)-44100*I452)/(1.84*29.3*Q452+8*0.95*5.67E-8*(DZ452+273)^3))</f>
        <v>0</v>
      </c>
      <c r="V452">
        <f>($C$9*EA452+$D$9*EB452+$E$9*U452)</f>
        <v>0</v>
      </c>
      <c r="W452">
        <f>0.61365*exp(17.502*V452/(240.97+V452))</f>
        <v>0</v>
      </c>
      <c r="X452">
        <f>(Y452/Z452*100)</f>
        <v>0</v>
      </c>
      <c r="Y452">
        <f>DS452*(DX452+DY452)/1000</f>
        <v>0</v>
      </c>
      <c r="Z452">
        <f>0.61365*exp(17.502*DZ452/(240.97+DZ452))</f>
        <v>0</v>
      </c>
      <c r="AA452">
        <f>(W452-DS452*(DX452+DY452)/1000)</f>
        <v>0</v>
      </c>
      <c r="AB452">
        <f>(-I452*44100)</f>
        <v>0</v>
      </c>
      <c r="AC452">
        <f>2*29.3*Q452*0.92*(DZ452-V452)</f>
        <v>0</v>
      </c>
      <c r="AD452">
        <f>2*0.95*5.67E-8*(((DZ452+$B$9)+273)^4-(V452+273)^4)</f>
        <v>0</v>
      </c>
      <c r="AE452">
        <f>T452+AD452+AB452+AC452</f>
        <v>0</v>
      </c>
      <c r="AF452">
        <f>DW452*AT452*(DR452-DQ452*(1000-AT452*DT452)/(1000-AT452*DS452))/(100*DK452)</f>
        <v>0</v>
      </c>
      <c r="AG452">
        <f>1000*DW452*AT452*(DS452-DT452)/(100*DK452*(1000-AT452*DS452))</f>
        <v>0</v>
      </c>
      <c r="AH452">
        <f>(AI452 - AJ452 - DX452*1E3/(8.314*(DZ452+273.15)) * AL452/DW452 * AK452) * DW452/(100*DK452) * (1000 - DT452)/1000</f>
        <v>0</v>
      </c>
      <c r="AI452">
        <v>824.0591121185093</v>
      </c>
      <c r="AJ452">
        <v>792.5039818181818</v>
      </c>
      <c r="AK452">
        <v>3.400218562524946</v>
      </c>
      <c r="AL452">
        <v>65.05159675909137</v>
      </c>
      <c r="AM452">
        <f>(AO452 - AN452 + DX452*1E3/(8.314*(DZ452+273.15)) * AQ452/DW452 * AP452) * DW452/(100*DK452) * 1000/(1000 - AO452)</f>
        <v>0</v>
      </c>
      <c r="AN452">
        <v>19.4140718200975</v>
      </c>
      <c r="AO452">
        <v>21.31969818181817</v>
      </c>
      <c r="AP452">
        <v>-4.358768036874914E-05</v>
      </c>
      <c r="AQ452">
        <v>105.0378485698211</v>
      </c>
      <c r="AR452">
        <v>0</v>
      </c>
      <c r="AS452">
        <v>0</v>
      </c>
      <c r="AT452">
        <f>IF(AR452*$H$15&gt;=AV452,1.0,(AV452/(AV452-AR452*$H$15)))</f>
        <v>0</v>
      </c>
      <c r="AU452">
        <f>(AT452-1)*100</f>
        <v>0</v>
      </c>
      <c r="AV452">
        <f>MAX(0,($B$15+$C$15*EE452)/(1+$D$15*EE452)*DX452/(DZ452+273)*$E$15)</f>
        <v>0</v>
      </c>
      <c r="AW452" t="s">
        <v>437</v>
      </c>
      <c r="AX452" t="s">
        <v>437</v>
      </c>
      <c r="AY452">
        <v>0</v>
      </c>
      <c r="AZ452">
        <v>0</v>
      </c>
      <c r="BA452">
        <f>1-AY452/AZ452</f>
        <v>0</v>
      </c>
      <c r="BB452">
        <v>0</v>
      </c>
      <c r="BC452" t="s">
        <v>437</v>
      </c>
      <c r="BD452" t="s">
        <v>437</v>
      </c>
      <c r="BE452">
        <v>0</v>
      </c>
      <c r="BF452">
        <v>0</v>
      </c>
      <c r="BG452">
        <f>1-BE452/BF452</f>
        <v>0</v>
      </c>
      <c r="BH452">
        <v>0.5</v>
      </c>
      <c r="BI452">
        <f>DH452</f>
        <v>0</v>
      </c>
      <c r="BJ452">
        <f>K452</f>
        <v>0</v>
      </c>
      <c r="BK452">
        <f>BG452*BH452*BI452</f>
        <v>0</v>
      </c>
      <c r="BL452">
        <f>(BJ452-BB452)/BI452</f>
        <v>0</v>
      </c>
      <c r="BM452">
        <f>(AZ452-BF452)/BF452</f>
        <v>0</v>
      </c>
      <c r="BN452">
        <f>AY452/(BA452+AY452/BF452)</f>
        <v>0</v>
      </c>
      <c r="BO452" t="s">
        <v>437</v>
      </c>
      <c r="BP452">
        <v>0</v>
      </c>
      <c r="BQ452">
        <f>IF(BP452&lt;&gt;0, BP452, BN452)</f>
        <v>0</v>
      </c>
      <c r="BR452">
        <f>1-BQ452/BF452</f>
        <v>0</v>
      </c>
      <c r="BS452">
        <f>(BF452-BE452)/(BF452-BQ452)</f>
        <v>0</v>
      </c>
      <c r="BT452">
        <f>(AZ452-BF452)/(AZ452-BQ452)</f>
        <v>0</v>
      </c>
      <c r="BU452">
        <f>(BF452-BE452)/(BF452-AY452)</f>
        <v>0</v>
      </c>
      <c r="BV452">
        <f>(AZ452-BF452)/(AZ452-AY452)</f>
        <v>0</v>
      </c>
      <c r="BW452">
        <f>(BS452*BQ452/BE452)</f>
        <v>0</v>
      </c>
      <c r="BX452">
        <f>(1-BW452)</f>
        <v>0</v>
      </c>
      <c r="DG452">
        <f>$B$13*EF452+$C$13*EG452+$F$13*ER452*(1-EU452)</f>
        <v>0</v>
      </c>
      <c r="DH452">
        <f>DG452*DI452</f>
        <v>0</v>
      </c>
      <c r="DI452">
        <f>($B$13*$D$11+$C$13*$D$11+$F$13*((FE452+EW452)/MAX(FE452+EW452+FF452, 0.1)*$I$11+FF452/MAX(FE452+EW452+FF452, 0.1)*$J$11))/($B$13+$C$13+$F$13)</f>
        <v>0</v>
      </c>
      <c r="DJ452">
        <f>($B$13*$K$11+$C$13*$K$11+$F$13*((FE452+EW452)/MAX(FE452+EW452+FF452, 0.1)*$P$11+FF452/MAX(FE452+EW452+FF452, 0.1)*$Q$11))/($B$13+$C$13+$F$13)</f>
        <v>0</v>
      </c>
      <c r="DK452">
        <v>3.21</v>
      </c>
      <c r="DL452">
        <v>0.5</v>
      </c>
      <c r="DM452" t="s">
        <v>438</v>
      </c>
      <c r="DN452">
        <v>2</v>
      </c>
      <c r="DO452" t="b">
        <v>1</v>
      </c>
      <c r="DP452">
        <v>1759177730</v>
      </c>
      <c r="DQ452">
        <v>752.2481851851852</v>
      </c>
      <c r="DR452">
        <v>793.1536666666668</v>
      </c>
      <c r="DS452">
        <v>21.32302222222222</v>
      </c>
      <c r="DT452">
        <v>19.4175</v>
      </c>
      <c r="DU452">
        <v>753.180037037037</v>
      </c>
      <c r="DV452">
        <v>21.05214444444445</v>
      </c>
      <c r="DW452">
        <v>499.9676666666667</v>
      </c>
      <c r="DX452">
        <v>90.78446666666667</v>
      </c>
      <c r="DY452">
        <v>0.0673079</v>
      </c>
      <c r="DZ452">
        <v>28.41768518518519</v>
      </c>
      <c r="EA452">
        <v>30.00621111111111</v>
      </c>
      <c r="EB452">
        <v>999.9000000000001</v>
      </c>
      <c r="EC452">
        <v>0</v>
      </c>
      <c r="ED452">
        <v>0</v>
      </c>
      <c r="EE452">
        <v>9997.126296296297</v>
      </c>
      <c r="EF452">
        <v>0</v>
      </c>
      <c r="EG452">
        <v>10.31858518518518</v>
      </c>
      <c r="EH452">
        <v>-40.90552962962963</v>
      </c>
      <c r="EI452">
        <v>768.637925925926</v>
      </c>
      <c r="EJ452">
        <v>808.8597037037036</v>
      </c>
      <c r="EK452">
        <v>1.90551962962963</v>
      </c>
      <c r="EL452">
        <v>793.1536666666668</v>
      </c>
      <c r="EM452">
        <v>19.4175</v>
      </c>
      <c r="EN452">
        <v>1.935798888888889</v>
      </c>
      <c r="EO452">
        <v>1.762808148148148</v>
      </c>
      <c r="EP452">
        <v>16.92875185185185</v>
      </c>
      <c r="EQ452">
        <v>15.46082962962963</v>
      </c>
      <c r="ER452">
        <v>1999.998888888889</v>
      </c>
      <c r="ES452">
        <v>0.9799977777777775</v>
      </c>
      <c r="ET452">
        <v>0.02000213333333333</v>
      </c>
      <c r="EU452">
        <v>0</v>
      </c>
      <c r="EV452">
        <v>456.307</v>
      </c>
      <c r="EW452">
        <v>5.00078</v>
      </c>
      <c r="EX452">
        <v>8909.373703703703</v>
      </c>
      <c r="EY452">
        <v>16379.61481481481</v>
      </c>
      <c r="EZ452">
        <v>39.08077777777778</v>
      </c>
      <c r="FA452">
        <v>39.74059259259258</v>
      </c>
      <c r="FB452">
        <v>39.00437037037037</v>
      </c>
      <c r="FC452">
        <v>39.64085185185185</v>
      </c>
      <c r="FD452">
        <v>39.59</v>
      </c>
      <c r="FE452">
        <v>1955.09</v>
      </c>
      <c r="FF452">
        <v>39.9</v>
      </c>
      <c r="FG452">
        <v>0</v>
      </c>
      <c r="FH452">
        <v>1759177730</v>
      </c>
      <c r="FI452">
        <v>0</v>
      </c>
      <c r="FJ452">
        <v>456.2887307692308</v>
      </c>
      <c r="FK452">
        <v>6.548820502049203</v>
      </c>
      <c r="FL452">
        <v>132.9100852860343</v>
      </c>
      <c r="FM452">
        <v>8909.343846153846</v>
      </c>
      <c r="FN452">
        <v>15</v>
      </c>
      <c r="FO452">
        <v>0</v>
      </c>
      <c r="FP452" t="s">
        <v>439</v>
      </c>
      <c r="FQ452">
        <v>1746989605.5</v>
      </c>
      <c r="FR452">
        <v>1746989593.5</v>
      </c>
      <c r="FS452">
        <v>0</v>
      </c>
      <c r="FT452">
        <v>-0.274</v>
      </c>
      <c r="FU452">
        <v>-0.002</v>
      </c>
      <c r="FV452">
        <v>2.549</v>
      </c>
      <c r="FW452">
        <v>0.129</v>
      </c>
      <c r="FX452">
        <v>420</v>
      </c>
      <c r="FY452">
        <v>17</v>
      </c>
      <c r="FZ452">
        <v>0.02</v>
      </c>
      <c r="GA452">
        <v>0.04</v>
      </c>
      <c r="GB452">
        <v>-40.84852682926829</v>
      </c>
      <c r="GC452">
        <v>-0.8554306620209796</v>
      </c>
      <c r="GD452">
        <v>0.1061069755284742</v>
      </c>
      <c r="GE452">
        <v>0</v>
      </c>
      <c r="GF452">
        <v>455.7911470588235</v>
      </c>
      <c r="GG452">
        <v>7.708128339230272</v>
      </c>
      <c r="GH452">
        <v>0.8002477606177387</v>
      </c>
      <c r="GI452">
        <v>0</v>
      </c>
      <c r="GJ452">
        <v>1.903703414634146</v>
      </c>
      <c r="GK452">
        <v>0.02993038327526459</v>
      </c>
      <c r="GL452">
        <v>0.00317036784028487</v>
      </c>
      <c r="GM452">
        <v>1</v>
      </c>
      <c r="GN452">
        <v>1</v>
      </c>
      <c r="GO452">
        <v>3</v>
      </c>
      <c r="GP452" t="s">
        <v>459</v>
      </c>
      <c r="GQ452">
        <v>3.10206</v>
      </c>
      <c r="GR452">
        <v>2.72536</v>
      </c>
      <c r="GS452">
        <v>0.136784</v>
      </c>
      <c r="GT452">
        <v>0.141463</v>
      </c>
      <c r="GU452">
        <v>0.0995084</v>
      </c>
      <c r="GV452">
        <v>0.09440419999999999</v>
      </c>
      <c r="GW452">
        <v>22551.6</v>
      </c>
      <c r="GX452">
        <v>20374.4</v>
      </c>
      <c r="GY452">
        <v>26688.3</v>
      </c>
      <c r="GZ452">
        <v>23952.8</v>
      </c>
      <c r="HA452">
        <v>38458.3</v>
      </c>
      <c r="HB452">
        <v>32072.9</v>
      </c>
      <c r="HC452">
        <v>46600.1</v>
      </c>
      <c r="HD452">
        <v>37896</v>
      </c>
      <c r="HE452">
        <v>1.86995</v>
      </c>
      <c r="HF452">
        <v>1.86057</v>
      </c>
      <c r="HG452">
        <v>0.151116</v>
      </c>
      <c r="HH452">
        <v>0</v>
      </c>
      <c r="HI452">
        <v>27.5485</v>
      </c>
      <c r="HJ452">
        <v>999.9</v>
      </c>
      <c r="HK452">
        <v>45.7</v>
      </c>
      <c r="HL452">
        <v>32</v>
      </c>
      <c r="HM452">
        <v>24.036</v>
      </c>
      <c r="HN452">
        <v>60.8145</v>
      </c>
      <c r="HO452">
        <v>22.3878</v>
      </c>
      <c r="HP452">
        <v>1</v>
      </c>
      <c r="HQ452">
        <v>0.114002</v>
      </c>
      <c r="HR452">
        <v>-0.04311</v>
      </c>
      <c r="HS452">
        <v>20.28</v>
      </c>
      <c r="HT452">
        <v>5.21235</v>
      </c>
      <c r="HU452">
        <v>11.98</v>
      </c>
      <c r="HV452">
        <v>4.9634</v>
      </c>
      <c r="HW452">
        <v>3.2744</v>
      </c>
      <c r="HX452">
        <v>9999</v>
      </c>
      <c r="HY452">
        <v>9999</v>
      </c>
      <c r="HZ452">
        <v>9999</v>
      </c>
      <c r="IA452">
        <v>44.9</v>
      </c>
      <c r="IB452">
        <v>1.86399</v>
      </c>
      <c r="IC452">
        <v>1.86016</v>
      </c>
      <c r="ID452">
        <v>1.85846</v>
      </c>
      <c r="IE452">
        <v>1.85979</v>
      </c>
      <c r="IF452">
        <v>1.85989</v>
      </c>
      <c r="IG452">
        <v>1.8584</v>
      </c>
      <c r="IH452">
        <v>1.85745</v>
      </c>
      <c r="II452">
        <v>1.85241</v>
      </c>
      <c r="IJ452">
        <v>0</v>
      </c>
      <c r="IK452">
        <v>0</v>
      </c>
      <c r="IL452">
        <v>0</v>
      </c>
      <c r="IM452">
        <v>0</v>
      </c>
      <c r="IN452" t="s">
        <v>441</v>
      </c>
      <c r="IO452" t="s">
        <v>442</v>
      </c>
      <c r="IP452" t="s">
        <v>443</v>
      </c>
      <c r="IQ452" t="s">
        <v>443</v>
      </c>
      <c r="IR452" t="s">
        <v>443</v>
      </c>
      <c r="IS452" t="s">
        <v>443</v>
      </c>
      <c r="IT452">
        <v>0</v>
      </c>
      <c r="IU452">
        <v>100</v>
      </c>
      <c r="IV452">
        <v>100</v>
      </c>
      <c r="IW452">
        <v>-0.911</v>
      </c>
      <c r="IX452">
        <v>0.2708</v>
      </c>
      <c r="IY452">
        <v>-0.9039269621244732</v>
      </c>
      <c r="IZ452">
        <v>-0.001239420960351069</v>
      </c>
      <c r="JA452">
        <v>2.054680153414315E-06</v>
      </c>
      <c r="JB452">
        <v>-6.090169633737798E-10</v>
      </c>
      <c r="JC452">
        <v>0.01286883109493677</v>
      </c>
      <c r="JD452">
        <v>0.003674261220633967</v>
      </c>
      <c r="JE452">
        <v>0.0003746991724086452</v>
      </c>
      <c r="JF452">
        <v>1.563836292469968E-06</v>
      </c>
      <c r="JG452">
        <v>1</v>
      </c>
      <c r="JH452">
        <v>2003</v>
      </c>
      <c r="JI452">
        <v>1</v>
      </c>
      <c r="JJ452">
        <v>24</v>
      </c>
      <c r="JK452">
        <v>203135.5</v>
      </c>
      <c r="JL452">
        <v>203135.7</v>
      </c>
      <c r="JM452">
        <v>1.94702</v>
      </c>
      <c r="JN452">
        <v>2.63184</v>
      </c>
      <c r="JO452">
        <v>1.49658</v>
      </c>
      <c r="JP452">
        <v>2.34253</v>
      </c>
      <c r="JQ452">
        <v>1.54907</v>
      </c>
      <c r="JR452">
        <v>2.41333</v>
      </c>
      <c r="JS452">
        <v>36.6943</v>
      </c>
      <c r="JT452">
        <v>24.1751</v>
      </c>
      <c r="JU452">
        <v>18</v>
      </c>
      <c r="JV452">
        <v>482.261</v>
      </c>
      <c r="JW452">
        <v>491.023</v>
      </c>
      <c r="JX452">
        <v>27.1685</v>
      </c>
      <c r="JY452">
        <v>28.7705</v>
      </c>
      <c r="JZ452">
        <v>29.9999</v>
      </c>
      <c r="KA452">
        <v>29.0434</v>
      </c>
      <c r="KB452">
        <v>29.0532</v>
      </c>
      <c r="KC452">
        <v>39.2507</v>
      </c>
      <c r="KD452">
        <v>20.5383</v>
      </c>
      <c r="KE452">
        <v>76.5027</v>
      </c>
      <c r="KF452">
        <v>27.1687</v>
      </c>
      <c r="KG452">
        <v>841.253</v>
      </c>
      <c r="KH452">
        <v>19.4415</v>
      </c>
      <c r="KI452">
        <v>101.89</v>
      </c>
      <c r="KJ452">
        <v>91.3908</v>
      </c>
    </row>
    <row r="453" spans="1:296">
      <c r="A453">
        <v>435</v>
      </c>
      <c r="B453">
        <v>1759177742.5</v>
      </c>
      <c r="C453">
        <v>16369.40000009537</v>
      </c>
      <c r="D453" t="s">
        <v>1317</v>
      </c>
      <c r="E453" t="s">
        <v>1318</v>
      </c>
      <c r="F453">
        <v>5</v>
      </c>
      <c r="G453" t="s">
        <v>1218</v>
      </c>
      <c r="H453">
        <v>1759177734.714286</v>
      </c>
      <c r="I453">
        <f>(J453)/1000</f>
        <v>0</v>
      </c>
      <c r="J453">
        <f>IF(DO453, AM453, AG453)</f>
        <v>0</v>
      </c>
      <c r="K453">
        <f>IF(DO453, AH453, AF453)</f>
        <v>0</v>
      </c>
      <c r="L453">
        <f>DQ453 - IF(AT453&gt;1, K453*DK453*100.0/(AV453), 0)</f>
        <v>0</v>
      </c>
      <c r="M453">
        <f>((S453-I453/2)*L453-K453)/(S453+I453/2)</f>
        <v>0</v>
      </c>
      <c r="N453">
        <f>M453*(DX453+DY453)/1000.0</f>
        <v>0</v>
      </c>
      <c r="O453">
        <f>(DQ453 - IF(AT453&gt;1, K453*DK453*100.0/(AV453), 0))*(DX453+DY453)/1000.0</f>
        <v>0</v>
      </c>
      <c r="P453">
        <f>2.0/((1/R453-1/Q453)+SIGN(R453)*SQRT((1/R453-1/Q453)*(1/R453-1/Q453) + 4*DL453/((DL453+1)*(DL453+1))*(2*1/R453*1/Q453-1/Q453*1/Q453)))</f>
        <v>0</v>
      </c>
      <c r="Q453">
        <f>IF(LEFT(DM453,1)&lt;&gt;"0",IF(LEFT(DM453,1)="1",3.0,DN453),$D$5+$E$5*(EE453*DX453/($K$5*1000))+$F$5*(EE453*DX453/($K$5*1000))*MAX(MIN(DK453,$J$5),$I$5)*MAX(MIN(DK453,$J$5),$I$5)+$G$5*MAX(MIN(DK453,$J$5),$I$5)*(EE453*DX453/($K$5*1000))+$H$5*(EE453*DX453/($K$5*1000))*(EE453*DX453/($K$5*1000)))</f>
        <v>0</v>
      </c>
      <c r="R453">
        <f>I453*(1000-(1000*0.61365*exp(17.502*V453/(240.97+V453))/(DX453+DY453)+DS453)/2)/(1000*0.61365*exp(17.502*V453/(240.97+V453))/(DX453+DY453)-DS453)</f>
        <v>0</v>
      </c>
      <c r="S453">
        <f>1/((DL453+1)/(P453/1.6)+1/(Q453/1.37)) + DL453/((DL453+1)/(P453/1.6) + DL453/(Q453/1.37))</f>
        <v>0</v>
      </c>
      <c r="T453">
        <f>(DG453*DJ453)</f>
        <v>0</v>
      </c>
      <c r="U453">
        <f>(DZ453+(T453+2*0.95*5.67E-8*(((DZ453+$B$9)+273)^4-(DZ453+273)^4)-44100*I453)/(1.84*29.3*Q453+8*0.95*5.67E-8*(DZ453+273)^3))</f>
        <v>0</v>
      </c>
      <c r="V453">
        <f>($C$9*EA453+$D$9*EB453+$E$9*U453)</f>
        <v>0</v>
      </c>
      <c r="W453">
        <f>0.61365*exp(17.502*V453/(240.97+V453))</f>
        <v>0</v>
      </c>
      <c r="X453">
        <f>(Y453/Z453*100)</f>
        <v>0</v>
      </c>
      <c r="Y453">
        <f>DS453*(DX453+DY453)/1000</f>
        <v>0</v>
      </c>
      <c r="Z453">
        <f>0.61365*exp(17.502*DZ453/(240.97+DZ453))</f>
        <v>0</v>
      </c>
      <c r="AA453">
        <f>(W453-DS453*(DX453+DY453)/1000)</f>
        <v>0</v>
      </c>
      <c r="AB453">
        <f>(-I453*44100)</f>
        <v>0</v>
      </c>
      <c r="AC453">
        <f>2*29.3*Q453*0.92*(DZ453-V453)</f>
        <v>0</v>
      </c>
      <c r="AD453">
        <f>2*0.95*5.67E-8*(((DZ453+$B$9)+273)^4-(V453+273)^4)</f>
        <v>0</v>
      </c>
      <c r="AE453">
        <f>T453+AD453+AB453+AC453</f>
        <v>0</v>
      </c>
      <c r="AF453">
        <f>DW453*AT453*(DR453-DQ453*(1000-AT453*DT453)/(1000-AT453*DS453))/(100*DK453)</f>
        <v>0</v>
      </c>
      <c r="AG453">
        <f>1000*DW453*AT453*(DS453-DT453)/(100*DK453*(1000-AT453*DS453))</f>
        <v>0</v>
      </c>
      <c r="AH453">
        <f>(AI453 - AJ453 - DX453*1E3/(8.314*(DZ453+273.15)) * AL453/DW453 * AK453) * DW453/(100*DK453) * (1000 - DT453)/1000</f>
        <v>0</v>
      </c>
      <c r="AI453">
        <v>841.3125448422752</v>
      </c>
      <c r="AJ453">
        <v>809.4986060606057</v>
      </c>
      <c r="AK453">
        <v>3.410128169367552</v>
      </c>
      <c r="AL453">
        <v>65.05159675909137</v>
      </c>
      <c r="AM453">
        <f>(AO453 - AN453 + DX453*1E3/(8.314*(DZ453+273.15)) * AQ453/DW453 * AP453) * DW453/(100*DK453) * 1000/(1000 - AO453)</f>
        <v>0</v>
      </c>
      <c r="AN453">
        <v>19.40878626060601</v>
      </c>
      <c r="AO453">
        <v>21.31704181818181</v>
      </c>
      <c r="AP453">
        <v>-3.976172652130448E-07</v>
      </c>
      <c r="AQ453">
        <v>105.0378485698211</v>
      </c>
      <c r="AR453">
        <v>0</v>
      </c>
      <c r="AS453">
        <v>0</v>
      </c>
      <c r="AT453">
        <f>IF(AR453*$H$15&gt;=AV453,1.0,(AV453/(AV453-AR453*$H$15)))</f>
        <v>0</v>
      </c>
      <c r="AU453">
        <f>(AT453-1)*100</f>
        <v>0</v>
      </c>
      <c r="AV453">
        <f>MAX(0,($B$15+$C$15*EE453)/(1+$D$15*EE453)*DX453/(DZ453+273)*$E$15)</f>
        <v>0</v>
      </c>
      <c r="AW453" t="s">
        <v>437</v>
      </c>
      <c r="AX453" t="s">
        <v>437</v>
      </c>
      <c r="AY453">
        <v>0</v>
      </c>
      <c r="AZ453">
        <v>0</v>
      </c>
      <c r="BA453">
        <f>1-AY453/AZ453</f>
        <v>0</v>
      </c>
      <c r="BB453">
        <v>0</v>
      </c>
      <c r="BC453" t="s">
        <v>437</v>
      </c>
      <c r="BD453" t="s">
        <v>437</v>
      </c>
      <c r="BE453">
        <v>0</v>
      </c>
      <c r="BF453">
        <v>0</v>
      </c>
      <c r="BG453">
        <f>1-BE453/BF453</f>
        <v>0</v>
      </c>
      <c r="BH453">
        <v>0.5</v>
      </c>
      <c r="BI453">
        <f>DH453</f>
        <v>0</v>
      </c>
      <c r="BJ453">
        <f>K453</f>
        <v>0</v>
      </c>
      <c r="BK453">
        <f>BG453*BH453*BI453</f>
        <v>0</v>
      </c>
      <c r="BL453">
        <f>(BJ453-BB453)/BI453</f>
        <v>0</v>
      </c>
      <c r="BM453">
        <f>(AZ453-BF453)/BF453</f>
        <v>0</v>
      </c>
      <c r="BN453">
        <f>AY453/(BA453+AY453/BF453)</f>
        <v>0</v>
      </c>
      <c r="BO453" t="s">
        <v>437</v>
      </c>
      <c r="BP453">
        <v>0</v>
      </c>
      <c r="BQ453">
        <f>IF(BP453&lt;&gt;0, BP453, BN453)</f>
        <v>0</v>
      </c>
      <c r="BR453">
        <f>1-BQ453/BF453</f>
        <v>0</v>
      </c>
      <c r="BS453">
        <f>(BF453-BE453)/(BF453-BQ453)</f>
        <v>0</v>
      </c>
      <c r="BT453">
        <f>(AZ453-BF453)/(AZ453-BQ453)</f>
        <v>0</v>
      </c>
      <c r="BU453">
        <f>(BF453-BE453)/(BF453-AY453)</f>
        <v>0</v>
      </c>
      <c r="BV453">
        <f>(AZ453-BF453)/(AZ453-AY453)</f>
        <v>0</v>
      </c>
      <c r="BW453">
        <f>(BS453*BQ453/BE453)</f>
        <v>0</v>
      </c>
      <c r="BX453">
        <f>(1-BW453)</f>
        <v>0</v>
      </c>
      <c r="DG453">
        <f>$B$13*EF453+$C$13*EG453+$F$13*ER453*(1-EU453)</f>
        <v>0</v>
      </c>
      <c r="DH453">
        <f>DG453*DI453</f>
        <v>0</v>
      </c>
      <c r="DI453">
        <f>($B$13*$D$11+$C$13*$D$11+$F$13*((FE453+EW453)/MAX(FE453+EW453+FF453, 0.1)*$I$11+FF453/MAX(FE453+EW453+FF453, 0.1)*$J$11))/($B$13+$C$13+$F$13)</f>
        <v>0</v>
      </c>
      <c r="DJ453">
        <f>($B$13*$K$11+$C$13*$K$11+$F$13*((FE453+EW453)/MAX(FE453+EW453+FF453, 0.1)*$P$11+FF453/MAX(FE453+EW453+FF453, 0.1)*$Q$11))/($B$13+$C$13+$F$13)</f>
        <v>0</v>
      </c>
      <c r="DK453">
        <v>3.21</v>
      </c>
      <c r="DL453">
        <v>0.5</v>
      </c>
      <c r="DM453" t="s">
        <v>438</v>
      </c>
      <c r="DN453">
        <v>2</v>
      </c>
      <c r="DO453" t="b">
        <v>1</v>
      </c>
      <c r="DP453">
        <v>1759177734.714286</v>
      </c>
      <c r="DQ453">
        <v>767.9635714285713</v>
      </c>
      <c r="DR453">
        <v>809.0062857142857</v>
      </c>
      <c r="DS453">
        <v>21.32046428571428</v>
      </c>
      <c r="DT453">
        <v>19.41332142857143</v>
      </c>
      <c r="DU453">
        <v>768.8825357142858</v>
      </c>
      <c r="DV453">
        <v>21.04964285714286</v>
      </c>
      <c r="DW453">
        <v>500.0389999999999</v>
      </c>
      <c r="DX453">
        <v>90.78462857142856</v>
      </c>
      <c r="DY453">
        <v>0.06716815</v>
      </c>
      <c r="DZ453">
        <v>28.41808928571429</v>
      </c>
      <c r="EA453">
        <v>30.00807857142857</v>
      </c>
      <c r="EB453">
        <v>999.9000000000002</v>
      </c>
      <c r="EC453">
        <v>0</v>
      </c>
      <c r="ED453">
        <v>0</v>
      </c>
      <c r="EE453">
        <v>9998.812857142857</v>
      </c>
      <c r="EF453">
        <v>0</v>
      </c>
      <c r="EG453">
        <v>10.3176</v>
      </c>
      <c r="EH453">
        <v>-41.04274285714286</v>
      </c>
      <c r="EI453">
        <v>784.6936428571429</v>
      </c>
      <c r="EJ453">
        <v>825.0227142857142</v>
      </c>
      <c r="EK453">
        <v>1.9071425</v>
      </c>
      <c r="EL453">
        <v>809.0062857142857</v>
      </c>
      <c r="EM453">
        <v>19.41332142857143</v>
      </c>
      <c r="EN453">
        <v>1.935569285714285</v>
      </c>
      <c r="EO453">
        <v>1.762431428571429</v>
      </c>
      <c r="EP453">
        <v>16.92688928571429</v>
      </c>
      <c r="EQ453">
        <v>15.45751071428571</v>
      </c>
      <c r="ER453">
        <v>1999.978571428571</v>
      </c>
      <c r="ES453">
        <v>0.9799975714285711</v>
      </c>
      <c r="ET453">
        <v>0.02000234642857143</v>
      </c>
      <c r="EU453">
        <v>0</v>
      </c>
      <c r="EV453">
        <v>456.8594642857142</v>
      </c>
      <c r="EW453">
        <v>5.00078</v>
      </c>
      <c r="EX453">
        <v>8919.301785714286</v>
      </c>
      <c r="EY453">
        <v>16379.44285714286</v>
      </c>
      <c r="EZ453">
        <v>39.07557142857143</v>
      </c>
      <c r="FA453">
        <v>39.74314285714286</v>
      </c>
      <c r="FB453">
        <v>38.98628571428571</v>
      </c>
      <c r="FC453">
        <v>39.60464285714285</v>
      </c>
      <c r="FD453">
        <v>39.5935</v>
      </c>
      <c r="FE453">
        <v>1955.069642857143</v>
      </c>
      <c r="FF453">
        <v>39.9</v>
      </c>
      <c r="FG453">
        <v>0</v>
      </c>
      <c r="FH453">
        <v>1759177734.8</v>
      </c>
      <c r="FI453">
        <v>0</v>
      </c>
      <c r="FJ453">
        <v>456.8489615384615</v>
      </c>
      <c r="FK453">
        <v>6.444547025250529</v>
      </c>
      <c r="FL453">
        <v>122.2095727188798</v>
      </c>
      <c r="FM453">
        <v>8919.516538461539</v>
      </c>
      <c r="FN453">
        <v>15</v>
      </c>
      <c r="FO453">
        <v>0</v>
      </c>
      <c r="FP453" t="s">
        <v>439</v>
      </c>
      <c r="FQ453">
        <v>1746989605.5</v>
      </c>
      <c r="FR453">
        <v>1746989593.5</v>
      </c>
      <c r="FS453">
        <v>0</v>
      </c>
      <c r="FT453">
        <v>-0.274</v>
      </c>
      <c r="FU453">
        <v>-0.002</v>
      </c>
      <c r="FV453">
        <v>2.549</v>
      </c>
      <c r="FW453">
        <v>0.129</v>
      </c>
      <c r="FX453">
        <v>420</v>
      </c>
      <c r="FY453">
        <v>17</v>
      </c>
      <c r="FZ453">
        <v>0.02</v>
      </c>
      <c r="GA453">
        <v>0.04</v>
      </c>
      <c r="GB453">
        <v>-40.990935</v>
      </c>
      <c r="GC453">
        <v>-1.424580112570218</v>
      </c>
      <c r="GD453">
        <v>0.185199325795209</v>
      </c>
      <c r="GE453">
        <v>0</v>
      </c>
      <c r="GF453">
        <v>456.4939411764706</v>
      </c>
      <c r="GG453">
        <v>6.683239116323762</v>
      </c>
      <c r="GH453">
        <v>0.6982331458413837</v>
      </c>
      <c r="GI453">
        <v>0</v>
      </c>
      <c r="GJ453">
        <v>1.90614775</v>
      </c>
      <c r="GK453">
        <v>0.01932416510318401</v>
      </c>
      <c r="GL453">
        <v>0.002111521356155321</v>
      </c>
      <c r="GM453">
        <v>1</v>
      </c>
      <c r="GN453">
        <v>1</v>
      </c>
      <c r="GO453">
        <v>3</v>
      </c>
      <c r="GP453" t="s">
        <v>459</v>
      </c>
      <c r="GQ453">
        <v>3.10195</v>
      </c>
      <c r="GR453">
        <v>2.72481</v>
      </c>
      <c r="GS453">
        <v>0.138729</v>
      </c>
      <c r="GT453">
        <v>0.143414</v>
      </c>
      <c r="GU453">
        <v>0.09950009999999999</v>
      </c>
      <c r="GV453">
        <v>0.0943962</v>
      </c>
      <c r="GW453">
        <v>22500.7</v>
      </c>
      <c r="GX453">
        <v>20328.3</v>
      </c>
      <c r="GY453">
        <v>26688.2</v>
      </c>
      <c r="GZ453">
        <v>23953.1</v>
      </c>
      <c r="HA453">
        <v>38459.2</v>
      </c>
      <c r="HB453">
        <v>32073.6</v>
      </c>
      <c r="HC453">
        <v>46600.5</v>
      </c>
      <c r="HD453">
        <v>37896.3</v>
      </c>
      <c r="HE453">
        <v>1.86968</v>
      </c>
      <c r="HF453">
        <v>1.86095</v>
      </c>
      <c r="HG453">
        <v>0.150967</v>
      </c>
      <c r="HH453">
        <v>0</v>
      </c>
      <c r="HI453">
        <v>27.5509</v>
      </c>
      <c r="HJ453">
        <v>999.9</v>
      </c>
      <c r="HK453">
        <v>45.7</v>
      </c>
      <c r="HL453">
        <v>32</v>
      </c>
      <c r="HM453">
        <v>24.037</v>
      </c>
      <c r="HN453">
        <v>61.3945</v>
      </c>
      <c r="HO453">
        <v>22.2516</v>
      </c>
      <c r="HP453">
        <v>1</v>
      </c>
      <c r="HQ453">
        <v>0.113727</v>
      </c>
      <c r="HR453">
        <v>-0.00177288</v>
      </c>
      <c r="HS453">
        <v>20.2799</v>
      </c>
      <c r="HT453">
        <v>5.2134</v>
      </c>
      <c r="HU453">
        <v>11.98</v>
      </c>
      <c r="HV453">
        <v>4.96375</v>
      </c>
      <c r="HW453">
        <v>3.2745</v>
      </c>
      <c r="HX453">
        <v>9999</v>
      </c>
      <c r="HY453">
        <v>9999</v>
      </c>
      <c r="HZ453">
        <v>9999</v>
      </c>
      <c r="IA453">
        <v>44.9</v>
      </c>
      <c r="IB453">
        <v>1.86398</v>
      </c>
      <c r="IC453">
        <v>1.86013</v>
      </c>
      <c r="ID453">
        <v>1.85845</v>
      </c>
      <c r="IE453">
        <v>1.85979</v>
      </c>
      <c r="IF453">
        <v>1.85989</v>
      </c>
      <c r="IG453">
        <v>1.85842</v>
      </c>
      <c r="IH453">
        <v>1.85745</v>
      </c>
      <c r="II453">
        <v>1.85242</v>
      </c>
      <c r="IJ453">
        <v>0</v>
      </c>
      <c r="IK453">
        <v>0</v>
      </c>
      <c r="IL453">
        <v>0</v>
      </c>
      <c r="IM453">
        <v>0</v>
      </c>
      <c r="IN453" t="s">
        <v>441</v>
      </c>
      <c r="IO453" t="s">
        <v>442</v>
      </c>
      <c r="IP453" t="s">
        <v>443</v>
      </c>
      <c r="IQ453" t="s">
        <v>443</v>
      </c>
      <c r="IR453" t="s">
        <v>443</v>
      </c>
      <c r="IS453" t="s">
        <v>443</v>
      </c>
      <c r="IT453">
        <v>0</v>
      </c>
      <c r="IU453">
        <v>100</v>
      </c>
      <c r="IV453">
        <v>100</v>
      </c>
      <c r="IW453">
        <v>-0.896</v>
      </c>
      <c r="IX453">
        <v>0.2707</v>
      </c>
      <c r="IY453">
        <v>-0.9039269621244732</v>
      </c>
      <c r="IZ453">
        <v>-0.001239420960351069</v>
      </c>
      <c r="JA453">
        <v>2.054680153414315E-06</v>
      </c>
      <c r="JB453">
        <v>-6.090169633737798E-10</v>
      </c>
      <c r="JC453">
        <v>0.01286883109493677</v>
      </c>
      <c r="JD453">
        <v>0.003674261220633967</v>
      </c>
      <c r="JE453">
        <v>0.0003746991724086452</v>
      </c>
      <c r="JF453">
        <v>1.563836292469968E-06</v>
      </c>
      <c r="JG453">
        <v>1</v>
      </c>
      <c r="JH453">
        <v>2003</v>
      </c>
      <c r="JI453">
        <v>1</v>
      </c>
      <c r="JJ453">
        <v>24</v>
      </c>
      <c r="JK453">
        <v>203135.6</v>
      </c>
      <c r="JL453">
        <v>203135.8</v>
      </c>
      <c r="JM453">
        <v>1.98242</v>
      </c>
      <c r="JN453">
        <v>2.65381</v>
      </c>
      <c r="JO453">
        <v>1.49658</v>
      </c>
      <c r="JP453">
        <v>2.34253</v>
      </c>
      <c r="JQ453">
        <v>1.54907</v>
      </c>
      <c r="JR453">
        <v>2.44263</v>
      </c>
      <c r="JS453">
        <v>36.6943</v>
      </c>
      <c r="JT453">
        <v>24.1751</v>
      </c>
      <c r="JU453">
        <v>18</v>
      </c>
      <c r="JV453">
        <v>482.078</v>
      </c>
      <c r="JW453">
        <v>491.244</v>
      </c>
      <c r="JX453">
        <v>27.1603</v>
      </c>
      <c r="JY453">
        <v>28.768</v>
      </c>
      <c r="JZ453">
        <v>29.9998</v>
      </c>
      <c r="KA453">
        <v>29.0403</v>
      </c>
      <c r="KB453">
        <v>29.0501</v>
      </c>
      <c r="KC453">
        <v>39.8498</v>
      </c>
      <c r="KD453">
        <v>20.5383</v>
      </c>
      <c r="KE453">
        <v>76.5027</v>
      </c>
      <c r="KF453">
        <v>27.1554</v>
      </c>
      <c r="KG453">
        <v>854.61</v>
      </c>
      <c r="KH453">
        <v>19.4415</v>
      </c>
      <c r="KI453">
        <v>101.891</v>
      </c>
      <c r="KJ453">
        <v>91.3918</v>
      </c>
    </row>
    <row r="454" spans="1:296">
      <c r="A454">
        <v>436</v>
      </c>
      <c r="B454">
        <v>1759177747.5</v>
      </c>
      <c r="C454">
        <v>16374.40000009537</v>
      </c>
      <c r="D454" t="s">
        <v>1319</v>
      </c>
      <c r="E454" t="s">
        <v>1320</v>
      </c>
      <c r="F454">
        <v>5</v>
      </c>
      <c r="G454" t="s">
        <v>1218</v>
      </c>
      <c r="H454">
        <v>1759177740</v>
      </c>
      <c r="I454">
        <f>(J454)/1000</f>
        <v>0</v>
      </c>
      <c r="J454">
        <f>IF(DO454, AM454, AG454)</f>
        <v>0</v>
      </c>
      <c r="K454">
        <f>IF(DO454, AH454, AF454)</f>
        <v>0</v>
      </c>
      <c r="L454">
        <f>DQ454 - IF(AT454&gt;1, K454*DK454*100.0/(AV454), 0)</f>
        <v>0</v>
      </c>
      <c r="M454">
        <f>((S454-I454/2)*L454-K454)/(S454+I454/2)</f>
        <v>0</v>
      </c>
      <c r="N454">
        <f>M454*(DX454+DY454)/1000.0</f>
        <v>0</v>
      </c>
      <c r="O454">
        <f>(DQ454 - IF(AT454&gt;1, K454*DK454*100.0/(AV454), 0))*(DX454+DY454)/1000.0</f>
        <v>0</v>
      </c>
      <c r="P454">
        <f>2.0/((1/R454-1/Q454)+SIGN(R454)*SQRT((1/R454-1/Q454)*(1/R454-1/Q454) + 4*DL454/((DL454+1)*(DL454+1))*(2*1/R454*1/Q454-1/Q454*1/Q454)))</f>
        <v>0</v>
      </c>
      <c r="Q454">
        <f>IF(LEFT(DM454,1)&lt;&gt;"0",IF(LEFT(DM454,1)="1",3.0,DN454),$D$5+$E$5*(EE454*DX454/($K$5*1000))+$F$5*(EE454*DX454/($K$5*1000))*MAX(MIN(DK454,$J$5),$I$5)*MAX(MIN(DK454,$J$5),$I$5)+$G$5*MAX(MIN(DK454,$J$5),$I$5)*(EE454*DX454/($K$5*1000))+$H$5*(EE454*DX454/($K$5*1000))*(EE454*DX454/($K$5*1000)))</f>
        <v>0</v>
      </c>
      <c r="R454">
        <f>I454*(1000-(1000*0.61365*exp(17.502*V454/(240.97+V454))/(DX454+DY454)+DS454)/2)/(1000*0.61365*exp(17.502*V454/(240.97+V454))/(DX454+DY454)-DS454)</f>
        <v>0</v>
      </c>
      <c r="S454">
        <f>1/((DL454+1)/(P454/1.6)+1/(Q454/1.37)) + DL454/((DL454+1)/(P454/1.6) + DL454/(Q454/1.37))</f>
        <v>0</v>
      </c>
      <c r="T454">
        <f>(DG454*DJ454)</f>
        <v>0</v>
      </c>
      <c r="U454">
        <f>(DZ454+(T454+2*0.95*5.67E-8*(((DZ454+$B$9)+273)^4-(DZ454+273)^4)-44100*I454)/(1.84*29.3*Q454+8*0.95*5.67E-8*(DZ454+273)^3))</f>
        <v>0</v>
      </c>
      <c r="V454">
        <f>($C$9*EA454+$D$9*EB454+$E$9*U454)</f>
        <v>0</v>
      </c>
      <c r="W454">
        <f>0.61365*exp(17.502*V454/(240.97+V454))</f>
        <v>0</v>
      </c>
      <c r="X454">
        <f>(Y454/Z454*100)</f>
        <v>0</v>
      </c>
      <c r="Y454">
        <f>DS454*(DX454+DY454)/1000</f>
        <v>0</v>
      </c>
      <c r="Z454">
        <f>0.61365*exp(17.502*DZ454/(240.97+DZ454))</f>
        <v>0</v>
      </c>
      <c r="AA454">
        <f>(W454-DS454*(DX454+DY454)/1000)</f>
        <v>0</v>
      </c>
      <c r="AB454">
        <f>(-I454*44100)</f>
        <v>0</v>
      </c>
      <c r="AC454">
        <f>2*29.3*Q454*0.92*(DZ454-V454)</f>
        <v>0</v>
      </c>
      <c r="AD454">
        <f>2*0.95*5.67E-8*(((DZ454+$B$9)+273)^4-(V454+273)^4)</f>
        <v>0</v>
      </c>
      <c r="AE454">
        <f>T454+AD454+AB454+AC454</f>
        <v>0</v>
      </c>
      <c r="AF454">
        <f>DW454*AT454*(DR454-DQ454*(1000-AT454*DT454)/(1000-AT454*DS454))/(100*DK454)</f>
        <v>0</v>
      </c>
      <c r="AG454">
        <f>1000*DW454*AT454*(DS454-DT454)/(100*DK454*(1000-AT454*DS454))</f>
        <v>0</v>
      </c>
      <c r="AH454">
        <f>(AI454 - AJ454 - DX454*1E3/(8.314*(DZ454+273.15)) * AL454/DW454 * AK454) * DW454/(100*DK454) * (1000 - DT454)/1000</f>
        <v>0</v>
      </c>
      <c r="AI454">
        <v>858.3039735298356</v>
      </c>
      <c r="AJ454">
        <v>826.5973878787877</v>
      </c>
      <c r="AK454">
        <v>3.409451070352175</v>
      </c>
      <c r="AL454">
        <v>65.05159675909137</v>
      </c>
      <c r="AM454">
        <f>(AO454 - AN454 + DX454*1E3/(8.314*(DZ454+273.15)) * AQ454/DW454 * AP454) * DW454/(100*DK454) * 1000/(1000 - AO454)</f>
        <v>0</v>
      </c>
      <c r="AN454">
        <v>19.40657962961312</v>
      </c>
      <c r="AO454">
        <v>21.31313212121212</v>
      </c>
      <c r="AP454">
        <v>-3.409876302572906E-05</v>
      </c>
      <c r="AQ454">
        <v>105.0378485698211</v>
      </c>
      <c r="AR454">
        <v>0</v>
      </c>
      <c r="AS454">
        <v>0</v>
      </c>
      <c r="AT454">
        <f>IF(AR454*$H$15&gt;=AV454,1.0,(AV454/(AV454-AR454*$H$15)))</f>
        <v>0</v>
      </c>
      <c r="AU454">
        <f>(AT454-1)*100</f>
        <v>0</v>
      </c>
      <c r="AV454">
        <f>MAX(0,($B$15+$C$15*EE454)/(1+$D$15*EE454)*DX454/(DZ454+273)*$E$15)</f>
        <v>0</v>
      </c>
      <c r="AW454" t="s">
        <v>437</v>
      </c>
      <c r="AX454" t="s">
        <v>437</v>
      </c>
      <c r="AY454">
        <v>0</v>
      </c>
      <c r="AZ454">
        <v>0</v>
      </c>
      <c r="BA454">
        <f>1-AY454/AZ454</f>
        <v>0</v>
      </c>
      <c r="BB454">
        <v>0</v>
      </c>
      <c r="BC454" t="s">
        <v>437</v>
      </c>
      <c r="BD454" t="s">
        <v>437</v>
      </c>
      <c r="BE454">
        <v>0</v>
      </c>
      <c r="BF454">
        <v>0</v>
      </c>
      <c r="BG454">
        <f>1-BE454/BF454</f>
        <v>0</v>
      </c>
      <c r="BH454">
        <v>0.5</v>
      </c>
      <c r="BI454">
        <f>DH454</f>
        <v>0</v>
      </c>
      <c r="BJ454">
        <f>K454</f>
        <v>0</v>
      </c>
      <c r="BK454">
        <f>BG454*BH454*BI454</f>
        <v>0</v>
      </c>
      <c r="BL454">
        <f>(BJ454-BB454)/BI454</f>
        <v>0</v>
      </c>
      <c r="BM454">
        <f>(AZ454-BF454)/BF454</f>
        <v>0</v>
      </c>
      <c r="BN454">
        <f>AY454/(BA454+AY454/BF454)</f>
        <v>0</v>
      </c>
      <c r="BO454" t="s">
        <v>437</v>
      </c>
      <c r="BP454">
        <v>0</v>
      </c>
      <c r="BQ454">
        <f>IF(BP454&lt;&gt;0, BP454, BN454)</f>
        <v>0</v>
      </c>
      <c r="BR454">
        <f>1-BQ454/BF454</f>
        <v>0</v>
      </c>
      <c r="BS454">
        <f>(BF454-BE454)/(BF454-BQ454)</f>
        <v>0</v>
      </c>
      <c r="BT454">
        <f>(AZ454-BF454)/(AZ454-BQ454)</f>
        <v>0</v>
      </c>
      <c r="BU454">
        <f>(BF454-BE454)/(BF454-AY454)</f>
        <v>0</v>
      </c>
      <c r="BV454">
        <f>(AZ454-BF454)/(AZ454-AY454)</f>
        <v>0</v>
      </c>
      <c r="BW454">
        <f>(BS454*BQ454/BE454)</f>
        <v>0</v>
      </c>
      <c r="BX454">
        <f>(1-BW454)</f>
        <v>0</v>
      </c>
      <c r="DG454">
        <f>$B$13*EF454+$C$13*EG454+$F$13*ER454*(1-EU454)</f>
        <v>0</v>
      </c>
      <c r="DH454">
        <f>DG454*DI454</f>
        <v>0</v>
      </c>
      <c r="DI454">
        <f>($B$13*$D$11+$C$13*$D$11+$F$13*((FE454+EW454)/MAX(FE454+EW454+FF454, 0.1)*$I$11+FF454/MAX(FE454+EW454+FF454, 0.1)*$J$11))/($B$13+$C$13+$F$13)</f>
        <v>0</v>
      </c>
      <c r="DJ454">
        <f>($B$13*$K$11+$C$13*$K$11+$F$13*((FE454+EW454)/MAX(FE454+EW454+FF454, 0.1)*$P$11+FF454/MAX(FE454+EW454+FF454, 0.1)*$Q$11))/($B$13+$C$13+$F$13)</f>
        <v>0</v>
      </c>
      <c r="DK454">
        <v>3.21</v>
      </c>
      <c r="DL454">
        <v>0.5</v>
      </c>
      <c r="DM454" t="s">
        <v>438</v>
      </c>
      <c r="DN454">
        <v>2</v>
      </c>
      <c r="DO454" t="b">
        <v>1</v>
      </c>
      <c r="DP454">
        <v>1759177740</v>
      </c>
      <c r="DQ454">
        <v>785.6082962962964</v>
      </c>
      <c r="DR454">
        <v>826.7154814814816</v>
      </c>
      <c r="DS454">
        <v>21.31761851851852</v>
      </c>
      <c r="DT454">
        <v>19.41007777777778</v>
      </c>
      <c r="DU454">
        <v>786.5122222222222</v>
      </c>
      <c r="DV454">
        <v>21.04685555555555</v>
      </c>
      <c r="DW454">
        <v>500.022962962963</v>
      </c>
      <c r="DX454">
        <v>90.7845185185185</v>
      </c>
      <c r="DY454">
        <v>0.06710373703703704</v>
      </c>
      <c r="DZ454">
        <v>28.41952222222222</v>
      </c>
      <c r="EA454">
        <v>30.01237037037037</v>
      </c>
      <c r="EB454">
        <v>999.9000000000001</v>
      </c>
      <c r="EC454">
        <v>0</v>
      </c>
      <c r="ED454">
        <v>0</v>
      </c>
      <c r="EE454">
        <v>9994.278518518518</v>
      </c>
      <c r="EF454">
        <v>0</v>
      </c>
      <c r="EG454">
        <v>10.31745925925926</v>
      </c>
      <c r="EH454">
        <v>-41.10723333333333</v>
      </c>
      <c r="EI454">
        <v>802.7203703703706</v>
      </c>
      <c r="EJ454">
        <v>843.0796666666666</v>
      </c>
      <c r="EK454">
        <v>1.907546296296296</v>
      </c>
      <c r="EL454">
        <v>826.7154814814816</v>
      </c>
      <c r="EM454">
        <v>19.41007777777778</v>
      </c>
      <c r="EN454">
        <v>1.935308888888889</v>
      </c>
      <c r="EO454">
        <v>1.762134074074074</v>
      </c>
      <c r="EP454">
        <v>16.92476666666667</v>
      </c>
      <c r="EQ454">
        <v>15.45488148148148</v>
      </c>
      <c r="ER454">
        <v>2000.001111111111</v>
      </c>
      <c r="ES454">
        <v>0.9799977777777775</v>
      </c>
      <c r="ET454">
        <v>0.02000212962962963</v>
      </c>
      <c r="EU454">
        <v>0</v>
      </c>
      <c r="EV454">
        <v>457.3739259259259</v>
      </c>
      <c r="EW454">
        <v>5.00078</v>
      </c>
      <c r="EX454">
        <v>8929.797037037039</v>
      </c>
      <c r="EY454">
        <v>16379.63333333334</v>
      </c>
      <c r="EZ454">
        <v>39.06914814814814</v>
      </c>
      <c r="FA454">
        <v>39.75670370370371</v>
      </c>
      <c r="FB454">
        <v>39.00211111111111</v>
      </c>
      <c r="FC454">
        <v>39.56685185185184</v>
      </c>
      <c r="FD454">
        <v>39.59929629629629</v>
      </c>
      <c r="FE454">
        <v>1955.092222222222</v>
      </c>
      <c r="FF454">
        <v>39.9</v>
      </c>
      <c r="FG454">
        <v>0</v>
      </c>
      <c r="FH454">
        <v>1759177740.2</v>
      </c>
      <c r="FI454">
        <v>0</v>
      </c>
      <c r="FJ454">
        <v>457.43668</v>
      </c>
      <c r="FK454">
        <v>5.902538468103233</v>
      </c>
      <c r="FL454">
        <v>111.19153847481</v>
      </c>
      <c r="FM454">
        <v>8930.723599999999</v>
      </c>
      <c r="FN454">
        <v>15</v>
      </c>
      <c r="FO454">
        <v>0</v>
      </c>
      <c r="FP454" t="s">
        <v>439</v>
      </c>
      <c r="FQ454">
        <v>1746989605.5</v>
      </c>
      <c r="FR454">
        <v>1746989593.5</v>
      </c>
      <c r="FS454">
        <v>0</v>
      </c>
      <c r="FT454">
        <v>-0.274</v>
      </c>
      <c r="FU454">
        <v>-0.002</v>
      </c>
      <c r="FV454">
        <v>2.549</v>
      </c>
      <c r="FW454">
        <v>0.129</v>
      </c>
      <c r="FX454">
        <v>420</v>
      </c>
      <c r="FY454">
        <v>17</v>
      </c>
      <c r="FZ454">
        <v>0.02</v>
      </c>
      <c r="GA454">
        <v>0.04</v>
      </c>
      <c r="GB454">
        <v>-41.067605</v>
      </c>
      <c r="GC454">
        <v>-1.129024390243795</v>
      </c>
      <c r="GD454">
        <v>0.1827546783942886</v>
      </c>
      <c r="GE454">
        <v>0</v>
      </c>
      <c r="GF454">
        <v>457.0862941176471</v>
      </c>
      <c r="GG454">
        <v>6.134484347689514</v>
      </c>
      <c r="GH454">
        <v>0.6378150446186289</v>
      </c>
      <c r="GI454">
        <v>0</v>
      </c>
      <c r="GJ454">
        <v>1.907337</v>
      </c>
      <c r="GK454">
        <v>0.006177861163227732</v>
      </c>
      <c r="GL454">
        <v>0.0009576773987100307</v>
      </c>
      <c r="GM454">
        <v>1</v>
      </c>
      <c r="GN454">
        <v>1</v>
      </c>
      <c r="GO454">
        <v>3</v>
      </c>
      <c r="GP454" t="s">
        <v>459</v>
      </c>
      <c r="GQ454">
        <v>3.10215</v>
      </c>
      <c r="GR454">
        <v>2.72487</v>
      </c>
      <c r="GS454">
        <v>0.140659</v>
      </c>
      <c r="GT454">
        <v>0.145261</v>
      </c>
      <c r="GU454">
        <v>0.0994888</v>
      </c>
      <c r="GV454">
        <v>0.0943826</v>
      </c>
      <c r="GW454">
        <v>22450.5</v>
      </c>
      <c r="GX454">
        <v>20284.5</v>
      </c>
      <c r="GY454">
        <v>26688.5</v>
      </c>
      <c r="GZ454">
        <v>23953.1</v>
      </c>
      <c r="HA454">
        <v>38459.9</v>
      </c>
      <c r="HB454">
        <v>32074.3</v>
      </c>
      <c r="HC454">
        <v>46600.4</v>
      </c>
      <c r="HD454">
        <v>37896.3</v>
      </c>
      <c r="HE454">
        <v>1.86998</v>
      </c>
      <c r="HF454">
        <v>1.86075</v>
      </c>
      <c r="HG454">
        <v>0.150669</v>
      </c>
      <c r="HH454">
        <v>0</v>
      </c>
      <c r="HI454">
        <v>27.5531</v>
      </c>
      <c r="HJ454">
        <v>999.9</v>
      </c>
      <c r="HK454">
        <v>45.7</v>
      </c>
      <c r="HL454">
        <v>32</v>
      </c>
      <c r="HM454">
        <v>24.0362</v>
      </c>
      <c r="HN454">
        <v>61.0445</v>
      </c>
      <c r="HO454">
        <v>22.0913</v>
      </c>
      <c r="HP454">
        <v>1</v>
      </c>
      <c r="HQ454">
        <v>0.113453</v>
      </c>
      <c r="HR454">
        <v>0.0168873</v>
      </c>
      <c r="HS454">
        <v>20.2799</v>
      </c>
      <c r="HT454">
        <v>5.21265</v>
      </c>
      <c r="HU454">
        <v>11.98</v>
      </c>
      <c r="HV454">
        <v>4.96355</v>
      </c>
      <c r="HW454">
        <v>3.27435</v>
      </c>
      <c r="HX454">
        <v>9999</v>
      </c>
      <c r="HY454">
        <v>9999</v>
      </c>
      <c r="HZ454">
        <v>9999</v>
      </c>
      <c r="IA454">
        <v>44.9</v>
      </c>
      <c r="IB454">
        <v>1.86399</v>
      </c>
      <c r="IC454">
        <v>1.86015</v>
      </c>
      <c r="ID454">
        <v>1.85847</v>
      </c>
      <c r="IE454">
        <v>1.85981</v>
      </c>
      <c r="IF454">
        <v>1.85989</v>
      </c>
      <c r="IG454">
        <v>1.85843</v>
      </c>
      <c r="IH454">
        <v>1.85746</v>
      </c>
      <c r="II454">
        <v>1.85242</v>
      </c>
      <c r="IJ454">
        <v>0</v>
      </c>
      <c r="IK454">
        <v>0</v>
      </c>
      <c r="IL454">
        <v>0</v>
      </c>
      <c r="IM454">
        <v>0</v>
      </c>
      <c r="IN454" t="s">
        <v>441</v>
      </c>
      <c r="IO454" t="s">
        <v>442</v>
      </c>
      <c r="IP454" t="s">
        <v>443</v>
      </c>
      <c r="IQ454" t="s">
        <v>443</v>
      </c>
      <c r="IR454" t="s">
        <v>443</v>
      </c>
      <c r="IS454" t="s">
        <v>443</v>
      </c>
      <c r="IT454">
        <v>0</v>
      </c>
      <c r="IU454">
        <v>100</v>
      </c>
      <c r="IV454">
        <v>100</v>
      </c>
      <c r="IW454">
        <v>-0.882</v>
      </c>
      <c r="IX454">
        <v>0.2707</v>
      </c>
      <c r="IY454">
        <v>-0.9039269621244732</v>
      </c>
      <c r="IZ454">
        <v>-0.001239420960351069</v>
      </c>
      <c r="JA454">
        <v>2.054680153414315E-06</v>
      </c>
      <c r="JB454">
        <v>-6.090169633737798E-10</v>
      </c>
      <c r="JC454">
        <v>0.01286883109493677</v>
      </c>
      <c r="JD454">
        <v>0.003674261220633967</v>
      </c>
      <c r="JE454">
        <v>0.0003746991724086452</v>
      </c>
      <c r="JF454">
        <v>1.563836292469968E-06</v>
      </c>
      <c r="JG454">
        <v>1</v>
      </c>
      <c r="JH454">
        <v>2003</v>
      </c>
      <c r="JI454">
        <v>1</v>
      </c>
      <c r="JJ454">
        <v>24</v>
      </c>
      <c r="JK454">
        <v>203135.7</v>
      </c>
      <c r="JL454">
        <v>203135.9</v>
      </c>
      <c r="JM454">
        <v>2.0105</v>
      </c>
      <c r="JN454">
        <v>2.62329</v>
      </c>
      <c r="JO454">
        <v>1.49658</v>
      </c>
      <c r="JP454">
        <v>2.34253</v>
      </c>
      <c r="JQ454">
        <v>1.54907</v>
      </c>
      <c r="JR454">
        <v>2.46338</v>
      </c>
      <c r="JS454">
        <v>36.6943</v>
      </c>
      <c r="JT454">
        <v>24.1838</v>
      </c>
      <c r="JU454">
        <v>18</v>
      </c>
      <c r="JV454">
        <v>482.231</v>
      </c>
      <c r="JW454">
        <v>491.087</v>
      </c>
      <c r="JX454">
        <v>27.147</v>
      </c>
      <c r="JY454">
        <v>28.765</v>
      </c>
      <c r="JZ454">
        <v>29.9999</v>
      </c>
      <c r="KA454">
        <v>29.0375</v>
      </c>
      <c r="KB454">
        <v>29.047</v>
      </c>
      <c r="KC454">
        <v>40.5413</v>
      </c>
      <c r="KD454">
        <v>20.5383</v>
      </c>
      <c r="KE454">
        <v>76.5027</v>
      </c>
      <c r="KF454">
        <v>27.1425</v>
      </c>
      <c r="KG454">
        <v>874.646</v>
      </c>
      <c r="KH454">
        <v>19.4415</v>
      </c>
      <c r="KI454">
        <v>101.891</v>
      </c>
      <c r="KJ454">
        <v>91.3917</v>
      </c>
    </row>
    <row r="455" spans="1:296">
      <c r="A455">
        <v>437</v>
      </c>
      <c r="B455">
        <v>1759177752.5</v>
      </c>
      <c r="C455">
        <v>16379.40000009537</v>
      </c>
      <c r="D455" t="s">
        <v>1321</v>
      </c>
      <c r="E455" t="s">
        <v>1322</v>
      </c>
      <c r="F455">
        <v>5</v>
      </c>
      <c r="G455" t="s">
        <v>1218</v>
      </c>
      <c r="H455">
        <v>1759177744.714286</v>
      </c>
      <c r="I455">
        <f>(J455)/1000</f>
        <v>0</v>
      </c>
      <c r="J455">
        <f>IF(DO455, AM455, AG455)</f>
        <v>0</v>
      </c>
      <c r="K455">
        <f>IF(DO455, AH455, AF455)</f>
        <v>0</v>
      </c>
      <c r="L455">
        <f>DQ455 - IF(AT455&gt;1, K455*DK455*100.0/(AV455), 0)</f>
        <v>0</v>
      </c>
      <c r="M455">
        <f>((S455-I455/2)*L455-K455)/(S455+I455/2)</f>
        <v>0</v>
      </c>
      <c r="N455">
        <f>M455*(DX455+DY455)/1000.0</f>
        <v>0</v>
      </c>
      <c r="O455">
        <f>(DQ455 - IF(AT455&gt;1, K455*DK455*100.0/(AV455), 0))*(DX455+DY455)/1000.0</f>
        <v>0</v>
      </c>
      <c r="P455">
        <f>2.0/((1/R455-1/Q455)+SIGN(R455)*SQRT((1/R455-1/Q455)*(1/R455-1/Q455) + 4*DL455/((DL455+1)*(DL455+1))*(2*1/R455*1/Q455-1/Q455*1/Q455)))</f>
        <v>0</v>
      </c>
      <c r="Q455">
        <f>IF(LEFT(DM455,1)&lt;&gt;"0",IF(LEFT(DM455,1)="1",3.0,DN455),$D$5+$E$5*(EE455*DX455/($K$5*1000))+$F$5*(EE455*DX455/($K$5*1000))*MAX(MIN(DK455,$J$5),$I$5)*MAX(MIN(DK455,$J$5),$I$5)+$G$5*MAX(MIN(DK455,$J$5),$I$5)*(EE455*DX455/($K$5*1000))+$H$5*(EE455*DX455/($K$5*1000))*(EE455*DX455/($K$5*1000)))</f>
        <v>0</v>
      </c>
      <c r="R455">
        <f>I455*(1000-(1000*0.61365*exp(17.502*V455/(240.97+V455))/(DX455+DY455)+DS455)/2)/(1000*0.61365*exp(17.502*V455/(240.97+V455))/(DX455+DY455)-DS455)</f>
        <v>0</v>
      </c>
      <c r="S455">
        <f>1/((DL455+1)/(P455/1.6)+1/(Q455/1.37)) + DL455/((DL455+1)/(P455/1.6) + DL455/(Q455/1.37))</f>
        <v>0</v>
      </c>
      <c r="T455">
        <f>(DG455*DJ455)</f>
        <v>0</v>
      </c>
      <c r="U455">
        <f>(DZ455+(T455+2*0.95*5.67E-8*(((DZ455+$B$9)+273)^4-(DZ455+273)^4)-44100*I455)/(1.84*29.3*Q455+8*0.95*5.67E-8*(DZ455+273)^3))</f>
        <v>0</v>
      </c>
      <c r="V455">
        <f>($C$9*EA455+$D$9*EB455+$E$9*U455)</f>
        <v>0</v>
      </c>
      <c r="W455">
        <f>0.61365*exp(17.502*V455/(240.97+V455))</f>
        <v>0</v>
      </c>
      <c r="X455">
        <f>(Y455/Z455*100)</f>
        <v>0</v>
      </c>
      <c r="Y455">
        <f>DS455*(DX455+DY455)/1000</f>
        <v>0</v>
      </c>
      <c r="Z455">
        <f>0.61365*exp(17.502*DZ455/(240.97+DZ455))</f>
        <v>0</v>
      </c>
      <c r="AA455">
        <f>(W455-DS455*(DX455+DY455)/1000)</f>
        <v>0</v>
      </c>
      <c r="AB455">
        <f>(-I455*44100)</f>
        <v>0</v>
      </c>
      <c r="AC455">
        <f>2*29.3*Q455*0.92*(DZ455-V455)</f>
        <v>0</v>
      </c>
      <c r="AD455">
        <f>2*0.95*5.67E-8*(((DZ455+$B$9)+273)^4-(V455+273)^4)</f>
        <v>0</v>
      </c>
      <c r="AE455">
        <f>T455+AD455+AB455+AC455</f>
        <v>0</v>
      </c>
      <c r="AF455">
        <f>DW455*AT455*(DR455-DQ455*(1000-AT455*DT455)/(1000-AT455*DS455))/(100*DK455)</f>
        <v>0</v>
      </c>
      <c r="AG455">
        <f>1000*DW455*AT455*(DS455-DT455)/(100*DK455*(1000-AT455*DS455))</f>
        <v>0</v>
      </c>
      <c r="AH455">
        <f>(AI455 - AJ455 - DX455*1E3/(8.314*(DZ455+273.15)) * AL455/DW455 * AK455) * DW455/(100*DK455) * (1000 - DT455)/1000</f>
        <v>0</v>
      </c>
      <c r="AI455">
        <v>875.1318146831413</v>
      </c>
      <c r="AJ455">
        <v>843.5432909090913</v>
      </c>
      <c r="AK455">
        <v>3.398603227753044</v>
      </c>
      <c r="AL455">
        <v>65.05159675909137</v>
      </c>
      <c r="AM455">
        <f>(AO455 - AN455 + DX455*1E3/(8.314*(DZ455+273.15)) * AQ455/DW455 * AP455) * DW455/(100*DK455) * 1000/(1000 - AO455)</f>
        <v>0</v>
      </c>
      <c r="AN455">
        <v>19.40116376791016</v>
      </c>
      <c r="AO455">
        <v>21.30823212121212</v>
      </c>
      <c r="AP455">
        <v>-5.240720692352485E-05</v>
      </c>
      <c r="AQ455">
        <v>105.0378485698211</v>
      </c>
      <c r="AR455">
        <v>0</v>
      </c>
      <c r="AS455">
        <v>0</v>
      </c>
      <c r="AT455">
        <f>IF(AR455*$H$15&gt;=AV455,1.0,(AV455/(AV455-AR455*$H$15)))</f>
        <v>0</v>
      </c>
      <c r="AU455">
        <f>(AT455-1)*100</f>
        <v>0</v>
      </c>
      <c r="AV455">
        <f>MAX(0,($B$15+$C$15*EE455)/(1+$D$15*EE455)*DX455/(DZ455+273)*$E$15)</f>
        <v>0</v>
      </c>
      <c r="AW455" t="s">
        <v>437</v>
      </c>
      <c r="AX455" t="s">
        <v>437</v>
      </c>
      <c r="AY455">
        <v>0</v>
      </c>
      <c r="AZ455">
        <v>0</v>
      </c>
      <c r="BA455">
        <f>1-AY455/AZ455</f>
        <v>0</v>
      </c>
      <c r="BB455">
        <v>0</v>
      </c>
      <c r="BC455" t="s">
        <v>437</v>
      </c>
      <c r="BD455" t="s">
        <v>437</v>
      </c>
      <c r="BE455">
        <v>0</v>
      </c>
      <c r="BF455">
        <v>0</v>
      </c>
      <c r="BG455">
        <f>1-BE455/BF455</f>
        <v>0</v>
      </c>
      <c r="BH455">
        <v>0.5</v>
      </c>
      <c r="BI455">
        <f>DH455</f>
        <v>0</v>
      </c>
      <c r="BJ455">
        <f>K455</f>
        <v>0</v>
      </c>
      <c r="BK455">
        <f>BG455*BH455*BI455</f>
        <v>0</v>
      </c>
      <c r="BL455">
        <f>(BJ455-BB455)/BI455</f>
        <v>0</v>
      </c>
      <c r="BM455">
        <f>(AZ455-BF455)/BF455</f>
        <v>0</v>
      </c>
      <c r="BN455">
        <f>AY455/(BA455+AY455/BF455)</f>
        <v>0</v>
      </c>
      <c r="BO455" t="s">
        <v>437</v>
      </c>
      <c r="BP455">
        <v>0</v>
      </c>
      <c r="BQ455">
        <f>IF(BP455&lt;&gt;0, BP455, BN455)</f>
        <v>0</v>
      </c>
      <c r="BR455">
        <f>1-BQ455/BF455</f>
        <v>0</v>
      </c>
      <c r="BS455">
        <f>(BF455-BE455)/(BF455-BQ455)</f>
        <v>0</v>
      </c>
      <c r="BT455">
        <f>(AZ455-BF455)/(AZ455-BQ455)</f>
        <v>0</v>
      </c>
      <c r="BU455">
        <f>(BF455-BE455)/(BF455-AY455)</f>
        <v>0</v>
      </c>
      <c r="BV455">
        <f>(AZ455-BF455)/(AZ455-AY455)</f>
        <v>0</v>
      </c>
      <c r="BW455">
        <f>(BS455*BQ455/BE455)</f>
        <v>0</v>
      </c>
      <c r="BX455">
        <f>(1-BW455)</f>
        <v>0</v>
      </c>
      <c r="DG455">
        <f>$B$13*EF455+$C$13*EG455+$F$13*ER455*(1-EU455)</f>
        <v>0</v>
      </c>
      <c r="DH455">
        <f>DG455*DI455</f>
        <v>0</v>
      </c>
      <c r="DI455">
        <f>($B$13*$D$11+$C$13*$D$11+$F$13*((FE455+EW455)/MAX(FE455+EW455+FF455, 0.1)*$I$11+FF455/MAX(FE455+EW455+FF455, 0.1)*$J$11))/($B$13+$C$13+$F$13)</f>
        <v>0</v>
      </c>
      <c r="DJ455">
        <f>($B$13*$K$11+$C$13*$K$11+$F$13*((FE455+EW455)/MAX(FE455+EW455+FF455, 0.1)*$P$11+FF455/MAX(FE455+EW455+FF455, 0.1)*$Q$11))/($B$13+$C$13+$F$13)</f>
        <v>0</v>
      </c>
      <c r="DK455">
        <v>3.21</v>
      </c>
      <c r="DL455">
        <v>0.5</v>
      </c>
      <c r="DM455" t="s">
        <v>438</v>
      </c>
      <c r="DN455">
        <v>2</v>
      </c>
      <c r="DO455" t="b">
        <v>1</v>
      </c>
      <c r="DP455">
        <v>1759177744.714286</v>
      </c>
      <c r="DQ455">
        <v>801.3043214285715</v>
      </c>
      <c r="DR455">
        <v>842.4660000000001</v>
      </c>
      <c r="DS455">
        <v>21.31436071428572</v>
      </c>
      <c r="DT455">
        <v>19.40611785714286</v>
      </c>
      <c r="DU455">
        <v>802.1946428571428</v>
      </c>
      <c r="DV455">
        <v>21.04367857142858</v>
      </c>
      <c r="DW455">
        <v>500.0780714285715</v>
      </c>
      <c r="DX455">
        <v>90.78467499999999</v>
      </c>
      <c r="DY455">
        <v>0.06682428571428571</v>
      </c>
      <c r="DZ455">
        <v>28.42008214285715</v>
      </c>
      <c r="EA455">
        <v>30.00970714285714</v>
      </c>
      <c r="EB455">
        <v>999.9000000000002</v>
      </c>
      <c r="EC455">
        <v>0</v>
      </c>
      <c r="ED455">
        <v>0</v>
      </c>
      <c r="EE455">
        <v>10000.04107142857</v>
      </c>
      <c r="EF455">
        <v>0</v>
      </c>
      <c r="EG455">
        <v>10.31977142857143</v>
      </c>
      <c r="EH455">
        <v>-41.1617</v>
      </c>
      <c r="EI455">
        <v>818.7556071428571</v>
      </c>
      <c r="EJ455">
        <v>859.1385357142857</v>
      </c>
      <c r="EK455">
        <v>1.908253214285714</v>
      </c>
      <c r="EL455">
        <v>842.4660000000001</v>
      </c>
      <c r="EM455">
        <v>19.40611785714286</v>
      </c>
      <c r="EN455">
        <v>1.935017857142857</v>
      </c>
      <c r="EO455">
        <v>1.761777142857143</v>
      </c>
      <c r="EP455">
        <v>16.92239642857143</v>
      </c>
      <c r="EQ455">
        <v>15.45173928571429</v>
      </c>
      <c r="ER455">
        <v>1999.9875</v>
      </c>
      <c r="ES455">
        <v>0.9799975714285711</v>
      </c>
      <c r="ET455">
        <v>0.02000233928571429</v>
      </c>
      <c r="EU455">
        <v>0</v>
      </c>
      <c r="EV455">
        <v>457.8280714285715</v>
      </c>
      <c r="EW455">
        <v>5.00078</v>
      </c>
      <c r="EX455">
        <v>8938.103214285713</v>
      </c>
      <c r="EY455">
        <v>16379.51428571429</v>
      </c>
      <c r="EZ455">
        <v>39.05096428571428</v>
      </c>
      <c r="FA455">
        <v>39.76092857142857</v>
      </c>
      <c r="FB455">
        <v>38.99757142857142</v>
      </c>
      <c r="FC455">
        <v>39.58457142857142</v>
      </c>
      <c r="FD455">
        <v>39.60689285714285</v>
      </c>
      <c r="FE455">
        <v>1955.078571428571</v>
      </c>
      <c r="FF455">
        <v>39.9</v>
      </c>
      <c r="FG455">
        <v>0</v>
      </c>
      <c r="FH455">
        <v>1759177745</v>
      </c>
      <c r="FI455">
        <v>0</v>
      </c>
      <c r="FJ455">
        <v>457.8873600000001</v>
      </c>
      <c r="FK455">
        <v>4.88161537839733</v>
      </c>
      <c r="FL455">
        <v>101.5461537302152</v>
      </c>
      <c r="FM455">
        <v>8939.167600000001</v>
      </c>
      <c r="FN455">
        <v>15</v>
      </c>
      <c r="FO455">
        <v>0</v>
      </c>
      <c r="FP455" t="s">
        <v>439</v>
      </c>
      <c r="FQ455">
        <v>1746989605.5</v>
      </c>
      <c r="FR455">
        <v>1746989593.5</v>
      </c>
      <c r="FS455">
        <v>0</v>
      </c>
      <c r="FT455">
        <v>-0.274</v>
      </c>
      <c r="FU455">
        <v>-0.002</v>
      </c>
      <c r="FV455">
        <v>2.549</v>
      </c>
      <c r="FW455">
        <v>0.129</v>
      </c>
      <c r="FX455">
        <v>420</v>
      </c>
      <c r="FY455">
        <v>17</v>
      </c>
      <c r="FZ455">
        <v>0.02</v>
      </c>
      <c r="GA455">
        <v>0.04</v>
      </c>
      <c r="GB455">
        <v>-41.0922025</v>
      </c>
      <c r="GC455">
        <v>-0.6920566604126985</v>
      </c>
      <c r="GD455">
        <v>0.1738596136075019</v>
      </c>
      <c r="GE455">
        <v>0</v>
      </c>
      <c r="GF455">
        <v>457.4908823529412</v>
      </c>
      <c r="GG455">
        <v>6.151107719046923</v>
      </c>
      <c r="GH455">
        <v>0.6375545081520846</v>
      </c>
      <c r="GI455">
        <v>0</v>
      </c>
      <c r="GJ455">
        <v>1.90790725</v>
      </c>
      <c r="GK455">
        <v>0.007052420262660748</v>
      </c>
      <c r="GL455">
        <v>0.001037429485555531</v>
      </c>
      <c r="GM455">
        <v>1</v>
      </c>
      <c r="GN455">
        <v>1</v>
      </c>
      <c r="GO455">
        <v>3</v>
      </c>
      <c r="GP455" t="s">
        <v>459</v>
      </c>
      <c r="GQ455">
        <v>3.102</v>
      </c>
      <c r="GR455">
        <v>2.7247</v>
      </c>
      <c r="GS455">
        <v>0.142561</v>
      </c>
      <c r="GT455">
        <v>0.147129</v>
      </c>
      <c r="GU455">
        <v>0.099471</v>
      </c>
      <c r="GV455">
        <v>0.0943711</v>
      </c>
      <c r="GW455">
        <v>22401</v>
      </c>
      <c r="GX455">
        <v>20240.4</v>
      </c>
      <c r="GY455">
        <v>26688.7</v>
      </c>
      <c r="GZ455">
        <v>23953.3</v>
      </c>
      <c r="HA455">
        <v>38461.1</v>
      </c>
      <c r="HB455">
        <v>32075</v>
      </c>
      <c r="HC455">
        <v>46600.7</v>
      </c>
      <c r="HD455">
        <v>37896.5</v>
      </c>
      <c r="HE455">
        <v>1.86992</v>
      </c>
      <c r="HF455">
        <v>1.86098</v>
      </c>
      <c r="HG455">
        <v>0.150278</v>
      </c>
      <c r="HH455">
        <v>0</v>
      </c>
      <c r="HI455">
        <v>27.5555</v>
      </c>
      <c r="HJ455">
        <v>999.9</v>
      </c>
      <c r="HK455">
        <v>45.6</v>
      </c>
      <c r="HL455">
        <v>32</v>
      </c>
      <c r="HM455">
        <v>23.9825</v>
      </c>
      <c r="HN455">
        <v>61.2645</v>
      </c>
      <c r="HO455">
        <v>22.0353</v>
      </c>
      <c r="HP455">
        <v>1</v>
      </c>
      <c r="HQ455">
        <v>0.113356</v>
      </c>
      <c r="HR455">
        <v>0.0179466</v>
      </c>
      <c r="HS455">
        <v>20.28</v>
      </c>
      <c r="HT455">
        <v>5.2128</v>
      </c>
      <c r="HU455">
        <v>11.98</v>
      </c>
      <c r="HV455">
        <v>4.96365</v>
      </c>
      <c r="HW455">
        <v>3.27453</v>
      </c>
      <c r="HX455">
        <v>9999</v>
      </c>
      <c r="HY455">
        <v>9999</v>
      </c>
      <c r="HZ455">
        <v>9999</v>
      </c>
      <c r="IA455">
        <v>44.9</v>
      </c>
      <c r="IB455">
        <v>1.86397</v>
      </c>
      <c r="IC455">
        <v>1.86016</v>
      </c>
      <c r="ID455">
        <v>1.85848</v>
      </c>
      <c r="IE455">
        <v>1.85977</v>
      </c>
      <c r="IF455">
        <v>1.85989</v>
      </c>
      <c r="IG455">
        <v>1.85842</v>
      </c>
      <c r="IH455">
        <v>1.85746</v>
      </c>
      <c r="II455">
        <v>1.85242</v>
      </c>
      <c r="IJ455">
        <v>0</v>
      </c>
      <c r="IK455">
        <v>0</v>
      </c>
      <c r="IL455">
        <v>0</v>
      </c>
      <c r="IM455">
        <v>0</v>
      </c>
      <c r="IN455" t="s">
        <v>441</v>
      </c>
      <c r="IO455" t="s">
        <v>442</v>
      </c>
      <c r="IP455" t="s">
        <v>443</v>
      </c>
      <c r="IQ455" t="s">
        <v>443</v>
      </c>
      <c r="IR455" t="s">
        <v>443</v>
      </c>
      <c r="IS455" t="s">
        <v>443</v>
      </c>
      <c r="IT455">
        <v>0</v>
      </c>
      <c r="IU455">
        <v>100</v>
      </c>
      <c r="IV455">
        <v>100</v>
      </c>
      <c r="IW455">
        <v>-0.867</v>
      </c>
      <c r="IX455">
        <v>0.2705</v>
      </c>
      <c r="IY455">
        <v>-0.9039269621244732</v>
      </c>
      <c r="IZ455">
        <v>-0.001239420960351069</v>
      </c>
      <c r="JA455">
        <v>2.054680153414315E-06</v>
      </c>
      <c r="JB455">
        <v>-6.090169633737798E-10</v>
      </c>
      <c r="JC455">
        <v>0.01286883109493677</v>
      </c>
      <c r="JD455">
        <v>0.003674261220633967</v>
      </c>
      <c r="JE455">
        <v>0.0003746991724086452</v>
      </c>
      <c r="JF455">
        <v>1.563836292469968E-06</v>
      </c>
      <c r="JG455">
        <v>1</v>
      </c>
      <c r="JH455">
        <v>2003</v>
      </c>
      <c r="JI455">
        <v>1</v>
      </c>
      <c r="JJ455">
        <v>24</v>
      </c>
      <c r="JK455">
        <v>203135.8</v>
      </c>
      <c r="JL455">
        <v>203136</v>
      </c>
      <c r="JM455">
        <v>2.04712</v>
      </c>
      <c r="JN455">
        <v>2.65137</v>
      </c>
      <c r="JO455">
        <v>1.49658</v>
      </c>
      <c r="JP455">
        <v>2.34253</v>
      </c>
      <c r="JQ455">
        <v>1.54907</v>
      </c>
      <c r="JR455">
        <v>2.46216</v>
      </c>
      <c r="JS455">
        <v>36.6943</v>
      </c>
      <c r="JT455">
        <v>24.1751</v>
      </c>
      <c r="JU455">
        <v>18</v>
      </c>
      <c r="JV455">
        <v>482.182</v>
      </c>
      <c r="JW455">
        <v>491.215</v>
      </c>
      <c r="JX455">
        <v>27.1337</v>
      </c>
      <c r="JY455">
        <v>28.7618</v>
      </c>
      <c r="JZ455">
        <v>29.9999</v>
      </c>
      <c r="KA455">
        <v>29.0347</v>
      </c>
      <c r="KB455">
        <v>29.0446</v>
      </c>
      <c r="KC455">
        <v>41.1527</v>
      </c>
      <c r="KD455">
        <v>20.5383</v>
      </c>
      <c r="KE455">
        <v>76.5027</v>
      </c>
      <c r="KF455">
        <v>27.1319</v>
      </c>
      <c r="KG455">
        <v>888.002</v>
      </c>
      <c r="KH455">
        <v>19.4415</v>
      </c>
      <c r="KI455">
        <v>101.892</v>
      </c>
      <c r="KJ455">
        <v>91.39239999999999</v>
      </c>
    </row>
    <row r="456" spans="1:296">
      <c r="A456">
        <v>438</v>
      </c>
      <c r="B456">
        <v>1759177757</v>
      </c>
      <c r="C456">
        <v>16383.90000009537</v>
      </c>
      <c r="D456" t="s">
        <v>1323</v>
      </c>
      <c r="E456" t="s">
        <v>1324</v>
      </c>
      <c r="F456">
        <v>5</v>
      </c>
      <c r="G456" t="s">
        <v>1218</v>
      </c>
      <c r="H456">
        <v>1759177749.160714</v>
      </c>
      <c r="I456">
        <f>(J456)/1000</f>
        <v>0</v>
      </c>
      <c r="J456">
        <f>IF(DO456, AM456, AG456)</f>
        <v>0</v>
      </c>
      <c r="K456">
        <f>IF(DO456, AH456, AF456)</f>
        <v>0</v>
      </c>
      <c r="L456">
        <f>DQ456 - IF(AT456&gt;1, K456*DK456*100.0/(AV456), 0)</f>
        <v>0</v>
      </c>
      <c r="M456">
        <f>((S456-I456/2)*L456-K456)/(S456+I456/2)</f>
        <v>0</v>
      </c>
      <c r="N456">
        <f>M456*(DX456+DY456)/1000.0</f>
        <v>0</v>
      </c>
      <c r="O456">
        <f>(DQ456 - IF(AT456&gt;1, K456*DK456*100.0/(AV456), 0))*(DX456+DY456)/1000.0</f>
        <v>0</v>
      </c>
      <c r="P456">
        <f>2.0/((1/R456-1/Q456)+SIGN(R456)*SQRT((1/R456-1/Q456)*(1/R456-1/Q456) + 4*DL456/((DL456+1)*(DL456+1))*(2*1/R456*1/Q456-1/Q456*1/Q456)))</f>
        <v>0</v>
      </c>
      <c r="Q456">
        <f>IF(LEFT(DM456,1)&lt;&gt;"0",IF(LEFT(DM456,1)="1",3.0,DN456),$D$5+$E$5*(EE456*DX456/($K$5*1000))+$F$5*(EE456*DX456/($K$5*1000))*MAX(MIN(DK456,$J$5),$I$5)*MAX(MIN(DK456,$J$5),$I$5)+$G$5*MAX(MIN(DK456,$J$5),$I$5)*(EE456*DX456/($K$5*1000))+$H$5*(EE456*DX456/($K$5*1000))*(EE456*DX456/($K$5*1000)))</f>
        <v>0</v>
      </c>
      <c r="R456">
        <f>I456*(1000-(1000*0.61365*exp(17.502*V456/(240.97+V456))/(DX456+DY456)+DS456)/2)/(1000*0.61365*exp(17.502*V456/(240.97+V456))/(DX456+DY456)-DS456)</f>
        <v>0</v>
      </c>
      <c r="S456">
        <f>1/((DL456+1)/(P456/1.6)+1/(Q456/1.37)) + DL456/((DL456+1)/(P456/1.6) + DL456/(Q456/1.37))</f>
        <v>0</v>
      </c>
      <c r="T456">
        <f>(DG456*DJ456)</f>
        <v>0</v>
      </c>
      <c r="U456">
        <f>(DZ456+(T456+2*0.95*5.67E-8*(((DZ456+$B$9)+273)^4-(DZ456+273)^4)-44100*I456)/(1.84*29.3*Q456+8*0.95*5.67E-8*(DZ456+273)^3))</f>
        <v>0</v>
      </c>
      <c r="V456">
        <f>($C$9*EA456+$D$9*EB456+$E$9*U456)</f>
        <v>0</v>
      </c>
      <c r="W456">
        <f>0.61365*exp(17.502*V456/(240.97+V456))</f>
        <v>0</v>
      </c>
      <c r="X456">
        <f>(Y456/Z456*100)</f>
        <v>0</v>
      </c>
      <c r="Y456">
        <f>DS456*(DX456+DY456)/1000</f>
        <v>0</v>
      </c>
      <c r="Z456">
        <f>0.61365*exp(17.502*DZ456/(240.97+DZ456))</f>
        <v>0</v>
      </c>
      <c r="AA456">
        <f>(W456-DS456*(DX456+DY456)/1000)</f>
        <v>0</v>
      </c>
      <c r="AB456">
        <f>(-I456*44100)</f>
        <v>0</v>
      </c>
      <c r="AC456">
        <f>2*29.3*Q456*0.92*(DZ456-V456)</f>
        <v>0</v>
      </c>
      <c r="AD456">
        <f>2*0.95*5.67E-8*(((DZ456+$B$9)+273)^4-(V456+273)^4)</f>
        <v>0</v>
      </c>
      <c r="AE456">
        <f>T456+AD456+AB456+AC456</f>
        <v>0</v>
      </c>
      <c r="AF456">
        <f>DW456*AT456*(DR456-DQ456*(1000-AT456*DT456)/(1000-AT456*DS456))/(100*DK456)</f>
        <v>0</v>
      </c>
      <c r="AG456">
        <f>1000*DW456*AT456*(DS456-DT456)/(100*DK456*(1000-AT456*DS456))</f>
        <v>0</v>
      </c>
      <c r="AH456">
        <f>(AI456 - AJ456 - DX456*1E3/(8.314*(DZ456+273.15)) * AL456/DW456 * AK456) * DW456/(100*DK456) * (1000 - DT456)/1000</f>
        <v>0</v>
      </c>
      <c r="AI456">
        <v>890.578052181226</v>
      </c>
      <c r="AJ456">
        <v>858.7446000000001</v>
      </c>
      <c r="AK456">
        <v>3.377165116828002</v>
      </c>
      <c r="AL456">
        <v>65.05159675909137</v>
      </c>
      <c r="AM456">
        <f>(AO456 - AN456 + DX456*1E3/(8.314*(DZ456+273.15)) * AQ456/DW456 * AP456) * DW456/(100*DK456) * 1000/(1000 - AO456)</f>
        <v>0</v>
      </c>
      <c r="AN456">
        <v>19.39752502246153</v>
      </c>
      <c r="AO456">
        <v>21.30424848484849</v>
      </c>
      <c r="AP456">
        <v>-1.749665798688541E-05</v>
      </c>
      <c r="AQ456">
        <v>105.0378485698211</v>
      </c>
      <c r="AR456">
        <v>0</v>
      </c>
      <c r="AS456">
        <v>0</v>
      </c>
      <c r="AT456">
        <f>IF(AR456*$H$15&gt;=AV456,1.0,(AV456/(AV456-AR456*$H$15)))</f>
        <v>0</v>
      </c>
      <c r="AU456">
        <f>(AT456-1)*100</f>
        <v>0</v>
      </c>
      <c r="AV456">
        <f>MAX(0,($B$15+$C$15*EE456)/(1+$D$15*EE456)*DX456/(DZ456+273)*$E$15)</f>
        <v>0</v>
      </c>
      <c r="AW456" t="s">
        <v>437</v>
      </c>
      <c r="AX456" t="s">
        <v>437</v>
      </c>
      <c r="AY456">
        <v>0</v>
      </c>
      <c r="AZ456">
        <v>0</v>
      </c>
      <c r="BA456">
        <f>1-AY456/AZ456</f>
        <v>0</v>
      </c>
      <c r="BB456">
        <v>0</v>
      </c>
      <c r="BC456" t="s">
        <v>437</v>
      </c>
      <c r="BD456" t="s">
        <v>437</v>
      </c>
      <c r="BE456">
        <v>0</v>
      </c>
      <c r="BF456">
        <v>0</v>
      </c>
      <c r="BG456">
        <f>1-BE456/BF456</f>
        <v>0</v>
      </c>
      <c r="BH456">
        <v>0.5</v>
      </c>
      <c r="BI456">
        <f>DH456</f>
        <v>0</v>
      </c>
      <c r="BJ456">
        <f>K456</f>
        <v>0</v>
      </c>
      <c r="BK456">
        <f>BG456*BH456*BI456</f>
        <v>0</v>
      </c>
      <c r="BL456">
        <f>(BJ456-BB456)/BI456</f>
        <v>0</v>
      </c>
      <c r="BM456">
        <f>(AZ456-BF456)/BF456</f>
        <v>0</v>
      </c>
      <c r="BN456">
        <f>AY456/(BA456+AY456/BF456)</f>
        <v>0</v>
      </c>
      <c r="BO456" t="s">
        <v>437</v>
      </c>
      <c r="BP456">
        <v>0</v>
      </c>
      <c r="BQ456">
        <f>IF(BP456&lt;&gt;0, BP456, BN456)</f>
        <v>0</v>
      </c>
      <c r="BR456">
        <f>1-BQ456/BF456</f>
        <v>0</v>
      </c>
      <c r="BS456">
        <f>(BF456-BE456)/(BF456-BQ456)</f>
        <v>0</v>
      </c>
      <c r="BT456">
        <f>(AZ456-BF456)/(AZ456-BQ456)</f>
        <v>0</v>
      </c>
      <c r="BU456">
        <f>(BF456-BE456)/(BF456-AY456)</f>
        <v>0</v>
      </c>
      <c r="BV456">
        <f>(AZ456-BF456)/(AZ456-AY456)</f>
        <v>0</v>
      </c>
      <c r="BW456">
        <f>(BS456*BQ456/BE456)</f>
        <v>0</v>
      </c>
      <c r="BX456">
        <f>(1-BW456)</f>
        <v>0</v>
      </c>
      <c r="DG456">
        <f>$B$13*EF456+$C$13*EG456+$F$13*ER456*(1-EU456)</f>
        <v>0</v>
      </c>
      <c r="DH456">
        <f>DG456*DI456</f>
        <v>0</v>
      </c>
      <c r="DI456">
        <f>($B$13*$D$11+$C$13*$D$11+$F$13*((FE456+EW456)/MAX(FE456+EW456+FF456, 0.1)*$I$11+FF456/MAX(FE456+EW456+FF456, 0.1)*$J$11))/($B$13+$C$13+$F$13)</f>
        <v>0</v>
      </c>
      <c r="DJ456">
        <f>($B$13*$K$11+$C$13*$K$11+$F$13*((FE456+EW456)/MAX(FE456+EW456+FF456, 0.1)*$P$11+FF456/MAX(FE456+EW456+FF456, 0.1)*$Q$11))/($B$13+$C$13+$F$13)</f>
        <v>0</v>
      </c>
      <c r="DK456">
        <v>3.21</v>
      </c>
      <c r="DL456">
        <v>0.5</v>
      </c>
      <c r="DM456" t="s">
        <v>438</v>
      </c>
      <c r="DN456">
        <v>2</v>
      </c>
      <c r="DO456" t="b">
        <v>1</v>
      </c>
      <c r="DP456">
        <v>1759177749.160714</v>
      </c>
      <c r="DQ456">
        <v>816.115607142857</v>
      </c>
      <c r="DR456">
        <v>857.2961071428573</v>
      </c>
      <c r="DS456">
        <v>21.31077142857142</v>
      </c>
      <c r="DT456">
        <v>19.40287142857143</v>
      </c>
      <c r="DU456">
        <v>816.9926428571428</v>
      </c>
      <c r="DV456">
        <v>21.04016071428572</v>
      </c>
      <c r="DW456">
        <v>500.0035000000001</v>
      </c>
      <c r="DX456">
        <v>90.78467142857141</v>
      </c>
      <c r="DY456">
        <v>0.06677414999999999</v>
      </c>
      <c r="DZ456">
        <v>28.42085714285714</v>
      </c>
      <c r="EA456">
        <v>30.00889285714285</v>
      </c>
      <c r="EB456">
        <v>999.9000000000002</v>
      </c>
      <c r="EC456">
        <v>0</v>
      </c>
      <c r="ED456">
        <v>0</v>
      </c>
      <c r="EE456">
        <v>9993.725357142857</v>
      </c>
      <c r="EF456">
        <v>0</v>
      </c>
      <c r="EG456">
        <v>10.3214</v>
      </c>
      <c r="EH456">
        <v>-41.18064285714286</v>
      </c>
      <c r="EI456">
        <v>833.8863571428572</v>
      </c>
      <c r="EJ456">
        <v>874.2593571428572</v>
      </c>
      <c r="EK456">
        <v>1.907903571428571</v>
      </c>
      <c r="EL456">
        <v>857.2961071428573</v>
      </c>
      <c r="EM456">
        <v>19.40287142857143</v>
      </c>
      <c r="EN456">
        <v>1.934692142857143</v>
      </c>
      <c r="EO456">
        <v>1.7614825</v>
      </c>
      <c r="EP456">
        <v>16.91974285714286</v>
      </c>
      <c r="EQ456">
        <v>15.44913571428572</v>
      </c>
      <c r="ER456">
        <v>1999.982857142857</v>
      </c>
      <c r="ES456">
        <v>0.979997464285714</v>
      </c>
      <c r="ET456">
        <v>0.02000245</v>
      </c>
      <c r="EU456">
        <v>0</v>
      </c>
      <c r="EV456">
        <v>458.1575714285714</v>
      </c>
      <c r="EW456">
        <v>5.00078</v>
      </c>
      <c r="EX456">
        <v>8945.396071428571</v>
      </c>
      <c r="EY456">
        <v>16379.47857142857</v>
      </c>
      <c r="EZ456">
        <v>39.06660714285714</v>
      </c>
      <c r="FA456">
        <v>39.7565</v>
      </c>
      <c r="FB456">
        <v>38.99307142857143</v>
      </c>
      <c r="FC456">
        <v>39.6605</v>
      </c>
      <c r="FD456">
        <v>39.58910714285714</v>
      </c>
      <c r="FE456">
        <v>1955.073571428571</v>
      </c>
      <c r="FF456">
        <v>39.9</v>
      </c>
      <c r="FG456">
        <v>0</v>
      </c>
      <c r="FH456">
        <v>1759177749.8</v>
      </c>
      <c r="FI456">
        <v>0</v>
      </c>
      <c r="FJ456">
        <v>458.23744</v>
      </c>
      <c r="FK456">
        <v>4.085153852064236</v>
      </c>
      <c r="FL456">
        <v>93.15153863997099</v>
      </c>
      <c r="FM456">
        <v>8947.023999999999</v>
      </c>
      <c r="FN456">
        <v>15</v>
      </c>
      <c r="FO456">
        <v>0</v>
      </c>
      <c r="FP456" t="s">
        <v>439</v>
      </c>
      <c r="FQ456">
        <v>1746989605.5</v>
      </c>
      <c r="FR456">
        <v>1746989593.5</v>
      </c>
      <c r="FS456">
        <v>0</v>
      </c>
      <c r="FT456">
        <v>-0.274</v>
      </c>
      <c r="FU456">
        <v>-0.002</v>
      </c>
      <c r="FV456">
        <v>2.549</v>
      </c>
      <c r="FW456">
        <v>0.129</v>
      </c>
      <c r="FX456">
        <v>420</v>
      </c>
      <c r="FY456">
        <v>17</v>
      </c>
      <c r="FZ456">
        <v>0.02</v>
      </c>
      <c r="GA456">
        <v>0.04</v>
      </c>
      <c r="GB456">
        <v>-41.17463414634146</v>
      </c>
      <c r="GC456">
        <v>-0.2438905923343655</v>
      </c>
      <c r="GD456">
        <v>0.1465903178011826</v>
      </c>
      <c r="GE456">
        <v>1</v>
      </c>
      <c r="GF456">
        <v>457.996705882353</v>
      </c>
      <c r="GG456">
        <v>4.732100842037205</v>
      </c>
      <c r="GH456">
        <v>0.4996257145817091</v>
      </c>
      <c r="GI456">
        <v>0</v>
      </c>
      <c r="GJ456">
        <v>1.908008292682927</v>
      </c>
      <c r="GK456">
        <v>-0.002614703832751402</v>
      </c>
      <c r="GL456">
        <v>0.0008832835150704685</v>
      </c>
      <c r="GM456">
        <v>1</v>
      </c>
      <c r="GN456">
        <v>2</v>
      </c>
      <c r="GO456">
        <v>3</v>
      </c>
      <c r="GP456" t="s">
        <v>446</v>
      </c>
      <c r="GQ456">
        <v>3.10204</v>
      </c>
      <c r="GR456">
        <v>2.72476</v>
      </c>
      <c r="GS456">
        <v>0.144252</v>
      </c>
      <c r="GT456">
        <v>0.148796</v>
      </c>
      <c r="GU456">
        <v>0.0994621</v>
      </c>
      <c r="GV456">
        <v>0.09435730000000001</v>
      </c>
      <c r="GW456">
        <v>22356.7</v>
      </c>
      <c r="GX456">
        <v>20201</v>
      </c>
      <c r="GY456">
        <v>26688.5</v>
      </c>
      <c r="GZ456">
        <v>23953.4</v>
      </c>
      <c r="HA456">
        <v>38461.9</v>
      </c>
      <c r="HB456">
        <v>32075.7</v>
      </c>
      <c r="HC456">
        <v>46600.9</v>
      </c>
      <c r="HD456">
        <v>37896.5</v>
      </c>
      <c r="HE456">
        <v>1.87013</v>
      </c>
      <c r="HF456">
        <v>1.86108</v>
      </c>
      <c r="HG456">
        <v>0.150803</v>
      </c>
      <c r="HH456">
        <v>0</v>
      </c>
      <c r="HI456">
        <v>27.5564</v>
      </c>
      <c r="HJ456">
        <v>999.9</v>
      </c>
      <c r="HK456">
        <v>45.6</v>
      </c>
      <c r="HL456">
        <v>32</v>
      </c>
      <c r="HM456">
        <v>23.9869</v>
      </c>
      <c r="HN456">
        <v>61.0945</v>
      </c>
      <c r="HO456">
        <v>22.1835</v>
      </c>
      <c r="HP456">
        <v>1</v>
      </c>
      <c r="HQ456">
        <v>0.112838</v>
      </c>
      <c r="HR456">
        <v>0.00329248</v>
      </c>
      <c r="HS456">
        <v>20.2801</v>
      </c>
      <c r="HT456">
        <v>5.2131</v>
      </c>
      <c r="HU456">
        <v>11.98</v>
      </c>
      <c r="HV456">
        <v>4.9637</v>
      </c>
      <c r="HW456">
        <v>3.27463</v>
      </c>
      <c r="HX456">
        <v>9999</v>
      </c>
      <c r="HY456">
        <v>9999</v>
      </c>
      <c r="HZ456">
        <v>9999</v>
      </c>
      <c r="IA456">
        <v>44.9</v>
      </c>
      <c r="IB456">
        <v>1.86399</v>
      </c>
      <c r="IC456">
        <v>1.86017</v>
      </c>
      <c r="ID456">
        <v>1.85847</v>
      </c>
      <c r="IE456">
        <v>1.85977</v>
      </c>
      <c r="IF456">
        <v>1.85989</v>
      </c>
      <c r="IG456">
        <v>1.85842</v>
      </c>
      <c r="IH456">
        <v>1.85745</v>
      </c>
      <c r="II456">
        <v>1.85242</v>
      </c>
      <c r="IJ456">
        <v>0</v>
      </c>
      <c r="IK456">
        <v>0</v>
      </c>
      <c r="IL456">
        <v>0</v>
      </c>
      <c r="IM456">
        <v>0</v>
      </c>
      <c r="IN456" t="s">
        <v>441</v>
      </c>
      <c r="IO456" t="s">
        <v>442</v>
      </c>
      <c r="IP456" t="s">
        <v>443</v>
      </c>
      <c r="IQ456" t="s">
        <v>443</v>
      </c>
      <c r="IR456" t="s">
        <v>443</v>
      </c>
      <c r="IS456" t="s">
        <v>443</v>
      </c>
      <c r="IT456">
        <v>0</v>
      </c>
      <c r="IU456">
        <v>100</v>
      </c>
      <c r="IV456">
        <v>100</v>
      </c>
      <c r="IW456">
        <v>-0.854</v>
      </c>
      <c r="IX456">
        <v>0.2705</v>
      </c>
      <c r="IY456">
        <v>-0.9039269621244732</v>
      </c>
      <c r="IZ456">
        <v>-0.001239420960351069</v>
      </c>
      <c r="JA456">
        <v>2.054680153414315E-06</v>
      </c>
      <c r="JB456">
        <v>-6.090169633737798E-10</v>
      </c>
      <c r="JC456">
        <v>0.01286883109493677</v>
      </c>
      <c r="JD456">
        <v>0.003674261220633967</v>
      </c>
      <c r="JE456">
        <v>0.0003746991724086452</v>
      </c>
      <c r="JF456">
        <v>1.563836292469968E-06</v>
      </c>
      <c r="JG456">
        <v>1</v>
      </c>
      <c r="JH456">
        <v>2003</v>
      </c>
      <c r="JI456">
        <v>1</v>
      </c>
      <c r="JJ456">
        <v>24</v>
      </c>
      <c r="JK456">
        <v>203135.9</v>
      </c>
      <c r="JL456">
        <v>203136.1</v>
      </c>
      <c r="JM456">
        <v>2.07642</v>
      </c>
      <c r="JN456">
        <v>2.62207</v>
      </c>
      <c r="JO456">
        <v>1.49658</v>
      </c>
      <c r="JP456">
        <v>2.34253</v>
      </c>
      <c r="JQ456">
        <v>1.54907</v>
      </c>
      <c r="JR456">
        <v>2.40356</v>
      </c>
      <c r="JS456">
        <v>36.6943</v>
      </c>
      <c r="JT456">
        <v>24.1751</v>
      </c>
      <c r="JU456">
        <v>18</v>
      </c>
      <c r="JV456">
        <v>482.278</v>
      </c>
      <c r="JW456">
        <v>491.258</v>
      </c>
      <c r="JX456">
        <v>27.1263</v>
      </c>
      <c r="JY456">
        <v>28.7592</v>
      </c>
      <c r="JZ456">
        <v>29.9998</v>
      </c>
      <c r="KA456">
        <v>29.032</v>
      </c>
      <c r="KB456">
        <v>29.0418</v>
      </c>
      <c r="KC456">
        <v>41.7841</v>
      </c>
      <c r="KD456">
        <v>20.5383</v>
      </c>
      <c r="KE456">
        <v>76.5027</v>
      </c>
      <c r="KF456">
        <v>27.1271</v>
      </c>
      <c r="KG456">
        <v>908.038</v>
      </c>
      <c r="KH456">
        <v>19.4415</v>
      </c>
      <c r="KI456">
        <v>101.892</v>
      </c>
      <c r="KJ456">
        <v>91.3926</v>
      </c>
    </row>
    <row r="457" spans="1:296">
      <c r="A457">
        <v>439</v>
      </c>
      <c r="B457">
        <v>1759177762.5</v>
      </c>
      <c r="C457">
        <v>16389.40000009537</v>
      </c>
      <c r="D457" t="s">
        <v>1325</v>
      </c>
      <c r="E457" t="s">
        <v>1326</v>
      </c>
      <c r="F457">
        <v>5</v>
      </c>
      <c r="G457" t="s">
        <v>1218</v>
      </c>
      <c r="H457">
        <v>1759177754.732143</v>
      </c>
      <c r="I457">
        <f>(J457)/1000</f>
        <v>0</v>
      </c>
      <c r="J457">
        <f>IF(DO457, AM457, AG457)</f>
        <v>0</v>
      </c>
      <c r="K457">
        <f>IF(DO457, AH457, AF457)</f>
        <v>0</v>
      </c>
      <c r="L457">
        <f>DQ457 - IF(AT457&gt;1, K457*DK457*100.0/(AV457), 0)</f>
        <v>0</v>
      </c>
      <c r="M457">
        <f>((S457-I457/2)*L457-K457)/(S457+I457/2)</f>
        <v>0</v>
      </c>
      <c r="N457">
        <f>M457*(DX457+DY457)/1000.0</f>
        <v>0</v>
      </c>
      <c r="O457">
        <f>(DQ457 - IF(AT457&gt;1, K457*DK457*100.0/(AV457), 0))*(DX457+DY457)/1000.0</f>
        <v>0</v>
      </c>
      <c r="P457">
        <f>2.0/((1/R457-1/Q457)+SIGN(R457)*SQRT((1/R457-1/Q457)*(1/R457-1/Q457) + 4*DL457/((DL457+1)*(DL457+1))*(2*1/R457*1/Q457-1/Q457*1/Q457)))</f>
        <v>0</v>
      </c>
      <c r="Q457">
        <f>IF(LEFT(DM457,1)&lt;&gt;"0",IF(LEFT(DM457,1)="1",3.0,DN457),$D$5+$E$5*(EE457*DX457/($K$5*1000))+$F$5*(EE457*DX457/($K$5*1000))*MAX(MIN(DK457,$J$5),$I$5)*MAX(MIN(DK457,$J$5),$I$5)+$G$5*MAX(MIN(DK457,$J$5),$I$5)*(EE457*DX457/($K$5*1000))+$H$5*(EE457*DX457/($K$5*1000))*(EE457*DX457/($K$5*1000)))</f>
        <v>0</v>
      </c>
      <c r="R457">
        <f>I457*(1000-(1000*0.61365*exp(17.502*V457/(240.97+V457))/(DX457+DY457)+DS457)/2)/(1000*0.61365*exp(17.502*V457/(240.97+V457))/(DX457+DY457)-DS457)</f>
        <v>0</v>
      </c>
      <c r="S457">
        <f>1/((DL457+1)/(P457/1.6)+1/(Q457/1.37)) + DL457/((DL457+1)/(P457/1.6) + DL457/(Q457/1.37))</f>
        <v>0</v>
      </c>
      <c r="T457">
        <f>(DG457*DJ457)</f>
        <v>0</v>
      </c>
      <c r="U457">
        <f>(DZ457+(T457+2*0.95*5.67E-8*(((DZ457+$B$9)+273)^4-(DZ457+273)^4)-44100*I457)/(1.84*29.3*Q457+8*0.95*5.67E-8*(DZ457+273)^3))</f>
        <v>0</v>
      </c>
      <c r="V457">
        <f>($C$9*EA457+$D$9*EB457+$E$9*U457)</f>
        <v>0</v>
      </c>
      <c r="W457">
        <f>0.61365*exp(17.502*V457/(240.97+V457))</f>
        <v>0</v>
      </c>
      <c r="X457">
        <f>(Y457/Z457*100)</f>
        <v>0</v>
      </c>
      <c r="Y457">
        <f>DS457*(DX457+DY457)/1000</f>
        <v>0</v>
      </c>
      <c r="Z457">
        <f>0.61365*exp(17.502*DZ457/(240.97+DZ457))</f>
        <v>0</v>
      </c>
      <c r="AA457">
        <f>(W457-DS457*(DX457+DY457)/1000)</f>
        <v>0</v>
      </c>
      <c r="AB457">
        <f>(-I457*44100)</f>
        <v>0</v>
      </c>
      <c r="AC457">
        <f>2*29.3*Q457*0.92*(DZ457-V457)</f>
        <v>0</v>
      </c>
      <c r="AD457">
        <f>2*0.95*5.67E-8*(((DZ457+$B$9)+273)^4-(V457+273)^4)</f>
        <v>0</v>
      </c>
      <c r="AE457">
        <f>T457+AD457+AB457+AC457</f>
        <v>0</v>
      </c>
      <c r="AF457">
        <f>DW457*AT457*(DR457-DQ457*(1000-AT457*DT457)/(1000-AT457*DS457))/(100*DK457)</f>
        <v>0</v>
      </c>
      <c r="AG457">
        <f>1000*DW457*AT457*(DS457-DT457)/(100*DK457*(1000-AT457*DS457))</f>
        <v>0</v>
      </c>
      <c r="AH457">
        <f>(AI457 - AJ457 - DX457*1E3/(8.314*(DZ457+273.15)) * AL457/DW457 * AK457) * DW457/(100*DK457) * (1000 - DT457)/1000</f>
        <v>0</v>
      </c>
      <c r="AI457">
        <v>909.6045966566005</v>
      </c>
      <c r="AJ457">
        <v>877.6929515151514</v>
      </c>
      <c r="AK457">
        <v>3.444753462916645</v>
      </c>
      <c r="AL457">
        <v>65.05159675909137</v>
      </c>
      <c r="AM457">
        <f>(AO457 - AN457 + DX457*1E3/(8.314*(DZ457+273.15)) * AQ457/DW457 * AP457) * DW457/(100*DK457) * 1000/(1000 - AO457)</f>
        <v>0</v>
      </c>
      <c r="AN457">
        <v>19.39365468560915</v>
      </c>
      <c r="AO457">
        <v>21.29684121212121</v>
      </c>
      <c r="AP457">
        <v>-5.005808774581727E-05</v>
      </c>
      <c r="AQ457">
        <v>105.0378485698211</v>
      </c>
      <c r="AR457">
        <v>0</v>
      </c>
      <c r="AS457">
        <v>0</v>
      </c>
      <c r="AT457">
        <f>IF(AR457*$H$15&gt;=AV457,1.0,(AV457/(AV457-AR457*$H$15)))</f>
        <v>0</v>
      </c>
      <c r="AU457">
        <f>(AT457-1)*100</f>
        <v>0</v>
      </c>
      <c r="AV457">
        <f>MAX(0,($B$15+$C$15*EE457)/(1+$D$15*EE457)*DX457/(DZ457+273)*$E$15)</f>
        <v>0</v>
      </c>
      <c r="AW457" t="s">
        <v>437</v>
      </c>
      <c r="AX457" t="s">
        <v>437</v>
      </c>
      <c r="AY457">
        <v>0</v>
      </c>
      <c r="AZ457">
        <v>0</v>
      </c>
      <c r="BA457">
        <f>1-AY457/AZ457</f>
        <v>0</v>
      </c>
      <c r="BB457">
        <v>0</v>
      </c>
      <c r="BC457" t="s">
        <v>437</v>
      </c>
      <c r="BD457" t="s">
        <v>437</v>
      </c>
      <c r="BE457">
        <v>0</v>
      </c>
      <c r="BF457">
        <v>0</v>
      </c>
      <c r="BG457">
        <f>1-BE457/BF457</f>
        <v>0</v>
      </c>
      <c r="BH457">
        <v>0.5</v>
      </c>
      <c r="BI457">
        <f>DH457</f>
        <v>0</v>
      </c>
      <c r="BJ457">
        <f>K457</f>
        <v>0</v>
      </c>
      <c r="BK457">
        <f>BG457*BH457*BI457</f>
        <v>0</v>
      </c>
      <c r="BL457">
        <f>(BJ457-BB457)/BI457</f>
        <v>0</v>
      </c>
      <c r="BM457">
        <f>(AZ457-BF457)/BF457</f>
        <v>0</v>
      </c>
      <c r="BN457">
        <f>AY457/(BA457+AY457/BF457)</f>
        <v>0</v>
      </c>
      <c r="BO457" t="s">
        <v>437</v>
      </c>
      <c r="BP457">
        <v>0</v>
      </c>
      <c r="BQ457">
        <f>IF(BP457&lt;&gt;0, BP457, BN457)</f>
        <v>0</v>
      </c>
      <c r="BR457">
        <f>1-BQ457/BF457</f>
        <v>0</v>
      </c>
      <c r="BS457">
        <f>(BF457-BE457)/(BF457-BQ457)</f>
        <v>0</v>
      </c>
      <c r="BT457">
        <f>(AZ457-BF457)/(AZ457-BQ457)</f>
        <v>0</v>
      </c>
      <c r="BU457">
        <f>(BF457-BE457)/(BF457-AY457)</f>
        <v>0</v>
      </c>
      <c r="BV457">
        <f>(AZ457-BF457)/(AZ457-AY457)</f>
        <v>0</v>
      </c>
      <c r="BW457">
        <f>(BS457*BQ457/BE457)</f>
        <v>0</v>
      </c>
      <c r="BX457">
        <f>(1-BW457)</f>
        <v>0</v>
      </c>
      <c r="DG457">
        <f>$B$13*EF457+$C$13*EG457+$F$13*ER457*(1-EU457)</f>
        <v>0</v>
      </c>
      <c r="DH457">
        <f>DG457*DI457</f>
        <v>0</v>
      </c>
      <c r="DI457">
        <f>($B$13*$D$11+$C$13*$D$11+$F$13*((FE457+EW457)/MAX(FE457+EW457+FF457, 0.1)*$I$11+FF457/MAX(FE457+EW457+FF457, 0.1)*$J$11))/($B$13+$C$13+$F$13)</f>
        <v>0</v>
      </c>
      <c r="DJ457">
        <f>($B$13*$K$11+$C$13*$K$11+$F$13*((FE457+EW457)/MAX(FE457+EW457+FF457, 0.1)*$P$11+FF457/MAX(FE457+EW457+FF457, 0.1)*$Q$11))/($B$13+$C$13+$F$13)</f>
        <v>0</v>
      </c>
      <c r="DK457">
        <v>3.21</v>
      </c>
      <c r="DL457">
        <v>0.5</v>
      </c>
      <c r="DM457" t="s">
        <v>438</v>
      </c>
      <c r="DN457">
        <v>2</v>
      </c>
      <c r="DO457" t="b">
        <v>1</v>
      </c>
      <c r="DP457">
        <v>1759177754.732143</v>
      </c>
      <c r="DQ457">
        <v>834.6666785714285</v>
      </c>
      <c r="DR457">
        <v>875.9408928571428</v>
      </c>
      <c r="DS457">
        <v>21.305375</v>
      </c>
      <c r="DT457">
        <v>19.39822857142857</v>
      </c>
      <c r="DU457">
        <v>835.5268928571429</v>
      </c>
      <c r="DV457">
        <v>21.03487857142857</v>
      </c>
      <c r="DW457">
        <v>500.0152142857143</v>
      </c>
      <c r="DX457">
        <v>90.7850857142857</v>
      </c>
      <c r="DY457">
        <v>0.06673514285714285</v>
      </c>
      <c r="DZ457">
        <v>28.41959285714286</v>
      </c>
      <c r="EA457">
        <v>30.00893571428571</v>
      </c>
      <c r="EB457">
        <v>999.9000000000002</v>
      </c>
      <c r="EC457">
        <v>0</v>
      </c>
      <c r="ED457">
        <v>0</v>
      </c>
      <c r="EE457">
        <v>9995.577857142858</v>
      </c>
      <c r="EF457">
        <v>0</v>
      </c>
      <c r="EG457">
        <v>10.3214</v>
      </c>
      <c r="EH457">
        <v>-41.274275</v>
      </c>
      <c r="EI457">
        <v>852.8366785714286</v>
      </c>
      <c r="EJ457">
        <v>893.2687857142857</v>
      </c>
      <c r="EK457">
        <v>1.907148214285714</v>
      </c>
      <c r="EL457">
        <v>875.9408928571428</v>
      </c>
      <c r="EM457">
        <v>19.39822857142857</v>
      </c>
      <c r="EN457">
        <v>1.934211071428571</v>
      </c>
      <c r="EO457">
        <v>1.761069285714286</v>
      </c>
      <c r="EP457">
        <v>16.91581428571428</v>
      </c>
      <c r="EQ457">
        <v>15.445475</v>
      </c>
      <c r="ER457">
        <v>1999.998928571429</v>
      </c>
      <c r="ES457">
        <v>0.9799975714285711</v>
      </c>
      <c r="ET457">
        <v>0.02000234285714286</v>
      </c>
      <c r="EU457">
        <v>0</v>
      </c>
      <c r="EV457">
        <v>458.5835000000001</v>
      </c>
      <c r="EW457">
        <v>5.00078</v>
      </c>
      <c r="EX457">
        <v>8953.905000000001</v>
      </c>
      <c r="EY457">
        <v>16379.61428571429</v>
      </c>
      <c r="EZ457">
        <v>39.05332142857143</v>
      </c>
      <c r="FA457">
        <v>39.76092857142856</v>
      </c>
      <c r="FB457">
        <v>38.99532142857142</v>
      </c>
      <c r="FC457">
        <v>39.65832142857143</v>
      </c>
      <c r="FD457">
        <v>39.57792857142856</v>
      </c>
      <c r="FE457">
        <v>1955.088928571429</v>
      </c>
      <c r="FF457">
        <v>39.9</v>
      </c>
      <c r="FG457">
        <v>0</v>
      </c>
      <c r="FH457">
        <v>1759177755.2</v>
      </c>
      <c r="FI457">
        <v>0</v>
      </c>
      <c r="FJ457">
        <v>458.6166923076923</v>
      </c>
      <c r="FK457">
        <v>4.18878632754286</v>
      </c>
      <c r="FL457">
        <v>86.73743595296449</v>
      </c>
      <c r="FM457">
        <v>8954.63423076923</v>
      </c>
      <c r="FN457">
        <v>15</v>
      </c>
      <c r="FO457">
        <v>0</v>
      </c>
      <c r="FP457" t="s">
        <v>439</v>
      </c>
      <c r="FQ457">
        <v>1746989605.5</v>
      </c>
      <c r="FR457">
        <v>1746989593.5</v>
      </c>
      <c r="FS457">
        <v>0</v>
      </c>
      <c r="FT457">
        <v>-0.274</v>
      </c>
      <c r="FU457">
        <v>-0.002</v>
      </c>
      <c r="FV457">
        <v>2.549</v>
      </c>
      <c r="FW457">
        <v>0.129</v>
      </c>
      <c r="FX457">
        <v>420</v>
      </c>
      <c r="FY457">
        <v>17</v>
      </c>
      <c r="FZ457">
        <v>0.02</v>
      </c>
      <c r="GA457">
        <v>0.04</v>
      </c>
      <c r="GB457">
        <v>-41.246075</v>
      </c>
      <c r="GC457">
        <v>-1.188110318949321</v>
      </c>
      <c r="GD457">
        <v>0.1584080675817998</v>
      </c>
      <c r="GE457">
        <v>0</v>
      </c>
      <c r="GF457">
        <v>458.3972941176471</v>
      </c>
      <c r="GG457">
        <v>4.198288771271832</v>
      </c>
      <c r="GH457">
        <v>0.4567935902385794</v>
      </c>
      <c r="GI457">
        <v>0</v>
      </c>
      <c r="GJ457">
        <v>1.907335</v>
      </c>
      <c r="GK457">
        <v>-0.01027722326454345</v>
      </c>
      <c r="GL457">
        <v>0.001437668251023148</v>
      </c>
      <c r="GM457">
        <v>1</v>
      </c>
      <c r="GN457">
        <v>1</v>
      </c>
      <c r="GO457">
        <v>3</v>
      </c>
      <c r="GP457" t="s">
        <v>459</v>
      </c>
      <c r="GQ457">
        <v>3.10189</v>
      </c>
      <c r="GR457">
        <v>2.72507</v>
      </c>
      <c r="GS457">
        <v>0.146328</v>
      </c>
      <c r="GT457">
        <v>0.150825</v>
      </c>
      <c r="GU457">
        <v>0.0994382</v>
      </c>
      <c r="GV457">
        <v>0.09434679999999999</v>
      </c>
      <c r="GW457">
        <v>22302.8</v>
      </c>
      <c r="GX457">
        <v>20152.8</v>
      </c>
      <c r="GY457">
        <v>26688.9</v>
      </c>
      <c r="GZ457">
        <v>23953.4</v>
      </c>
      <c r="HA457">
        <v>38463.3</v>
      </c>
      <c r="HB457">
        <v>32076.5</v>
      </c>
      <c r="HC457">
        <v>46601.1</v>
      </c>
      <c r="HD457">
        <v>37896.8</v>
      </c>
      <c r="HE457">
        <v>1.86972</v>
      </c>
      <c r="HF457">
        <v>1.8613</v>
      </c>
      <c r="HG457">
        <v>0.150073</v>
      </c>
      <c r="HH457">
        <v>0</v>
      </c>
      <c r="HI457">
        <v>27.5578</v>
      </c>
      <c r="HJ457">
        <v>999.9</v>
      </c>
      <c r="HK457">
        <v>45.6</v>
      </c>
      <c r="HL457">
        <v>32</v>
      </c>
      <c r="HM457">
        <v>23.985</v>
      </c>
      <c r="HN457">
        <v>61.1345</v>
      </c>
      <c r="HO457">
        <v>22.2877</v>
      </c>
      <c r="HP457">
        <v>1</v>
      </c>
      <c r="HQ457">
        <v>0.11284</v>
      </c>
      <c r="HR457">
        <v>0.023908</v>
      </c>
      <c r="HS457">
        <v>20.2801</v>
      </c>
      <c r="HT457">
        <v>5.2125</v>
      </c>
      <c r="HU457">
        <v>11.98</v>
      </c>
      <c r="HV457">
        <v>4.96365</v>
      </c>
      <c r="HW457">
        <v>3.27448</v>
      </c>
      <c r="HX457">
        <v>9999</v>
      </c>
      <c r="HY457">
        <v>9999</v>
      </c>
      <c r="HZ457">
        <v>9999</v>
      </c>
      <c r="IA457">
        <v>44.9</v>
      </c>
      <c r="IB457">
        <v>1.86399</v>
      </c>
      <c r="IC457">
        <v>1.86014</v>
      </c>
      <c r="ID457">
        <v>1.85847</v>
      </c>
      <c r="IE457">
        <v>1.85978</v>
      </c>
      <c r="IF457">
        <v>1.85989</v>
      </c>
      <c r="IG457">
        <v>1.8584</v>
      </c>
      <c r="IH457">
        <v>1.85745</v>
      </c>
      <c r="II457">
        <v>1.85242</v>
      </c>
      <c r="IJ457">
        <v>0</v>
      </c>
      <c r="IK457">
        <v>0</v>
      </c>
      <c r="IL457">
        <v>0</v>
      </c>
      <c r="IM457">
        <v>0</v>
      </c>
      <c r="IN457" t="s">
        <v>441</v>
      </c>
      <c r="IO457" t="s">
        <v>442</v>
      </c>
      <c r="IP457" t="s">
        <v>443</v>
      </c>
      <c r="IQ457" t="s">
        <v>443</v>
      </c>
      <c r="IR457" t="s">
        <v>443</v>
      </c>
      <c r="IS457" t="s">
        <v>443</v>
      </c>
      <c r="IT457">
        <v>0</v>
      </c>
      <c r="IU457">
        <v>100</v>
      </c>
      <c r="IV457">
        <v>100</v>
      </c>
      <c r="IW457">
        <v>-0.836</v>
      </c>
      <c r="IX457">
        <v>0.2703</v>
      </c>
      <c r="IY457">
        <v>-0.9039269621244732</v>
      </c>
      <c r="IZ457">
        <v>-0.001239420960351069</v>
      </c>
      <c r="JA457">
        <v>2.054680153414315E-06</v>
      </c>
      <c r="JB457">
        <v>-6.090169633737798E-10</v>
      </c>
      <c r="JC457">
        <v>0.01286883109493677</v>
      </c>
      <c r="JD457">
        <v>0.003674261220633967</v>
      </c>
      <c r="JE457">
        <v>0.0003746991724086452</v>
      </c>
      <c r="JF457">
        <v>1.563836292469968E-06</v>
      </c>
      <c r="JG457">
        <v>1</v>
      </c>
      <c r="JH457">
        <v>2003</v>
      </c>
      <c r="JI457">
        <v>1</v>
      </c>
      <c r="JJ457">
        <v>24</v>
      </c>
      <c r="JK457">
        <v>203136</v>
      </c>
      <c r="JL457">
        <v>203136.1</v>
      </c>
      <c r="JM457">
        <v>2.11182</v>
      </c>
      <c r="JN457">
        <v>2.66235</v>
      </c>
      <c r="JO457">
        <v>1.49658</v>
      </c>
      <c r="JP457">
        <v>2.34253</v>
      </c>
      <c r="JQ457">
        <v>1.54907</v>
      </c>
      <c r="JR457">
        <v>2.35718</v>
      </c>
      <c r="JS457">
        <v>36.6943</v>
      </c>
      <c r="JT457">
        <v>24.1663</v>
      </c>
      <c r="JU457">
        <v>18</v>
      </c>
      <c r="JV457">
        <v>482.019</v>
      </c>
      <c r="JW457">
        <v>491.373</v>
      </c>
      <c r="JX457">
        <v>27.1172</v>
      </c>
      <c r="JY457">
        <v>28.7563</v>
      </c>
      <c r="JZ457">
        <v>29.9999</v>
      </c>
      <c r="KA457">
        <v>29.0286</v>
      </c>
      <c r="KB457">
        <v>29.0379</v>
      </c>
      <c r="KC457">
        <v>42.4383</v>
      </c>
      <c r="KD457">
        <v>20.5383</v>
      </c>
      <c r="KE457">
        <v>76.5027</v>
      </c>
      <c r="KF457">
        <v>27.115</v>
      </c>
      <c r="KG457">
        <v>921.477</v>
      </c>
      <c r="KH457">
        <v>19.4415</v>
      </c>
      <c r="KI457">
        <v>101.892</v>
      </c>
      <c r="KJ457">
        <v>91.3929</v>
      </c>
    </row>
    <row r="458" spans="1:296">
      <c r="A458">
        <v>440</v>
      </c>
      <c r="B458">
        <v>1759177767</v>
      </c>
      <c r="C458">
        <v>16393.90000009537</v>
      </c>
      <c r="D458" t="s">
        <v>1327</v>
      </c>
      <c r="E458" t="s">
        <v>1328</v>
      </c>
      <c r="F458">
        <v>5</v>
      </c>
      <c r="G458" t="s">
        <v>1218</v>
      </c>
      <c r="H458">
        <v>1759177759.178571</v>
      </c>
      <c r="I458">
        <f>(J458)/1000</f>
        <v>0</v>
      </c>
      <c r="J458">
        <f>IF(DO458, AM458, AG458)</f>
        <v>0</v>
      </c>
      <c r="K458">
        <f>IF(DO458, AH458, AF458)</f>
        <v>0</v>
      </c>
      <c r="L458">
        <f>DQ458 - IF(AT458&gt;1, K458*DK458*100.0/(AV458), 0)</f>
        <v>0</v>
      </c>
      <c r="M458">
        <f>((S458-I458/2)*L458-K458)/(S458+I458/2)</f>
        <v>0</v>
      </c>
      <c r="N458">
        <f>M458*(DX458+DY458)/1000.0</f>
        <v>0</v>
      </c>
      <c r="O458">
        <f>(DQ458 - IF(AT458&gt;1, K458*DK458*100.0/(AV458), 0))*(DX458+DY458)/1000.0</f>
        <v>0</v>
      </c>
      <c r="P458">
        <f>2.0/((1/R458-1/Q458)+SIGN(R458)*SQRT((1/R458-1/Q458)*(1/R458-1/Q458) + 4*DL458/((DL458+1)*(DL458+1))*(2*1/R458*1/Q458-1/Q458*1/Q458)))</f>
        <v>0</v>
      </c>
      <c r="Q458">
        <f>IF(LEFT(DM458,1)&lt;&gt;"0",IF(LEFT(DM458,1)="1",3.0,DN458),$D$5+$E$5*(EE458*DX458/($K$5*1000))+$F$5*(EE458*DX458/($K$5*1000))*MAX(MIN(DK458,$J$5),$I$5)*MAX(MIN(DK458,$J$5),$I$5)+$G$5*MAX(MIN(DK458,$J$5),$I$5)*(EE458*DX458/($K$5*1000))+$H$5*(EE458*DX458/($K$5*1000))*(EE458*DX458/($K$5*1000)))</f>
        <v>0</v>
      </c>
      <c r="R458">
        <f>I458*(1000-(1000*0.61365*exp(17.502*V458/(240.97+V458))/(DX458+DY458)+DS458)/2)/(1000*0.61365*exp(17.502*V458/(240.97+V458))/(DX458+DY458)-DS458)</f>
        <v>0</v>
      </c>
      <c r="S458">
        <f>1/((DL458+1)/(P458/1.6)+1/(Q458/1.37)) + DL458/((DL458+1)/(P458/1.6) + DL458/(Q458/1.37))</f>
        <v>0</v>
      </c>
      <c r="T458">
        <f>(DG458*DJ458)</f>
        <v>0</v>
      </c>
      <c r="U458">
        <f>(DZ458+(T458+2*0.95*5.67E-8*(((DZ458+$B$9)+273)^4-(DZ458+273)^4)-44100*I458)/(1.84*29.3*Q458+8*0.95*5.67E-8*(DZ458+273)^3))</f>
        <v>0</v>
      </c>
      <c r="V458">
        <f>($C$9*EA458+$D$9*EB458+$E$9*U458)</f>
        <v>0</v>
      </c>
      <c r="W458">
        <f>0.61365*exp(17.502*V458/(240.97+V458))</f>
        <v>0</v>
      </c>
      <c r="X458">
        <f>(Y458/Z458*100)</f>
        <v>0</v>
      </c>
      <c r="Y458">
        <f>DS458*(DX458+DY458)/1000</f>
        <v>0</v>
      </c>
      <c r="Z458">
        <f>0.61365*exp(17.502*DZ458/(240.97+DZ458))</f>
        <v>0</v>
      </c>
      <c r="AA458">
        <f>(W458-DS458*(DX458+DY458)/1000)</f>
        <v>0</v>
      </c>
      <c r="AB458">
        <f>(-I458*44100)</f>
        <v>0</v>
      </c>
      <c r="AC458">
        <f>2*29.3*Q458*0.92*(DZ458-V458)</f>
        <v>0</v>
      </c>
      <c r="AD458">
        <f>2*0.95*5.67E-8*(((DZ458+$B$9)+273)^4-(V458+273)^4)</f>
        <v>0</v>
      </c>
      <c r="AE458">
        <f>T458+AD458+AB458+AC458</f>
        <v>0</v>
      </c>
      <c r="AF458">
        <f>DW458*AT458*(DR458-DQ458*(1000-AT458*DT458)/(1000-AT458*DS458))/(100*DK458)</f>
        <v>0</v>
      </c>
      <c r="AG458">
        <f>1000*DW458*AT458*(DS458-DT458)/(100*DK458*(1000-AT458*DS458))</f>
        <v>0</v>
      </c>
      <c r="AH458">
        <f>(AI458 - AJ458 - DX458*1E3/(8.314*(DZ458+273.15)) * AL458/DW458 * AK458) * DW458/(100*DK458) * (1000 - DT458)/1000</f>
        <v>0</v>
      </c>
      <c r="AI458">
        <v>924.894275848888</v>
      </c>
      <c r="AJ458">
        <v>893.102515151515</v>
      </c>
      <c r="AK458">
        <v>3.424804395509979</v>
      </c>
      <c r="AL458">
        <v>65.05159675909137</v>
      </c>
      <c r="AM458">
        <f>(AO458 - AN458 + DX458*1E3/(8.314*(DZ458+273.15)) * AQ458/DW458 * AP458) * DW458/(100*DK458) * 1000/(1000 - AO458)</f>
        <v>0</v>
      </c>
      <c r="AN458">
        <v>19.38855788669223</v>
      </c>
      <c r="AO458">
        <v>21.29364181818181</v>
      </c>
      <c r="AP458">
        <v>-3.601955816662533E-05</v>
      </c>
      <c r="AQ458">
        <v>105.0378485698211</v>
      </c>
      <c r="AR458">
        <v>0</v>
      </c>
      <c r="AS458">
        <v>0</v>
      </c>
      <c r="AT458">
        <f>IF(AR458*$H$15&gt;=AV458,1.0,(AV458/(AV458-AR458*$H$15)))</f>
        <v>0</v>
      </c>
      <c r="AU458">
        <f>(AT458-1)*100</f>
        <v>0</v>
      </c>
      <c r="AV458">
        <f>MAX(0,($B$15+$C$15*EE458)/(1+$D$15*EE458)*DX458/(DZ458+273)*$E$15)</f>
        <v>0</v>
      </c>
      <c r="AW458" t="s">
        <v>437</v>
      </c>
      <c r="AX458" t="s">
        <v>437</v>
      </c>
      <c r="AY458">
        <v>0</v>
      </c>
      <c r="AZ458">
        <v>0</v>
      </c>
      <c r="BA458">
        <f>1-AY458/AZ458</f>
        <v>0</v>
      </c>
      <c r="BB458">
        <v>0</v>
      </c>
      <c r="BC458" t="s">
        <v>437</v>
      </c>
      <c r="BD458" t="s">
        <v>437</v>
      </c>
      <c r="BE458">
        <v>0</v>
      </c>
      <c r="BF458">
        <v>0</v>
      </c>
      <c r="BG458">
        <f>1-BE458/BF458</f>
        <v>0</v>
      </c>
      <c r="BH458">
        <v>0.5</v>
      </c>
      <c r="BI458">
        <f>DH458</f>
        <v>0</v>
      </c>
      <c r="BJ458">
        <f>K458</f>
        <v>0</v>
      </c>
      <c r="BK458">
        <f>BG458*BH458*BI458</f>
        <v>0</v>
      </c>
      <c r="BL458">
        <f>(BJ458-BB458)/BI458</f>
        <v>0</v>
      </c>
      <c r="BM458">
        <f>(AZ458-BF458)/BF458</f>
        <v>0</v>
      </c>
      <c r="BN458">
        <f>AY458/(BA458+AY458/BF458)</f>
        <v>0</v>
      </c>
      <c r="BO458" t="s">
        <v>437</v>
      </c>
      <c r="BP458">
        <v>0</v>
      </c>
      <c r="BQ458">
        <f>IF(BP458&lt;&gt;0, BP458, BN458)</f>
        <v>0</v>
      </c>
      <c r="BR458">
        <f>1-BQ458/BF458</f>
        <v>0</v>
      </c>
      <c r="BS458">
        <f>(BF458-BE458)/(BF458-BQ458)</f>
        <v>0</v>
      </c>
      <c r="BT458">
        <f>(AZ458-BF458)/(AZ458-BQ458)</f>
        <v>0</v>
      </c>
      <c r="BU458">
        <f>(BF458-BE458)/(BF458-AY458)</f>
        <v>0</v>
      </c>
      <c r="BV458">
        <f>(AZ458-BF458)/(AZ458-AY458)</f>
        <v>0</v>
      </c>
      <c r="BW458">
        <f>(BS458*BQ458/BE458)</f>
        <v>0</v>
      </c>
      <c r="BX458">
        <f>(1-BW458)</f>
        <v>0</v>
      </c>
      <c r="DG458">
        <f>$B$13*EF458+$C$13*EG458+$F$13*ER458*(1-EU458)</f>
        <v>0</v>
      </c>
      <c r="DH458">
        <f>DG458*DI458</f>
        <v>0</v>
      </c>
      <c r="DI458">
        <f>($B$13*$D$11+$C$13*$D$11+$F$13*((FE458+EW458)/MAX(FE458+EW458+FF458, 0.1)*$I$11+FF458/MAX(FE458+EW458+FF458, 0.1)*$J$11))/($B$13+$C$13+$F$13)</f>
        <v>0</v>
      </c>
      <c r="DJ458">
        <f>($B$13*$K$11+$C$13*$K$11+$F$13*((FE458+EW458)/MAX(FE458+EW458+FF458, 0.1)*$P$11+FF458/MAX(FE458+EW458+FF458, 0.1)*$Q$11))/($B$13+$C$13+$F$13)</f>
        <v>0</v>
      </c>
      <c r="DK458">
        <v>3.21</v>
      </c>
      <c r="DL458">
        <v>0.5</v>
      </c>
      <c r="DM458" t="s">
        <v>438</v>
      </c>
      <c r="DN458">
        <v>2</v>
      </c>
      <c r="DO458" t="b">
        <v>1</v>
      </c>
      <c r="DP458">
        <v>1759177759.178571</v>
      </c>
      <c r="DQ458">
        <v>849.5272142857141</v>
      </c>
      <c r="DR458">
        <v>890.9090714285715</v>
      </c>
      <c r="DS458">
        <v>21.3008</v>
      </c>
      <c r="DT458">
        <v>19.39448571428571</v>
      </c>
      <c r="DU458">
        <v>850.373642857143</v>
      </c>
      <c r="DV458">
        <v>21.03039285714286</v>
      </c>
      <c r="DW458">
        <v>499.9903571428571</v>
      </c>
      <c r="DX458">
        <v>90.7849892857143</v>
      </c>
      <c r="DY458">
        <v>0.0668505642857143</v>
      </c>
      <c r="DZ458">
        <v>28.41987142857143</v>
      </c>
      <c r="EA458">
        <v>30.00699285714286</v>
      </c>
      <c r="EB458">
        <v>999.9000000000002</v>
      </c>
      <c r="EC458">
        <v>0</v>
      </c>
      <c r="ED458">
        <v>0</v>
      </c>
      <c r="EE458">
        <v>9984.399285714286</v>
      </c>
      <c r="EF458">
        <v>0</v>
      </c>
      <c r="EG458">
        <v>10.3214</v>
      </c>
      <c r="EH458">
        <v>-41.38193928571428</v>
      </c>
      <c r="EI458">
        <v>868.0165357142856</v>
      </c>
      <c r="EJ458">
        <v>908.5296071428572</v>
      </c>
      <c r="EK458">
        <v>1.906308571428571</v>
      </c>
      <c r="EL458">
        <v>890.9090714285715</v>
      </c>
      <c r="EM458">
        <v>19.39448571428571</v>
      </c>
      <c r="EN458">
        <v>1.933792857142857</v>
      </c>
      <c r="EO458">
        <v>1.760728214285715</v>
      </c>
      <c r="EP458">
        <v>16.91241071428571</v>
      </c>
      <c r="EQ458">
        <v>15.44244285714285</v>
      </c>
      <c r="ER458">
        <v>2000.017857142857</v>
      </c>
      <c r="ES458">
        <v>0.9799977857142854</v>
      </c>
      <c r="ET458">
        <v>0.020002125</v>
      </c>
      <c r="EU458">
        <v>0</v>
      </c>
      <c r="EV458">
        <v>458.927</v>
      </c>
      <c r="EW458">
        <v>5.00078</v>
      </c>
      <c r="EX458">
        <v>8960.203928571427</v>
      </c>
      <c r="EY458">
        <v>16379.775</v>
      </c>
      <c r="EZ458">
        <v>39.04660714285713</v>
      </c>
      <c r="FA458">
        <v>39.75421428571428</v>
      </c>
      <c r="FB458">
        <v>38.98864285714285</v>
      </c>
      <c r="FC458">
        <v>39.62485714285714</v>
      </c>
      <c r="FD458">
        <v>39.55564285714286</v>
      </c>
      <c r="FE458">
        <v>1955.107857142858</v>
      </c>
      <c r="FF458">
        <v>39.9</v>
      </c>
      <c r="FG458">
        <v>0</v>
      </c>
      <c r="FH458">
        <v>1759177759.4</v>
      </c>
      <c r="FI458">
        <v>0</v>
      </c>
      <c r="FJ458">
        <v>458.94996</v>
      </c>
      <c r="FK458">
        <v>5.005769221422812</v>
      </c>
      <c r="FL458">
        <v>80.15999985453938</v>
      </c>
      <c r="FM458">
        <v>8960.989599999999</v>
      </c>
      <c r="FN458">
        <v>15</v>
      </c>
      <c r="FO458">
        <v>0</v>
      </c>
      <c r="FP458" t="s">
        <v>439</v>
      </c>
      <c r="FQ458">
        <v>1746989605.5</v>
      </c>
      <c r="FR458">
        <v>1746989593.5</v>
      </c>
      <c r="FS458">
        <v>0</v>
      </c>
      <c r="FT458">
        <v>-0.274</v>
      </c>
      <c r="FU458">
        <v>-0.002</v>
      </c>
      <c r="FV458">
        <v>2.549</v>
      </c>
      <c r="FW458">
        <v>0.129</v>
      </c>
      <c r="FX458">
        <v>420</v>
      </c>
      <c r="FY458">
        <v>17</v>
      </c>
      <c r="FZ458">
        <v>0.02</v>
      </c>
      <c r="GA458">
        <v>0.04</v>
      </c>
      <c r="GB458">
        <v>-41.294915</v>
      </c>
      <c r="GC458">
        <v>-1.516021013133091</v>
      </c>
      <c r="GD458">
        <v>0.1627788431430819</v>
      </c>
      <c r="GE458">
        <v>0</v>
      </c>
      <c r="GF458">
        <v>458.6744117647059</v>
      </c>
      <c r="GG458">
        <v>4.432543927613656</v>
      </c>
      <c r="GH458">
        <v>0.4792880822052097</v>
      </c>
      <c r="GI458">
        <v>0</v>
      </c>
      <c r="GJ458">
        <v>1.9069545</v>
      </c>
      <c r="GK458">
        <v>-0.01299962476548178</v>
      </c>
      <c r="GL458">
        <v>0.00160137277046912</v>
      </c>
      <c r="GM458">
        <v>1</v>
      </c>
      <c r="GN458">
        <v>1</v>
      </c>
      <c r="GO458">
        <v>3</v>
      </c>
      <c r="GP458" t="s">
        <v>459</v>
      </c>
      <c r="GQ458">
        <v>3.10188</v>
      </c>
      <c r="GR458">
        <v>2.72488</v>
      </c>
      <c r="GS458">
        <v>0.147999</v>
      </c>
      <c r="GT458">
        <v>0.152478</v>
      </c>
      <c r="GU458">
        <v>0.0994242</v>
      </c>
      <c r="GV458">
        <v>0.09432169999999999</v>
      </c>
      <c r="GW458">
        <v>22259.1</v>
      </c>
      <c r="GX458">
        <v>20113.6</v>
      </c>
      <c r="GY458">
        <v>26688.8</v>
      </c>
      <c r="GZ458">
        <v>23953.3</v>
      </c>
      <c r="HA458">
        <v>38464.1</v>
      </c>
      <c r="HB458">
        <v>32077.3</v>
      </c>
      <c r="HC458">
        <v>46601.1</v>
      </c>
      <c r="HD458">
        <v>37896.5</v>
      </c>
      <c r="HE458">
        <v>1.8699</v>
      </c>
      <c r="HF458">
        <v>1.86145</v>
      </c>
      <c r="HG458">
        <v>0.149757</v>
      </c>
      <c r="HH458">
        <v>0</v>
      </c>
      <c r="HI458">
        <v>27.5578</v>
      </c>
      <c r="HJ458">
        <v>999.9</v>
      </c>
      <c r="HK458">
        <v>45.6</v>
      </c>
      <c r="HL458">
        <v>32</v>
      </c>
      <c r="HM458">
        <v>23.9849</v>
      </c>
      <c r="HN458">
        <v>61.1145</v>
      </c>
      <c r="HO458">
        <v>22.0994</v>
      </c>
      <c r="HP458">
        <v>1</v>
      </c>
      <c r="HQ458">
        <v>0.112721</v>
      </c>
      <c r="HR458">
        <v>0.0287772</v>
      </c>
      <c r="HS458">
        <v>20.2801</v>
      </c>
      <c r="HT458">
        <v>5.21355</v>
      </c>
      <c r="HU458">
        <v>11.98</v>
      </c>
      <c r="HV458">
        <v>4.96375</v>
      </c>
      <c r="HW458">
        <v>3.27445</v>
      </c>
      <c r="HX458">
        <v>9999</v>
      </c>
      <c r="HY458">
        <v>9999</v>
      </c>
      <c r="HZ458">
        <v>9999</v>
      </c>
      <c r="IA458">
        <v>44.9</v>
      </c>
      <c r="IB458">
        <v>1.86401</v>
      </c>
      <c r="IC458">
        <v>1.86017</v>
      </c>
      <c r="ID458">
        <v>1.85845</v>
      </c>
      <c r="IE458">
        <v>1.85976</v>
      </c>
      <c r="IF458">
        <v>1.85989</v>
      </c>
      <c r="IG458">
        <v>1.85839</v>
      </c>
      <c r="IH458">
        <v>1.85745</v>
      </c>
      <c r="II458">
        <v>1.85242</v>
      </c>
      <c r="IJ458">
        <v>0</v>
      </c>
      <c r="IK458">
        <v>0</v>
      </c>
      <c r="IL458">
        <v>0</v>
      </c>
      <c r="IM458">
        <v>0</v>
      </c>
      <c r="IN458" t="s">
        <v>441</v>
      </c>
      <c r="IO458" t="s">
        <v>442</v>
      </c>
      <c r="IP458" t="s">
        <v>443</v>
      </c>
      <c r="IQ458" t="s">
        <v>443</v>
      </c>
      <c r="IR458" t="s">
        <v>443</v>
      </c>
      <c r="IS458" t="s">
        <v>443</v>
      </c>
      <c r="IT458">
        <v>0</v>
      </c>
      <c r="IU458">
        <v>100</v>
      </c>
      <c r="IV458">
        <v>100</v>
      </c>
      <c r="IW458">
        <v>-0.822</v>
      </c>
      <c r="IX458">
        <v>0.2702</v>
      </c>
      <c r="IY458">
        <v>-0.9039269621244732</v>
      </c>
      <c r="IZ458">
        <v>-0.001239420960351069</v>
      </c>
      <c r="JA458">
        <v>2.054680153414315E-06</v>
      </c>
      <c r="JB458">
        <v>-6.090169633737798E-10</v>
      </c>
      <c r="JC458">
        <v>0.01286883109493677</v>
      </c>
      <c r="JD458">
        <v>0.003674261220633967</v>
      </c>
      <c r="JE458">
        <v>0.0003746991724086452</v>
      </c>
      <c r="JF458">
        <v>1.563836292469968E-06</v>
      </c>
      <c r="JG458">
        <v>1</v>
      </c>
      <c r="JH458">
        <v>2003</v>
      </c>
      <c r="JI458">
        <v>1</v>
      </c>
      <c r="JJ458">
        <v>24</v>
      </c>
      <c r="JK458">
        <v>203136</v>
      </c>
      <c r="JL458">
        <v>203136.2</v>
      </c>
      <c r="JM458">
        <v>2.13989</v>
      </c>
      <c r="JN458">
        <v>2.63062</v>
      </c>
      <c r="JO458">
        <v>1.49658</v>
      </c>
      <c r="JP458">
        <v>2.34253</v>
      </c>
      <c r="JQ458">
        <v>1.54907</v>
      </c>
      <c r="JR458">
        <v>2.43896</v>
      </c>
      <c r="JS458">
        <v>36.6943</v>
      </c>
      <c r="JT458">
        <v>24.1751</v>
      </c>
      <c r="JU458">
        <v>18</v>
      </c>
      <c r="JV458">
        <v>482.1</v>
      </c>
      <c r="JW458">
        <v>491.453</v>
      </c>
      <c r="JX458">
        <v>27.1086</v>
      </c>
      <c r="JY458">
        <v>28.7535</v>
      </c>
      <c r="JZ458">
        <v>29.9998</v>
      </c>
      <c r="KA458">
        <v>29.0258</v>
      </c>
      <c r="KB458">
        <v>29.0356</v>
      </c>
      <c r="KC458">
        <v>43.0619</v>
      </c>
      <c r="KD458">
        <v>20.5383</v>
      </c>
      <c r="KE458">
        <v>76.5027</v>
      </c>
      <c r="KF458">
        <v>27.1059</v>
      </c>
      <c r="KG458">
        <v>941.5119999999999</v>
      </c>
      <c r="KH458">
        <v>19.4425</v>
      </c>
      <c r="KI458">
        <v>101.892</v>
      </c>
      <c r="KJ458">
        <v>91.39239999999999</v>
      </c>
    </row>
    <row r="459" spans="1:296">
      <c r="A459">
        <v>441</v>
      </c>
      <c r="B459">
        <v>1759177772.5</v>
      </c>
      <c r="C459">
        <v>16399.40000009537</v>
      </c>
      <c r="D459" t="s">
        <v>1329</v>
      </c>
      <c r="E459" t="s">
        <v>1330</v>
      </c>
      <c r="F459">
        <v>5</v>
      </c>
      <c r="G459" t="s">
        <v>1218</v>
      </c>
      <c r="H459">
        <v>1759177764.75</v>
      </c>
      <c r="I459">
        <f>(J459)/1000</f>
        <v>0</v>
      </c>
      <c r="J459">
        <f>IF(DO459, AM459, AG459)</f>
        <v>0</v>
      </c>
      <c r="K459">
        <f>IF(DO459, AH459, AF459)</f>
        <v>0</v>
      </c>
      <c r="L459">
        <f>DQ459 - IF(AT459&gt;1, K459*DK459*100.0/(AV459), 0)</f>
        <v>0</v>
      </c>
      <c r="M459">
        <f>((S459-I459/2)*L459-K459)/(S459+I459/2)</f>
        <v>0</v>
      </c>
      <c r="N459">
        <f>M459*(DX459+DY459)/1000.0</f>
        <v>0</v>
      </c>
      <c r="O459">
        <f>(DQ459 - IF(AT459&gt;1, K459*DK459*100.0/(AV459), 0))*(DX459+DY459)/1000.0</f>
        <v>0</v>
      </c>
      <c r="P459">
        <f>2.0/((1/R459-1/Q459)+SIGN(R459)*SQRT((1/R459-1/Q459)*(1/R459-1/Q459) + 4*DL459/((DL459+1)*(DL459+1))*(2*1/R459*1/Q459-1/Q459*1/Q459)))</f>
        <v>0</v>
      </c>
      <c r="Q459">
        <f>IF(LEFT(DM459,1)&lt;&gt;"0",IF(LEFT(DM459,1)="1",3.0,DN459),$D$5+$E$5*(EE459*DX459/($K$5*1000))+$F$5*(EE459*DX459/($K$5*1000))*MAX(MIN(DK459,$J$5),$I$5)*MAX(MIN(DK459,$J$5),$I$5)+$G$5*MAX(MIN(DK459,$J$5),$I$5)*(EE459*DX459/($K$5*1000))+$H$5*(EE459*DX459/($K$5*1000))*(EE459*DX459/($K$5*1000)))</f>
        <v>0</v>
      </c>
      <c r="R459">
        <f>I459*(1000-(1000*0.61365*exp(17.502*V459/(240.97+V459))/(DX459+DY459)+DS459)/2)/(1000*0.61365*exp(17.502*V459/(240.97+V459))/(DX459+DY459)-DS459)</f>
        <v>0</v>
      </c>
      <c r="S459">
        <f>1/((DL459+1)/(P459/1.6)+1/(Q459/1.37)) + DL459/((DL459+1)/(P459/1.6) + DL459/(Q459/1.37))</f>
        <v>0</v>
      </c>
      <c r="T459">
        <f>(DG459*DJ459)</f>
        <v>0</v>
      </c>
      <c r="U459">
        <f>(DZ459+(T459+2*0.95*5.67E-8*(((DZ459+$B$9)+273)^4-(DZ459+273)^4)-44100*I459)/(1.84*29.3*Q459+8*0.95*5.67E-8*(DZ459+273)^3))</f>
        <v>0</v>
      </c>
      <c r="V459">
        <f>($C$9*EA459+$D$9*EB459+$E$9*U459)</f>
        <v>0</v>
      </c>
      <c r="W459">
        <f>0.61365*exp(17.502*V459/(240.97+V459))</f>
        <v>0</v>
      </c>
      <c r="X459">
        <f>(Y459/Z459*100)</f>
        <v>0</v>
      </c>
      <c r="Y459">
        <f>DS459*(DX459+DY459)/1000</f>
        <v>0</v>
      </c>
      <c r="Z459">
        <f>0.61365*exp(17.502*DZ459/(240.97+DZ459))</f>
        <v>0</v>
      </c>
      <c r="AA459">
        <f>(W459-DS459*(DX459+DY459)/1000)</f>
        <v>0</v>
      </c>
      <c r="AB459">
        <f>(-I459*44100)</f>
        <v>0</v>
      </c>
      <c r="AC459">
        <f>2*29.3*Q459*0.92*(DZ459-V459)</f>
        <v>0</v>
      </c>
      <c r="AD459">
        <f>2*0.95*5.67E-8*(((DZ459+$B$9)+273)^4-(V459+273)^4)</f>
        <v>0</v>
      </c>
      <c r="AE459">
        <f>T459+AD459+AB459+AC459</f>
        <v>0</v>
      </c>
      <c r="AF459">
        <f>DW459*AT459*(DR459-DQ459*(1000-AT459*DT459)/(1000-AT459*DS459))/(100*DK459)</f>
        <v>0</v>
      </c>
      <c r="AG459">
        <f>1000*DW459*AT459*(DS459-DT459)/(100*DK459*(1000-AT459*DS459))</f>
        <v>0</v>
      </c>
      <c r="AH459">
        <f>(AI459 - AJ459 - DX459*1E3/(8.314*(DZ459+273.15)) * AL459/DW459 * AK459) * DW459/(100*DK459) * (1000 - DT459)/1000</f>
        <v>0</v>
      </c>
      <c r="AI459">
        <v>943.5692504586349</v>
      </c>
      <c r="AJ459">
        <v>911.9007818181821</v>
      </c>
      <c r="AK459">
        <v>3.411113893643131</v>
      </c>
      <c r="AL459">
        <v>65.05159675909137</v>
      </c>
      <c r="AM459">
        <f>(AO459 - AN459 + DX459*1E3/(8.314*(DZ459+273.15)) * AQ459/DW459 * AP459) * DW459/(100*DK459) * 1000/(1000 - AO459)</f>
        <v>0</v>
      </c>
      <c r="AN459">
        <v>19.38089967137119</v>
      </c>
      <c r="AO459">
        <v>21.28831939393939</v>
      </c>
      <c r="AP459">
        <v>-2.761762714192974E-05</v>
      </c>
      <c r="AQ459">
        <v>105.0378485698211</v>
      </c>
      <c r="AR459">
        <v>0</v>
      </c>
      <c r="AS459">
        <v>0</v>
      </c>
      <c r="AT459">
        <f>IF(AR459*$H$15&gt;=AV459,1.0,(AV459/(AV459-AR459*$H$15)))</f>
        <v>0</v>
      </c>
      <c r="AU459">
        <f>(AT459-1)*100</f>
        <v>0</v>
      </c>
      <c r="AV459">
        <f>MAX(0,($B$15+$C$15*EE459)/(1+$D$15*EE459)*DX459/(DZ459+273)*$E$15)</f>
        <v>0</v>
      </c>
      <c r="AW459" t="s">
        <v>437</v>
      </c>
      <c r="AX459" t="s">
        <v>437</v>
      </c>
      <c r="AY459">
        <v>0</v>
      </c>
      <c r="AZ459">
        <v>0</v>
      </c>
      <c r="BA459">
        <f>1-AY459/AZ459</f>
        <v>0</v>
      </c>
      <c r="BB459">
        <v>0</v>
      </c>
      <c r="BC459" t="s">
        <v>437</v>
      </c>
      <c r="BD459" t="s">
        <v>437</v>
      </c>
      <c r="BE459">
        <v>0</v>
      </c>
      <c r="BF459">
        <v>0</v>
      </c>
      <c r="BG459">
        <f>1-BE459/BF459</f>
        <v>0</v>
      </c>
      <c r="BH459">
        <v>0.5</v>
      </c>
      <c r="BI459">
        <f>DH459</f>
        <v>0</v>
      </c>
      <c r="BJ459">
        <f>K459</f>
        <v>0</v>
      </c>
      <c r="BK459">
        <f>BG459*BH459*BI459</f>
        <v>0</v>
      </c>
      <c r="BL459">
        <f>(BJ459-BB459)/BI459</f>
        <v>0</v>
      </c>
      <c r="BM459">
        <f>(AZ459-BF459)/BF459</f>
        <v>0</v>
      </c>
      <c r="BN459">
        <f>AY459/(BA459+AY459/BF459)</f>
        <v>0</v>
      </c>
      <c r="BO459" t="s">
        <v>437</v>
      </c>
      <c r="BP459">
        <v>0</v>
      </c>
      <c r="BQ459">
        <f>IF(BP459&lt;&gt;0, BP459, BN459)</f>
        <v>0</v>
      </c>
      <c r="BR459">
        <f>1-BQ459/BF459</f>
        <v>0</v>
      </c>
      <c r="BS459">
        <f>(BF459-BE459)/(BF459-BQ459)</f>
        <v>0</v>
      </c>
      <c r="BT459">
        <f>(AZ459-BF459)/(AZ459-BQ459)</f>
        <v>0</v>
      </c>
      <c r="BU459">
        <f>(BF459-BE459)/(BF459-AY459)</f>
        <v>0</v>
      </c>
      <c r="BV459">
        <f>(AZ459-BF459)/(AZ459-AY459)</f>
        <v>0</v>
      </c>
      <c r="BW459">
        <f>(BS459*BQ459/BE459)</f>
        <v>0</v>
      </c>
      <c r="BX459">
        <f>(1-BW459)</f>
        <v>0</v>
      </c>
      <c r="DG459">
        <f>$B$13*EF459+$C$13*EG459+$F$13*ER459*(1-EU459)</f>
        <v>0</v>
      </c>
      <c r="DH459">
        <f>DG459*DI459</f>
        <v>0</v>
      </c>
      <c r="DI459">
        <f>($B$13*$D$11+$C$13*$D$11+$F$13*((FE459+EW459)/MAX(FE459+EW459+FF459, 0.1)*$I$11+FF459/MAX(FE459+EW459+FF459, 0.1)*$J$11))/($B$13+$C$13+$F$13)</f>
        <v>0</v>
      </c>
      <c r="DJ459">
        <f>($B$13*$K$11+$C$13*$K$11+$F$13*((FE459+EW459)/MAX(FE459+EW459+FF459, 0.1)*$P$11+FF459/MAX(FE459+EW459+FF459, 0.1)*$Q$11))/($B$13+$C$13+$F$13)</f>
        <v>0</v>
      </c>
      <c r="DK459">
        <v>3.21</v>
      </c>
      <c r="DL459">
        <v>0.5</v>
      </c>
      <c r="DM459" t="s">
        <v>438</v>
      </c>
      <c r="DN459">
        <v>2</v>
      </c>
      <c r="DO459" t="b">
        <v>1</v>
      </c>
      <c r="DP459">
        <v>1759177764.75</v>
      </c>
      <c r="DQ459">
        <v>868.19975</v>
      </c>
      <c r="DR459">
        <v>909.6109642857143</v>
      </c>
      <c r="DS459">
        <v>21.29524285714286</v>
      </c>
      <c r="DT459">
        <v>19.38874285714286</v>
      </c>
      <c r="DU459">
        <v>869.0286785714286</v>
      </c>
      <c r="DV459">
        <v>21.02494642857143</v>
      </c>
      <c r="DW459">
        <v>500.0006428571428</v>
      </c>
      <c r="DX459">
        <v>90.78507142857146</v>
      </c>
      <c r="DY459">
        <v>0.06689114642857144</v>
      </c>
      <c r="DZ459">
        <v>28.41825357142857</v>
      </c>
      <c r="EA459">
        <v>30.00572142857143</v>
      </c>
      <c r="EB459">
        <v>999.9000000000002</v>
      </c>
      <c r="EC459">
        <v>0</v>
      </c>
      <c r="ED459">
        <v>0</v>
      </c>
      <c r="EE459">
        <v>9991.449285714287</v>
      </c>
      <c r="EF459">
        <v>0</v>
      </c>
      <c r="EG459">
        <v>10.3214</v>
      </c>
      <c r="EH459">
        <v>-41.41120714285714</v>
      </c>
      <c r="EI459">
        <v>887.0904642857143</v>
      </c>
      <c r="EJ459">
        <v>927.5957857142856</v>
      </c>
      <c r="EK459">
        <v>1.906491071428572</v>
      </c>
      <c r="EL459">
        <v>909.6109642857143</v>
      </c>
      <c r="EM459">
        <v>19.38874285714286</v>
      </c>
      <c r="EN459">
        <v>1.93329</v>
      </c>
      <c r="EO459">
        <v>1.760207857142857</v>
      </c>
      <c r="EP459">
        <v>16.90830357142857</v>
      </c>
      <c r="EQ459">
        <v>15.43783214285715</v>
      </c>
      <c r="ER459">
        <v>2000.016071428572</v>
      </c>
      <c r="ES459">
        <v>0.9799977857142854</v>
      </c>
      <c r="ET459">
        <v>0.020002125</v>
      </c>
      <c r="EU459">
        <v>0</v>
      </c>
      <c r="EV459">
        <v>459.3548214285714</v>
      </c>
      <c r="EW459">
        <v>5.00078</v>
      </c>
      <c r="EX459">
        <v>8967.326785714284</v>
      </c>
      <c r="EY459">
        <v>16379.75</v>
      </c>
      <c r="EZ459">
        <v>39.02210714285714</v>
      </c>
      <c r="FA459">
        <v>39.75632142857142</v>
      </c>
      <c r="FB459">
        <v>38.98642857142857</v>
      </c>
      <c r="FC459">
        <v>39.53778571428571</v>
      </c>
      <c r="FD459">
        <v>39.55117857142857</v>
      </c>
      <c r="FE459">
        <v>1955.106071428572</v>
      </c>
      <c r="FF459">
        <v>39.9</v>
      </c>
      <c r="FG459">
        <v>0</v>
      </c>
      <c r="FH459">
        <v>1759177764.8</v>
      </c>
      <c r="FI459">
        <v>0</v>
      </c>
      <c r="FJ459">
        <v>459.3335769230769</v>
      </c>
      <c r="FK459">
        <v>4.973641034388347</v>
      </c>
      <c r="FL459">
        <v>73.00136756463627</v>
      </c>
      <c r="FM459">
        <v>8967.435769230769</v>
      </c>
      <c r="FN459">
        <v>15</v>
      </c>
      <c r="FO459">
        <v>0</v>
      </c>
      <c r="FP459" t="s">
        <v>439</v>
      </c>
      <c r="FQ459">
        <v>1746989605.5</v>
      </c>
      <c r="FR459">
        <v>1746989593.5</v>
      </c>
      <c r="FS459">
        <v>0</v>
      </c>
      <c r="FT459">
        <v>-0.274</v>
      </c>
      <c r="FU459">
        <v>-0.002</v>
      </c>
      <c r="FV459">
        <v>2.549</v>
      </c>
      <c r="FW459">
        <v>0.129</v>
      </c>
      <c r="FX459">
        <v>420</v>
      </c>
      <c r="FY459">
        <v>17</v>
      </c>
      <c r="FZ459">
        <v>0.02</v>
      </c>
      <c r="GA459">
        <v>0.04</v>
      </c>
      <c r="GB459">
        <v>-41.3683175</v>
      </c>
      <c r="GC459">
        <v>-0.5095508442775841</v>
      </c>
      <c r="GD459">
        <v>0.1170472274073596</v>
      </c>
      <c r="GE459">
        <v>0</v>
      </c>
      <c r="GF459">
        <v>459.0767941176471</v>
      </c>
      <c r="GG459">
        <v>4.546233767199777</v>
      </c>
      <c r="GH459">
        <v>0.4898446199868929</v>
      </c>
      <c r="GI459">
        <v>0</v>
      </c>
      <c r="GJ459">
        <v>1.90651175</v>
      </c>
      <c r="GK459">
        <v>-0.0002000375234551343</v>
      </c>
      <c r="GL459">
        <v>0.00120269673546575</v>
      </c>
      <c r="GM459">
        <v>1</v>
      </c>
      <c r="GN459">
        <v>1</v>
      </c>
      <c r="GO459">
        <v>3</v>
      </c>
      <c r="GP459" t="s">
        <v>459</v>
      </c>
      <c r="GQ459">
        <v>3.10202</v>
      </c>
      <c r="GR459">
        <v>2.72512</v>
      </c>
      <c r="GS459">
        <v>0.150026</v>
      </c>
      <c r="GT459">
        <v>0.154439</v>
      </c>
      <c r="GU459">
        <v>0.0994104</v>
      </c>
      <c r="GV459">
        <v>0.09430089999999999</v>
      </c>
      <c r="GW459">
        <v>22206.4</v>
      </c>
      <c r="GX459">
        <v>20067.1</v>
      </c>
      <c r="GY459">
        <v>26689</v>
      </c>
      <c r="GZ459">
        <v>23953.5</v>
      </c>
      <c r="HA459">
        <v>38465.3</v>
      </c>
      <c r="HB459">
        <v>32078.4</v>
      </c>
      <c r="HC459">
        <v>46601.5</v>
      </c>
      <c r="HD459">
        <v>37896.6</v>
      </c>
      <c r="HE459">
        <v>1.87027</v>
      </c>
      <c r="HF459">
        <v>1.86127</v>
      </c>
      <c r="HG459">
        <v>0.150334</v>
      </c>
      <c r="HH459">
        <v>0</v>
      </c>
      <c r="HI459">
        <v>27.5578</v>
      </c>
      <c r="HJ459">
        <v>999.9</v>
      </c>
      <c r="HK459">
        <v>45.6</v>
      </c>
      <c r="HL459">
        <v>32</v>
      </c>
      <c r="HM459">
        <v>23.984</v>
      </c>
      <c r="HN459">
        <v>61.6345</v>
      </c>
      <c r="HO459">
        <v>22.1514</v>
      </c>
      <c r="HP459">
        <v>1</v>
      </c>
      <c r="HQ459">
        <v>0.112299</v>
      </c>
      <c r="HR459">
        <v>-0.124861</v>
      </c>
      <c r="HS459">
        <v>20.2801</v>
      </c>
      <c r="HT459">
        <v>5.21325</v>
      </c>
      <c r="HU459">
        <v>11.9798</v>
      </c>
      <c r="HV459">
        <v>4.9637</v>
      </c>
      <c r="HW459">
        <v>3.27445</v>
      </c>
      <c r="HX459">
        <v>9999</v>
      </c>
      <c r="HY459">
        <v>9999</v>
      </c>
      <c r="HZ459">
        <v>9999</v>
      </c>
      <c r="IA459">
        <v>44.9</v>
      </c>
      <c r="IB459">
        <v>1.86401</v>
      </c>
      <c r="IC459">
        <v>1.86015</v>
      </c>
      <c r="ID459">
        <v>1.85843</v>
      </c>
      <c r="IE459">
        <v>1.85977</v>
      </c>
      <c r="IF459">
        <v>1.85989</v>
      </c>
      <c r="IG459">
        <v>1.8584</v>
      </c>
      <c r="IH459">
        <v>1.85745</v>
      </c>
      <c r="II459">
        <v>1.85242</v>
      </c>
      <c r="IJ459">
        <v>0</v>
      </c>
      <c r="IK459">
        <v>0</v>
      </c>
      <c r="IL459">
        <v>0</v>
      </c>
      <c r="IM459">
        <v>0</v>
      </c>
      <c r="IN459" t="s">
        <v>441</v>
      </c>
      <c r="IO459" t="s">
        <v>442</v>
      </c>
      <c r="IP459" t="s">
        <v>443</v>
      </c>
      <c r="IQ459" t="s">
        <v>443</v>
      </c>
      <c r="IR459" t="s">
        <v>443</v>
      </c>
      <c r="IS459" t="s">
        <v>443</v>
      </c>
      <c r="IT459">
        <v>0</v>
      </c>
      <c r="IU459">
        <v>100</v>
      </c>
      <c r="IV459">
        <v>100</v>
      </c>
      <c r="IW459">
        <v>-0.804</v>
      </c>
      <c r="IX459">
        <v>0.2701</v>
      </c>
      <c r="IY459">
        <v>-0.9039269621244732</v>
      </c>
      <c r="IZ459">
        <v>-0.001239420960351069</v>
      </c>
      <c r="JA459">
        <v>2.054680153414315E-06</v>
      </c>
      <c r="JB459">
        <v>-6.090169633737798E-10</v>
      </c>
      <c r="JC459">
        <v>0.01286883109493677</v>
      </c>
      <c r="JD459">
        <v>0.003674261220633967</v>
      </c>
      <c r="JE459">
        <v>0.0003746991724086452</v>
      </c>
      <c r="JF459">
        <v>1.563836292469968E-06</v>
      </c>
      <c r="JG459">
        <v>1</v>
      </c>
      <c r="JH459">
        <v>2003</v>
      </c>
      <c r="JI459">
        <v>1</v>
      </c>
      <c r="JJ459">
        <v>24</v>
      </c>
      <c r="JK459">
        <v>203136.1</v>
      </c>
      <c r="JL459">
        <v>203136.3</v>
      </c>
      <c r="JM459">
        <v>2.17529</v>
      </c>
      <c r="JN459">
        <v>2.65503</v>
      </c>
      <c r="JO459">
        <v>1.49658</v>
      </c>
      <c r="JP459">
        <v>2.34253</v>
      </c>
      <c r="JQ459">
        <v>1.54907</v>
      </c>
      <c r="JR459">
        <v>2.46094</v>
      </c>
      <c r="JS459">
        <v>36.6943</v>
      </c>
      <c r="JT459">
        <v>24.1751</v>
      </c>
      <c r="JU459">
        <v>18</v>
      </c>
      <c r="JV459">
        <v>482.297</v>
      </c>
      <c r="JW459">
        <v>491.31</v>
      </c>
      <c r="JX459">
        <v>27.1227</v>
      </c>
      <c r="JY459">
        <v>28.7502</v>
      </c>
      <c r="JZ459">
        <v>30</v>
      </c>
      <c r="KA459">
        <v>29.023</v>
      </c>
      <c r="KB459">
        <v>29.0322</v>
      </c>
      <c r="KC459">
        <v>43.7163</v>
      </c>
      <c r="KD459">
        <v>20.5383</v>
      </c>
      <c r="KE459">
        <v>76.5027</v>
      </c>
      <c r="KF459">
        <v>27.1406</v>
      </c>
      <c r="KG459">
        <v>954.873</v>
      </c>
      <c r="KH459">
        <v>19.4457</v>
      </c>
      <c r="KI459">
        <v>101.893</v>
      </c>
      <c r="KJ459">
        <v>91.39279999999999</v>
      </c>
    </row>
    <row r="460" spans="1:296">
      <c r="A460">
        <v>442</v>
      </c>
      <c r="B460">
        <v>1759177777</v>
      </c>
      <c r="C460">
        <v>16403.90000009537</v>
      </c>
      <c r="D460" t="s">
        <v>1331</v>
      </c>
      <c r="E460" t="s">
        <v>1332</v>
      </c>
      <c r="F460">
        <v>5</v>
      </c>
      <c r="G460" t="s">
        <v>1218</v>
      </c>
      <c r="H460">
        <v>1759177769.178571</v>
      </c>
      <c r="I460">
        <f>(J460)/1000</f>
        <v>0</v>
      </c>
      <c r="J460">
        <f>IF(DO460, AM460, AG460)</f>
        <v>0</v>
      </c>
      <c r="K460">
        <f>IF(DO460, AH460, AF460)</f>
        <v>0</v>
      </c>
      <c r="L460">
        <f>DQ460 - IF(AT460&gt;1, K460*DK460*100.0/(AV460), 0)</f>
        <v>0</v>
      </c>
      <c r="M460">
        <f>((S460-I460/2)*L460-K460)/(S460+I460/2)</f>
        <v>0</v>
      </c>
      <c r="N460">
        <f>M460*(DX460+DY460)/1000.0</f>
        <v>0</v>
      </c>
      <c r="O460">
        <f>(DQ460 - IF(AT460&gt;1, K460*DK460*100.0/(AV460), 0))*(DX460+DY460)/1000.0</f>
        <v>0</v>
      </c>
      <c r="P460">
        <f>2.0/((1/R460-1/Q460)+SIGN(R460)*SQRT((1/R460-1/Q460)*(1/R460-1/Q460) + 4*DL460/((DL460+1)*(DL460+1))*(2*1/R460*1/Q460-1/Q460*1/Q460)))</f>
        <v>0</v>
      </c>
      <c r="Q460">
        <f>IF(LEFT(DM460,1)&lt;&gt;"0",IF(LEFT(DM460,1)="1",3.0,DN460),$D$5+$E$5*(EE460*DX460/($K$5*1000))+$F$5*(EE460*DX460/($K$5*1000))*MAX(MIN(DK460,$J$5),$I$5)*MAX(MIN(DK460,$J$5),$I$5)+$G$5*MAX(MIN(DK460,$J$5),$I$5)*(EE460*DX460/($K$5*1000))+$H$5*(EE460*DX460/($K$5*1000))*(EE460*DX460/($K$5*1000)))</f>
        <v>0</v>
      </c>
      <c r="R460">
        <f>I460*(1000-(1000*0.61365*exp(17.502*V460/(240.97+V460))/(DX460+DY460)+DS460)/2)/(1000*0.61365*exp(17.502*V460/(240.97+V460))/(DX460+DY460)-DS460)</f>
        <v>0</v>
      </c>
      <c r="S460">
        <f>1/((DL460+1)/(P460/1.6)+1/(Q460/1.37)) + DL460/((DL460+1)/(P460/1.6) + DL460/(Q460/1.37))</f>
        <v>0</v>
      </c>
      <c r="T460">
        <f>(DG460*DJ460)</f>
        <v>0</v>
      </c>
      <c r="U460">
        <f>(DZ460+(T460+2*0.95*5.67E-8*(((DZ460+$B$9)+273)^4-(DZ460+273)^4)-44100*I460)/(1.84*29.3*Q460+8*0.95*5.67E-8*(DZ460+273)^3))</f>
        <v>0</v>
      </c>
      <c r="V460">
        <f>($C$9*EA460+$D$9*EB460+$E$9*U460)</f>
        <v>0</v>
      </c>
      <c r="W460">
        <f>0.61365*exp(17.502*V460/(240.97+V460))</f>
        <v>0</v>
      </c>
      <c r="X460">
        <f>(Y460/Z460*100)</f>
        <v>0</v>
      </c>
      <c r="Y460">
        <f>DS460*(DX460+DY460)/1000</f>
        <v>0</v>
      </c>
      <c r="Z460">
        <f>0.61365*exp(17.502*DZ460/(240.97+DZ460))</f>
        <v>0</v>
      </c>
      <c r="AA460">
        <f>(W460-DS460*(DX460+DY460)/1000)</f>
        <v>0</v>
      </c>
      <c r="AB460">
        <f>(-I460*44100)</f>
        <v>0</v>
      </c>
      <c r="AC460">
        <f>2*29.3*Q460*0.92*(DZ460-V460)</f>
        <v>0</v>
      </c>
      <c r="AD460">
        <f>2*0.95*5.67E-8*(((DZ460+$B$9)+273)^4-(V460+273)^4)</f>
        <v>0</v>
      </c>
      <c r="AE460">
        <f>T460+AD460+AB460+AC460</f>
        <v>0</v>
      </c>
      <c r="AF460">
        <f>DW460*AT460*(DR460-DQ460*(1000-AT460*DT460)/(1000-AT460*DS460))/(100*DK460)</f>
        <v>0</v>
      </c>
      <c r="AG460">
        <f>1000*DW460*AT460*(DS460-DT460)/(100*DK460*(1000-AT460*DS460))</f>
        <v>0</v>
      </c>
      <c r="AH460">
        <f>(AI460 - AJ460 - DX460*1E3/(8.314*(DZ460+273.15)) * AL460/DW460 * AK460) * DW460/(100*DK460) * (1000 - DT460)/1000</f>
        <v>0</v>
      </c>
      <c r="AI460">
        <v>959.0340981016466</v>
      </c>
      <c r="AJ460">
        <v>927.3727939393935</v>
      </c>
      <c r="AK460">
        <v>3.434626220227617</v>
      </c>
      <c r="AL460">
        <v>65.05159675909137</v>
      </c>
      <c r="AM460">
        <f>(AO460 - AN460 + DX460*1E3/(8.314*(DZ460+273.15)) * AQ460/DW460 * AP460) * DW460/(100*DK460) * 1000/(1000 - AO460)</f>
        <v>0</v>
      </c>
      <c r="AN460">
        <v>19.37659891344385</v>
      </c>
      <c r="AO460">
        <v>21.28326121212121</v>
      </c>
      <c r="AP460">
        <v>-3.176842407844259E-05</v>
      </c>
      <c r="AQ460">
        <v>105.0378485698211</v>
      </c>
      <c r="AR460">
        <v>0</v>
      </c>
      <c r="AS460">
        <v>0</v>
      </c>
      <c r="AT460">
        <f>IF(AR460*$H$15&gt;=AV460,1.0,(AV460/(AV460-AR460*$H$15)))</f>
        <v>0</v>
      </c>
      <c r="AU460">
        <f>(AT460-1)*100</f>
        <v>0</v>
      </c>
      <c r="AV460">
        <f>MAX(0,($B$15+$C$15*EE460)/(1+$D$15*EE460)*DX460/(DZ460+273)*$E$15)</f>
        <v>0</v>
      </c>
      <c r="AW460" t="s">
        <v>437</v>
      </c>
      <c r="AX460" t="s">
        <v>437</v>
      </c>
      <c r="AY460">
        <v>0</v>
      </c>
      <c r="AZ460">
        <v>0</v>
      </c>
      <c r="BA460">
        <f>1-AY460/AZ460</f>
        <v>0</v>
      </c>
      <c r="BB460">
        <v>0</v>
      </c>
      <c r="BC460" t="s">
        <v>437</v>
      </c>
      <c r="BD460" t="s">
        <v>437</v>
      </c>
      <c r="BE460">
        <v>0</v>
      </c>
      <c r="BF460">
        <v>0</v>
      </c>
      <c r="BG460">
        <f>1-BE460/BF460</f>
        <v>0</v>
      </c>
      <c r="BH460">
        <v>0.5</v>
      </c>
      <c r="BI460">
        <f>DH460</f>
        <v>0</v>
      </c>
      <c r="BJ460">
        <f>K460</f>
        <v>0</v>
      </c>
      <c r="BK460">
        <f>BG460*BH460*BI460</f>
        <v>0</v>
      </c>
      <c r="BL460">
        <f>(BJ460-BB460)/BI460</f>
        <v>0</v>
      </c>
      <c r="BM460">
        <f>(AZ460-BF460)/BF460</f>
        <v>0</v>
      </c>
      <c r="BN460">
        <f>AY460/(BA460+AY460/BF460)</f>
        <v>0</v>
      </c>
      <c r="BO460" t="s">
        <v>437</v>
      </c>
      <c r="BP460">
        <v>0</v>
      </c>
      <c r="BQ460">
        <f>IF(BP460&lt;&gt;0, BP460, BN460)</f>
        <v>0</v>
      </c>
      <c r="BR460">
        <f>1-BQ460/BF460</f>
        <v>0</v>
      </c>
      <c r="BS460">
        <f>(BF460-BE460)/(BF460-BQ460)</f>
        <v>0</v>
      </c>
      <c r="BT460">
        <f>(AZ460-BF460)/(AZ460-BQ460)</f>
        <v>0</v>
      </c>
      <c r="BU460">
        <f>(BF460-BE460)/(BF460-AY460)</f>
        <v>0</v>
      </c>
      <c r="BV460">
        <f>(AZ460-BF460)/(AZ460-AY460)</f>
        <v>0</v>
      </c>
      <c r="BW460">
        <f>(BS460*BQ460/BE460)</f>
        <v>0</v>
      </c>
      <c r="BX460">
        <f>(1-BW460)</f>
        <v>0</v>
      </c>
      <c r="DG460">
        <f>$B$13*EF460+$C$13*EG460+$F$13*ER460*(1-EU460)</f>
        <v>0</v>
      </c>
      <c r="DH460">
        <f>DG460*DI460</f>
        <v>0</v>
      </c>
      <c r="DI460">
        <f>($B$13*$D$11+$C$13*$D$11+$F$13*((FE460+EW460)/MAX(FE460+EW460+FF460, 0.1)*$I$11+FF460/MAX(FE460+EW460+FF460, 0.1)*$J$11))/($B$13+$C$13+$F$13)</f>
        <v>0</v>
      </c>
      <c r="DJ460">
        <f>($B$13*$K$11+$C$13*$K$11+$F$13*((FE460+EW460)/MAX(FE460+EW460+FF460, 0.1)*$P$11+FF460/MAX(FE460+EW460+FF460, 0.1)*$Q$11))/($B$13+$C$13+$F$13)</f>
        <v>0</v>
      </c>
      <c r="DK460">
        <v>3.21</v>
      </c>
      <c r="DL460">
        <v>0.5</v>
      </c>
      <c r="DM460" t="s">
        <v>438</v>
      </c>
      <c r="DN460">
        <v>2</v>
      </c>
      <c r="DO460" t="b">
        <v>1</v>
      </c>
      <c r="DP460">
        <v>1759177769.178571</v>
      </c>
      <c r="DQ460">
        <v>883.0615714285714</v>
      </c>
      <c r="DR460">
        <v>924.4433928571428</v>
      </c>
      <c r="DS460">
        <v>21.2908</v>
      </c>
      <c r="DT460">
        <v>19.38362142857143</v>
      </c>
      <c r="DU460">
        <v>883.8762142857144</v>
      </c>
      <c r="DV460">
        <v>21.02059285714286</v>
      </c>
      <c r="DW460">
        <v>500.0070357142858</v>
      </c>
      <c r="DX460">
        <v>90.78509285714286</v>
      </c>
      <c r="DY460">
        <v>0.06690230357142858</v>
      </c>
      <c r="DZ460">
        <v>28.41656071428572</v>
      </c>
      <c r="EA460">
        <v>30.00418571428571</v>
      </c>
      <c r="EB460">
        <v>999.9000000000002</v>
      </c>
      <c r="EC460">
        <v>0</v>
      </c>
      <c r="ED460">
        <v>0</v>
      </c>
      <c r="EE460">
        <v>10000.80357142857</v>
      </c>
      <c r="EF460">
        <v>0</v>
      </c>
      <c r="EG460">
        <v>10.3214</v>
      </c>
      <c r="EH460">
        <v>-41.38178214285714</v>
      </c>
      <c r="EI460">
        <v>902.2715714285713</v>
      </c>
      <c r="EJ460">
        <v>942.7165714285712</v>
      </c>
      <c r="EK460">
        <v>1.907159285714286</v>
      </c>
      <c r="EL460">
        <v>924.4433928571428</v>
      </c>
      <c r="EM460">
        <v>19.38362142857143</v>
      </c>
      <c r="EN460">
        <v>1.932887142857143</v>
      </c>
      <c r="EO460">
        <v>1.759743571428572</v>
      </c>
      <c r="EP460">
        <v>16.90502142857143</v>
      </c>
      <c r="EQ460">
        <v>15.433725</v>
      </c>
      <c r="ER460">
        <v>2000.001785714286</v>
      </c>
      <c r="ES460">
        <v>0.9799976785714283</v>
      </c>
      <c r="ET460">
        <v>0.02000223928571429</v>
      </c>
      <c r="EU460">
        <v>0</v>
      </c>
      <c r="EV460">
        <v>459.6782857142857</v>
      </c>
      <c r="EW460">
        <v>5.00078</v>
      </c>
      <c r="EX460">
        <v>8972.432142857142</v>
      </c>
      <c r="EY460">
        <v>16379.63214285714</v>
      </c>
      <c r="EZ460">
        <v>38.9975</v>
      </c>
      <c r="FA460">
        <v>39.75864285714285</v>
      </c>
      <c r="FB460">
        <v>38.96189285714286</v>
      </c>
      <c r="FC460">
        <v>39.48642857142857</v>
      </c>
      <c r="FD460">
        <v>39.58024999999999</v>
      </c>
      <c r="FE460">
        <v>1955.091785714286</v>
      </c>
      <c r="FF460">
        <v>39.9</v>
      </c>
      <c r="FG460">
        <v>0</v>
      </c>
      <c r="FH460">
        <v>1759177769.6</v>
      </c>
      <c r="FI460">
        <v>0</v>
      </c>
      <c r="FJ460">
        <v>459.6602692307692</v>
      </c>
      <c r="FK460">
        <v>2.830256416050782</v>
      </c>
      <c r="FL460">
        <v>65.35384617948614</v>
      </c>
      <c r="FM460">
        <v>8972.954615384615</v>
      </c>
      <c r="FN460">
        <v>15</v>
      </c>
      <c r="FO460">
        <v>0</v>
      </c>
      <c r="FP460" t="s">
        <v>439</v>
      </c>
      <c r="FQ460">
        <v>1746989605.5</v>
      </c>
      <c r="FR460">
        <v>1746989593.5</v>
      </c>
      <c r="FS460">
        <v>0</v>
      </c>
      <c r="FT460">
        <v>-0.274</v>
      </c>
      <c r="FU460">
        <v>-0.002</v>
      </c>
      <c r="FV460">
        <v>2.549</v>
      </c>
      <c r="FW460">
        <v>0.129</v>
      </c>
      <c r="FX460">
        <v>420</v>
      </c>
      <c r="FY460">
        <v>17</v>
      </c>
      <c r="FZ460">
        <v>0.02</v>
      </c>
      <c r="GA460">
        <v>0.04</v>
      </c>
      <c r="GB460">
        <v>-41.39769512195122</v>
      </c>
      <c r="GC460">
        <v>0.3187066202090383</v>
      </c>
      <c r="GD460">
        <v>0.08750452796986605</v>
      </c>
      <c r="GE460">
        <v>1</v>
      </c>
      <c r="GF460">
        <v>459.4301470588235</v>
      </c>
      <c r="GG460">
        <v>4.328113065071308</v>
      </c>
      <c r="GH460">
        <v>0.4711858090063791</v>
      </c>
      <c r="GI460">
        <v>0</v>
      </c>
      <c r="GJ460">
        <v>1.906921951219512</v>
      </c>
      <c r="GK460">
        <v>0.009327177700346547</v>
      </c>
      <c r="GL460">
        <v>0.001519987515212189</v>
      </c>
      <c r="GM460">
        <v>1</v>
      </c>
      <c r="GN460">
        <v>2</v>
      </c>
      <c r="GO460">
        <v>3</v>
      </c>
      <c r="GP460" t="s">
        <v>446</v>
      </c>
      <c r="GQ460">
        <v>3.10222</v>
      </c>
      <c r="GR460">
        <v>2.72497</v>
      </c>
      <c r="GS460">
        <v>0.15167</v>
      </c>
      <c r="GT460">
        <v>0.156049</v>
      </c>
      <c r="GU460">
        <v>0.09939489999999999</v>
      </c>
      <c r="GV460">
        <v>0.0942829</v>
      </c>
      <c r="GW460">
        <v>22163.4</v>
      </c>
      <c r="GX460">
        <v>20029.1</v>
      </c>
      <c r="GY460">
        <v>26689</v>
      </c>
      <c r="GZ460">
        <v>23953.7</v>
      </c>
      <c r="HA460">
        <v>38466.3</v>
      </c>
      <c r="HB460">
        <v>32079.4</v>
      </c>
      <c r="HC460">
        <v>46601.7</v>
      </c>
      <c r="HD460">
        <v>37896.9</v>
      </c>
      <c r="HE460">
        <v>1.8708</v>
      </c>
      <c r="HF460">
        <v>1.86095</v>
      </c>
      <c r="HG460">
        <v>0.150092</v>
      </c>
      <c r="HH460">
        <v>0</v>
      </c>
      <c r="HI460">
        <v>27.5578</v>
      </c>
      <c r="HJ460">
        <v>999.9</v>
      </c>
      <c r="HK460">
        <v>45.6</v>
      </c>
      <c r="HL460">
        <v>32</v>
      </c>
      <c r="HM460">
        <v>23.984</v>
      </c>
      <c r="HN460">
        <v>61.2845</v>
      </c>
      <c r="HO460">
        <v>22.0513</v>
      </c>
      <c r="HP460">
        <v>1</v>
      </c>
      <c r="HQ460">
        <v>0.112251</v>
      </c>
      <c r="HR460">
        <v>-0.0457489</v>
      </c>
      <c r="HS460">
        <v>20.2802</v>
      </c>
      <c r="HT460">
        <v>5.21265</v>
      </c>
      <c r="HU460">
        <v>11.98</v>
      </c>
      <c r="HV460">
        <v>4.96375</v>
      </c>
      <c r="HW460">
        <v>3.2745</v>
      </c>
      <c r="HX460">
        <v>9999</v>
      </c>
      <c r="HY460">
        <v>9999</v>
      </c>
      <c r="HZ460">
        <v>9999</v>
      </c>
      <c r="IA460">
        <v>44.9</v>
      </c>
      <c r="IB460">
        <v>1.86401</v>
      </c>
      <c r="IC460">
        <v>1.8602</v>
      </c>
      <c r="ID460">
        <v>1.85848</v>
      </c>
      <c r="IE460">
        <v>1.85977</v>
      </c>
      <c r="IF460">
        <v>1.85989</v>
      </c>
      <c r="IG460">
        <v>1.85843</v>
      </c>
      <c r="IH460">
        <v>1.85745</v>
      </c>
      <c r="II460">
        <v>1.85242</v>
      </c>
      <c r="IJ460">
        <v>0</v>
      </c>
      <c r="IK460">
        <v>0</v>
      </c>
      <c r="IL460">
        <v>0</v>
      </c>
      <c r="IM460">
        <v>0</v>
      </c>
      <c r="IN460" t="s">
        <v>441</v>
      </c>
      <c r="IO460" t="s">
        <v>442</v>
      </c>
      <c r="IP460" t="s">
        <v>443</v>
      </c>
      <c r="IQ460" t="s">
        <v>443</v>
      </c>
      <c r="IR460" t="s">
        <v>443</v>
      </c>
      <c r="IS460" t="s">
        <v>443</v>
      </c>
      <c r="IT460">
        <v>0</v>
      </c>
      <c r="IU460">
        <v>100</v>
      </c>
      <c r="IV460">
        <v>100</v>
      </c>
      <c r="IW460">
        <v>-0.789</v>
      </c>
      <c r="IX460">
        <v>0.27</v>
      </c>
      <c r="IY460">
        <v>-0.9039269621244732</v>
      </c>
      <c r="IZ460">
        <v>-0.001239420960351069</v>
      </c>
      <c r="JA460">
        <v>2.054680153414315E-06</v>
      </c>
      <c r="JB460">
        <v>-6.090169633737798E-10</v>
      </c>
      <c r="JC460">
        <v>0.01286883109493677</v>
      </c>
      <c r="JD460">
        <v>0.003674261220633967</v>
      </c>
      <c r="JE460">
        <v>0.0003746991724086452</v>
      </c>
      <c r="JF460">
        <v>1.563836292469968E-06</v>
      </c>
      <c r="JG460">
        <v>1</v>
      </c>
      <c r="JH460">
        <v>2003</v>
      </c>
      <c r="JI460">
        <v>1</v>
      </c>
      <c r="JJ460">
        <v>24</v>
      </c>
      <c r="JK460">
        <v>203136.2</v>
      </c>
      <c r="JL460">
        <v>203136.4</v>
      </c>
      <c r="JM460">
        <v>2.20337</v>
      </c>
      <c r="JN460">
        <v>2.62207</v>
      </c>
      <c r="JO460">
        <v>1.49658</v>
      </c>
      <c r="JP460">
        <v>2.34253</v>
      </c>
      <c r="JQ460">
        <v>1.54907</v>
      </c>
      <c r="JR460">
        <v>2.44385</v>
      </c>
      <c r="JS460">
        <v>36.6706</v>
      </c>
      <c r="JT460">
        <v>24.1838</v>
      </c>
      <c r="JU460">
        <v>18</v>
      </c>
      <c r="JV460">
        <v>482.582</v>
      </c>
      <c r="JW460">
        <v>491.073</v>
      </c>
      <c r="JX460">
        <v>27.1371</v>
      </c>
      <c r="JY460">
        <v>28.7474</v>
      </c>
      <c r="JZ460">
        <v>29.9999</v>
      </c>
      <c r="KA460">
        <v>29.0202</v>
      </c>
      <c r="KB460">
        <v>29.0295</v>
      </c>
      <c r="KC460">
        <v>44.3435</v>
      </c>
      <c r="KD460">
        <v>20.5383</v>
      </c>
      <c r="KE460">
        <v>76.5027</v>
      </c>
      <c r="KF460">
        <v>27.1336</v>
      </c>
      <c r="KG460">
        <v>974.909</v>
      </c>
      <c r="KH460">
        <v>19.4496</v>
      </c>
      <c r="KI460">
        <v>101.893</v>
      </c>
      <c r="KJ460">
        <v>91.3934</v>
      </c>
    </row>
    <row r="461" spans="1:296">
      <c r="A461">
        <v>443</v>
      </c>
      <c r="B461">
        <v>1759177782.5</v>
      </c>
      <c r="C461">
        <v>16409.40000009537</v>
      </c>
      <c r="D461" t="s">
        <v>1333</v>
      </c>
      <c r="E461" t="s">
        <v>1334</v>
      </c>
      <c r="F461">
        <v>5</v>
      </c>
      <c r="G461" t="s">
        <v>1218</v>
      </c>
      <c r="H461">
        <v>1759177774.75</v>
      </c>
      <c r="I461">
        <f>(J461)/1000</f>
        <v>0</v>
      </c>
      <c r="J461">
        <f>IF(DO461, AM461, AG461)</f>
        <v>0</v>
      </c>
      <c r="K461">
        <f>IF(DO461, AH461, AF461)</f>
        <v>0</v>
      </c>
      <c r="L461">
        <f>DQ461 - IF(AT461&gt;1, K461*DK461*100.0/(AV461), 0)</f>
        <v>0</v>
      </c>
      <c r="M461">
        <f>((S461-I461/2)*L461-K461)/(S461+I461/2)</f>
        <v>0</v>
      </c>
      <c r="N461">
        <f>M461*(DX461+DY461)/1000.0</f>
        <v>0</v>
      </c>
      <c r="O461">
        <f>(DQ461 - IF(AT461&gt;1, K461*DK461*100.0/(AV461), 0))*(DX461+DY461)/1000.0</f>
        <v>0</v>
      </c>
      <c r="P461">
        <f>2.0/((1/R461-1/Q461)+SIGN(R461)*SQRT((1/R461-1/Q461)*(1/R461-1/Q461) + 4*DL461/((DL461+1)*(DL461+1))*(2*1/R461*1/Q461-1/Q461*1/Q461)))</f>
        <v>0</v>
      </c>
      <c r="Q461">
        <f>IF(LEFT(DM461,1)&lt;&gt;"0",IF(LEFT(DM461,1)="1",3.0,DN461),$D$5+$E$5*(EE461*DX461/($K$5*1000))+$F$5*(EE461*DX461/($K$5*1000))*MAX(MIN(DK461,$J$5),$I$5)*MAX(MIN(DK461,$J$5),$I$5)+$G$5*MAX(MIN(DK461,$J$5),$I$5)*(EE461*DX461/($K$5*1000))+$H$5*(EE461*DX461/($K$5*1000))*(EE461*DX461/($K$5*1000)))</f>
        <v>0</v>
      </c>
      <c r="R461">
        <f>I461*(1000-(1000*0.61365*exp(17.502*V461/(240.97+V461))/(DX461+DY461)+DS461)/2)/(1000*0.61365*exp(17.502*V461/(240.97+V461))/(DX461+DY461)-DS461)</f>
        <v>0</v>
      </c>
      <c r="S461">
        <f>1/((DL461+1)/(P461/1.6)+1/(Q461/1.37)) + DL461/((DL461+1)/(P461/1.6) + DL461/(Q461/1.37))</f>
        <v>0</v>
      </c>
      <c r="T461">
        <f>(DG461*DJ461)</f>
        <v>0</v>
      </c>
      <c r="U461">
        <f>(DZ461+(T461+2*0.95*5.67E-8*(((DZ461+$B$9)+273)^4-(DZ461+273)^4)-44100*I461)/(1.84*29.3*Q461+8*0.95*5.67E-8*(DZ461+273)^3))</f>
        <v>0</v>
      </c>
      <c r="V461">
        <f>($C$9*EA461+$D$9*EB461+$E$9*U461)</f>
        <v>0</v>
      </c>
      <c r="W461">
        <f>0.61365*exp(17.502*V461/(240.97+V461))</f>
        <v>0</v>
      </c>
      <c r="X461">
        <f>(Y461/Z461*100)</f>
        <v>0</v>
      </c>
      <c r="Y461">
        <f>DS461*(DX461+DY461)/1000</f>
        <v>0</v>
      </c>
      <c r="Z461">
        <f>0.61365*exp(17.502*DZ461/(240.97+DZ461))</f>
        <v>0</v>
      </c>
      <c r="AA461">
        <f>(W461-DS461*(DX461+DY461)/1000)</f>
        <v>0</v>
      </c>
      <c r="AB461">
        <f>(-I461*44100)</f>
        <v>0</v>
      </c>
      <c r="AC461">
        <f>2*29.3*Q461*0.92*(DZ461-V461)</f>
        <v>0</v>
      </c>
      <c r="AD461">
        <f>2*0.95*5.67E-8*(((DZ461+$B$9)+273)^4-(V461+273)^4)</f>
        <v>0</v>
      </c>
      <c r="AE461">
        <f>T461+AD461+AB461+AC461</f>
        <v>0</v>
      </c>
      <c r="AF461">
        <f>DW461*AT461*(DR461-DQ461*(1000-AT461*DT461)/(1000-AT461*DS461))/(100*DK461)</f>
        <v>0</v>
      </c>
      <c r="AG461">
        <f>1000*DW461*AT461*(DS461-DT461)/(100*DK461*(1000-AT461*DS461))</f>
        <v>0</v>
      </c>
      <c r="AH461">
        <f>(AI461 - AJ461 - DX461*1E3/(8.314*(DZ461+273.15)) * AL461/DW461 * AK461) * DW461/(100*DK461) * (1000 - DT461)/1000</f>
        <v>0</v>
      </c>
      <c r="AI461">
        <v>977.8470010185778</v>
      </c>
      <c r="AJ461">
        <v>946.2107272727271</v>
      </c>
      <c r="AK461">
        <v>3.420457313829524</v>
      </c>
      <c r="AL461">
        <v>65.05159675909137</v>
      </c>
      <c r="AM461">
        <f>(AO461 - AN461 + DX461*1E3/(8.314*(DZ461+273.15)) * AQ461/DW461 * AP461) * DW461/(100*DK461) * 1000/(1000 - AO461)</f>
        <v>0</v>
      </c>
      <c r="AN461">
        <v>19.376635007471</v>
      </c>
      <c r="AO461">
        <v>21.2767703030303</v>
      </c>
      <c r="AP461">
        <v>-3.342321259598824E-05</v>
      </c>
      <c r="AQ461">
        <v>105.0378485698211</v>
      </c>
      <c r="AR461">
        <v>0</v>
      </c>
      <c r="AS461">
        <v>0</v>
      </c>
      <c r="AT461">
        <f>IF(AR461*$H$15&gt;=AV461,1.0,(AV461/(AV461-AR461*$H$15)))</f>
        <v>0</v>
      </c>
      <c r="AU461">
        <f>(AT461-1)*100</f>
        <v>0</v>
      </c>
      <c r="AV461">
        <f>MAX(0,($B$15+$C$15*EE461)/(1+$D$15*EE461)*DX461/(DZ461+273)*$E$15)</f>
        <v>0</v>
      </c>
      <c r="AW461" t="s">
        <v>437</v>
      </c>
      <c r="AX461" t="s">
        <v>437</v>
      </c>
      <c r="AY461">
        <v>0</v>
      </c>
      <c r="AZ461">
        <v>0</v>
      </c>
      <c r="BA461">
        <f>1-AY461/AZ461</f>
        <v>0</v>
      </c>
      <c r="BB461">
        <v>0</v>
      </c>
      <c r="BC461" t="s">
        <v>437</v>
      </c>
      <c r="BD461" t="s">
        <v>437</v>
      </c>
      <c r="BE461">
        <v>0</v>
      </c>
      <c r="BF461">
        <v>0</v>
      </c>
      <c r="BG461">
        <f>1-BE461/BF461</f>
        <v>0</v>
      </c>
      <c r="BH461">
        <v>0.5</v>
      </c>
      <c r="BI461">
        <f>DH461</f>
        <v>0</v>
      </c>
      <c r="BJ461">
        <f>K461</f>
        <v>0</v>
      </c>
      <c r="BK461">
        <f>BG461*BH461*BI461</f>
        <v>0</v>
      </c>
      <c r="BL461">
        <f>(BJ461-BB461)/BI461</f>
        <v>0</v>
      </c>
      <c r="BM461">
        <f>(AZ461-BF461)/BF461</f>
        <v>0</v>
      </c>
      <c r="BN461">
        <f>AY461/(BA461+AY461/BF461)</f>
        <v>0</v>
      </c>
      <c r="BO461" t="s">
        <v>437</v>
      </c>
      <c r="BP461">
        <v>0</v>
      </c>
      <c r="BQ461">
        <f>IF(BP461&lt;&gt;0, BP461, BN461)</f>
        <v>0</v>
      </c>
      <c r="BR461">
        <f>1-BQ461/BF461</f>
        <v>0</v>
      </c>
      <c r="BS461">
        <f>(BF461-BE461)/(BF461-BQ461)</f>
        <v>0</v>
      </c>
      <c r="BT461">
        <f>(AZ461-BF461)/(AZ461-BQ461)</f>
        <v>0</v>
      </c>
      <c r="BU461">
        <f>(BF461-BE461)/(BF461-AY461)</f>
        <v>0</v>
      </c>
      <c r="BV461">
        <f>(AZ461-BF461)/(AZ461-AY461)</f>
        <v>0</v>
      </c>
      <c r="BW461">
        <f>(BS461*BQ461/BE461)</f>
        <v>0</v>
      </c>
      <c r="BX461">
        <f>(1-BW461)</f>
        <v>0</v>
      </c>
      <c r="DG461">
        <f>$B$13*EF461+$C$13*EG461+$F$13*ER461*(1-EU461)</f>
        <v>0</v>
      </c>
      <c r="DH461">
        <f>DG461*DI461</f>
        <v>0</v>
      </c>
      <c r="DI461">
        <f>($B$13*$D$11+$C$13*$D$11+$F$13*((FE461+EW461)/MAX(FE461+EW461+FF461, 0.1)*$I$11+FF461/MAX(FE461+EW461+FF461, 0.1)*$J$11))/($B$13+$C$13+$F$13)</f>
        <v>0</v>
      </c>
      <c r="DJ461">
        <f>($B$13*$K$11+$C$13*$K$11+$F$13*((FE461+EW461)/MAX(FE461+EW461+FF461, 0.1)*$P$11+FF461/MAX(FE461+EW461+FF461, 0.1)*$Q$11))/($B$13+$C$13+$F$13)</f>
        <v>0</v>
      </c>
      <c r="DK461">
        <v>3.21</v>
      </c>
      <c r="DL461">
        <v>0.5</v>
      </c>
      <c r="DM461" t="s">
        <v>438</v>
      </c>
      <c r="DN461">
        <v>2</v>
      </c>
      <c r="DO461" t="b">
        <v>1</v>
      </c>
      <c r="DP461">
        <v>1759177774.75</v>
      </c>
      <c r="DQ461">
        <v>901.7566785714287</v>
      </c>
      <c r="DR461">
        <v>943.1144642857141</v>
      </c>
      <c r="DS461">
        <v>21.28501785714286</v>
      </c>
      <c r="DT461">
        <v>19.37843214285714</v>
      </c>
      <c r="DU461">
        <v>902.5531428571429</v>
      </c>
      <c r="DV461">
        <v>21.01494285714286</v>
      </c>
      <c r="DW461">
        <v>499.9906428571429</v>
      </c>
      <c r="DX461">
        <v>90.78534642857143</v>
      </c>
      <c r="DY461">
        <v>0.06693381785714285</v>
      </c>
      <c r="DZ461">
        <v>28.41498928571429</v>
      </c>
      <c r="EA461">
        <v>30.00445714285715</v>
      </c>
      <c r="EB461">
        <v>999.9000000000002</v>
      </c>
      <c r="EC461">
        <v>0</v>
      </c>
      <c r="ED461">
        <v>0</v>
      </c>
      <c r="EE461">
        <v>10000.22321428571</v>
      </c>
      <c r="EF461">
        <v>0</v>
      </c>
      <c r="EG461">
        <v>10.3214</v>
      </c>
      <c r="EH461">
        <v>-41.35778928571428</v>
      </c>
      <c r="EI461">
        <v>921.3678928571429</v>
      </c>
      <c r="EJ461">
        <v>961.7516428571428</v>
      </c>
      <c r="EK461">
        <v>1.906575357142857</v>
      </c>
      <c r="EL461">
        <v>943.1144642857141</v>
      </c>
      <c r="EM461">
        <v>19.37843214285714</v>
      </c>
      <c r="EN461">
        <v>1.932367857142857</v>
      </c>
      <c r="EO461">
        <v>1.759277142857143</v>
      </c>
      <c r="EP461">
        <v>16.90078214285714</v>
      </c>
      <c r="EQ461">
        <v>15.42959642857143</v>
      </c>
      <c r="ER461">
        <v>1999.973571428571</v>
      </c>
      <c r="ES461">
        <v>0.9799973571428569</v>
      </c>
      <c r="ET461">
        <v>0.02000256428571429</v>
      </c>
      <c r="EU461">
        <v>0</v>
      </c>
      <c r="EV461">
        <v>459.957</v>
      </c>
      <c r="EW461">
        <v>5.00078</v>
      </c>
      <c r="EX461">
        <v>8978.186428571429</v>
      </c>
      <c r="EY461">
        <v>16379.39642857143</v>
      </c>
      <c r="EZ461">
        <v>39.00196428571428</v>
      </c>
      <c r="FA461">
        <v>39.74749999999999</v>
      </c>
      <c r="FB461">
        <v>38.96189285714286</v>
      </c>
      <c r="FC461">
        <v>39.48860714285713</v>
      </c>
      <c r="FD461">
        <v>39.58246428571429</v>
      </c>
      <c r="FE461">
        <v>1955.063571428572</v>
      </c>
      <c r="FF461">
        <v>39.9</v>
      </c>
      <c r="FG461">
        <v>0</v>
      </c>
      <c r="FH461">
        <v>1759177775</v>
      </c>
      <c r="FI461">
        <v>0</v>
      </c>
      <c r="FJ461">
        <v>459.9328</v>
      </c>
      <c r="FK461">
        <v>1.900615391299366</v>
      </c>
      <c r="FL461">
        <v>59.89230762269332</v>
      </c>
      <c r="FM461">
        <v>8978.8796</v>
      </c>
      <c r="FN461">
        <v>15</v>
      </c>
      <c r="FO461">
        <v>0</v>
      </c>
      <c r="FP461" t="s">
        <v>439</v>
      </c>
      <c r="FQ461">
        <v>1746989605.5</v>
      </c>
      <c r="FR461">
        <v>1746989593.5</v>
      </c>
      <c r="FS461">
        <v>0</v>
      </c>
      <c r="FT461">
        <v>-0.274</v>
      </c>
      <c r="FU461">
        <v>-0.002</v>
      </c>
      <c r="FV461">
        <v>2.549</v>
      </c>
      <c r="FW461">
        <v>0.129</v>
      </c>
      <c r="FX461">
        <v>420</v>
      </c>
      <c r="FY461">
        <v>17</v>
      </c>
      <c r="FZ461">
        <v>0.02</v>
      </c>
      <c r="GA461">
        <v>0.04</v>
      </c>
      <c r="GB461">
        <v>-41.37864</v>
      </c>
      <c r="GC461">
        <v>0.1414041275798061</v>
      </c>
      <c r="GD461">
        <v>0.07655626950158975</v>
      </c>
      <c r="GE461">
        <v>1</v>
      </c>
      <c r="GF461">
        <v>459.7815</v>
      </c>
      <c r="GG461">
        <v>2.933185638000686</v>
      </c>
      <c r="GH461">
        <v>0.3536021568007124</v>
      </c>
      <c r="GI461">
        <v>0</v>
      </c>
      <c r="GJ461">
        <v>1.9065665</v>
      </c>
      <c r="GK461">
        <v>-0.007752270168856166</v>
      </c>
      <c r="GL461">
        <v>0.00366553853478584</v>
      </c>
      <c r="GM461">
        <v>1</v>
      </c>
      <c r="GN461">
        <v>2</v>
      </c>
      <c r="GO461">
        <v>3</v>
      </c>
      <c r="GP461" t="s">
        <v>446</v>
      </c>
      <c r="GQ461">
        <v>3.10181</v>
      </c>
      <c r="GR461">
        <v>2.72507</v>
      </c>
      <c r="GS461">
        <v>0.153654</v>
      </c>
      <c r="GT461">
        <v>0.158011</v>
      </c>
      <c r="GU461">
        <v>0.09937600000000001</v>
      </c>
      <c r="GV461">
        <v>0.09434190000000001</v>
      </c>
      <c r="GW461">
        <v>22111.7</v>
      </c>
      <c r="GX461">
        <v>19982.7</v>
      </c>
      <c r="GY461">
        <v>26689.1</v>
      </c>
      <c r="GZ461">
        <v>23953.8</v>
      </c>
      <c r="HA461">
        <v>38467.7</v>
      </c>
      <c r="HB461">
        <v>32077.7</v>
      </c>
      <c r="HC461">
        <v>46602</v>
      </c>
      <c r="HD461">
        <v>37897.1</v>
      </c>
      <c r="HE461">
        <v>1.8701</v>
      </c>
      <c r="HF461">
        <v>1.8618</v>
      </c>
      <c r="HG461">
        <v>0.149924</v>
      </c>
      <c r="HH461">
        <v>0</v>
      </c>
      <c r="HI461">
        <v>27.557</v>
      </c>
      <c r="HJ461">
        <v>999.9</v>
      </c>
      <c r="HK461">
        <v>45.6</v>
      </c>
      <c r="HL461">
        <v>32</v>
      </c>
      <c r="HM461">
        <v>23.9843</v>
      </c>
      <c r="HN461">
        <v>61.2645</v>
      </c>
      <c r="HO461">
        <v>22.1675</v>
      </c>
      <c r="HP461">
        <v>1</v>
      </c>
      <c r="HQ461">
        <v>0.112043</v>
      </c>
      <c r="HR461">
        <v>-0.0152179</v>
      </c>
      <c r="HS461">
        <v>20.2801</v>
      </c>
      <c r="HT461">
        <v>5.2116</v>
      </c>
      <c r="HU461">
        <v>11.9794</v>
      </c>
      <c r="HV461">
        <v>4.96355</v>
      </c>
      <c r="HW461">
        <v>3.27445</v>
      </c>
      <c r="HX461">
        <v>9999</v>
      </c>
      <c r="HY461">
        <v>9999</v>
      </c>
      <c r="HZ461">
        <v>9999</v>
      </c>
      <c r="IA461">
        <v>44.9</v>
      </c>
      <c r="IB461">
        <v>1.86399</v>
      </c>
      <c r="IC461">
        <v>1.86018</v>
      </c>
      <c r="ID461">
        <v>1.85847</v>
      </c>
      <c r="IE461">
        <v>1.85976</v>
      </c>
      <c r="IF461">
        <v>1.85989</v>
      </c>
      <c r="IG461">
        <v>1.85841</v>
      </c>
      <c r="IH461">
        <v>1.85745</v>
      </c>
      <c r="II461">
        <v>1.85242</v>
      </c>
      <c r="IJ461">
        <v>0</v>
      </c>
      <c r="IK461">
        <v>0</v>
      </c>
      <c r="IL461">
        <v>0</v>
      </c>
      <c r="IM461">
        <v>0</v>
      </c>
      <c r="IN461" t="s">
        <v>441</v>
      </c>
      <c r="IO461" t="s">
        <v>442</v>
      </c>
      <c r="IP461" t="s">
        <v>443</v>
      </c>
      <c r="IQ461" t="s">
        <v>443</v>
      </c>
      <c r="IR461" t="s">
        <v>443</v>
      </c>
      <c r="IS461" t="s">
        <v>443</v>
      </c>
      <c r="IT461">
        <v>0</v>
      </c>
      <c r="IU461">
        <v>100</v>
      </c>
      <c r="IV461">
        <v>100</v>
      </c>
      <c r="IW461">
        <v>-0.771</v>
      </c>
      <c r="IX461">
        <v>0.2699</v>
      </c>
      <c r="IY461">
        <v>-0.9039269621244732</v>
      </c>
      <c r="IZ461">
        <v>-0.001239420960351069</v>
      </c>
      <c r="JA461">
        <v>2.054680153414315E-06</v>
      </c>
      <c r="JB461">
        <v>-6.090169633737798E-10</v>
      </c>
      <c r="JC461">
        <v>0.01286883109493677</v>
      </c>
      <c r="JD461">
        <v>0.003674261220633967</v>
      </c>
      <c r="JE461">
        <v>0.0003746991724086452</v>
      </c>
      <c r="JF461">
        <v>1.563836292469968E-06</v>
      </c>
      <c r="JG461">
        <v>1</v>
      </c>
      <c r="JH461">
        <v>2003</v>
      </c>
      <c r="JI461">
        <v>1</v>
      </c>
      <c r="JJ461">
        <v>24</v>
      </c>
      <c r="JK461">
        <v>203136.3</v>
      </c>
      <c r="JL461">
        <v>203136.5</v>
      </c>
      <c r="JM461">
        <v>2.23877</v>
      </c>
      <c r="JN461">
        <v>2.6416</v>
      </c>
      <c r="JO461">
        <v>1.49658</v>
      </c>
      <c r="JP461">
        <v>2.34253</v>
      </c>
      <c r="JQ461">
        <v>1.54907</v>
      </c>
      <c r="JR461">
        <v>2.40723</v>
      </c>
      <c r="JS461">
        <v>36.6943</v>
      </c>
      <c r="JT461">
        <v>24.1751</v>
      </c>
      <c r="JU461">
        <v>18</v>
      </c>
      <c r="JV461">
        <v>482.149</v>
      </c>
      <c r="JW461">
        <v>491.609</v>
      </c>
      <c r="JX461">
        <v>27.1318</v>
      </c>
      <c r="JY461">
        <v>28.7447</v>
      </c>
      <c r="JZ461">
        <v>29.9998</v>
      </c>
      <c r="KA461">
        <v>29.0168</v>
      </c>
      <c r="KB461">
        <v>29.0267</v>
      </c>
      <c r="KC461">
        <v>44.9766</v>
      </c>
      <c r="KD461">
        <v>20.2618</v>
      </c>
      <c r="KE461">
        <v>76.5027</v>
      </c>
      <c r="KF461">
        <v>27.1271</v>
      </c>
      <c r="KG461">
        <v>988.283</v>
      </c>
      <c r="KH461">
        <v>19.4546</v>
      </c>
      <c r="KI461">
        <v>101.894</v>
      </c>
      <c r="KJ461">
        <v>91.39409999999999</v>
      </c>
    </row>
    <row r="462" spans="1:296">
      <c r="A462">
        <v>444</v>
      </c>
      <c r="B462">
        <v>1759177787.5</v>
      </c>
      <c r="C462">
        <v>16414.40000009537</v>
      </c>
      <c r="D462" t="s">
        <v>1335</v>
      </c>
      <c r="E462" t="s">
        <v>1336</v>
      </c>
      <c r="F462">
        <v>5</v>
      </c>
      <c r="G462" t="s">
        <v>1218</v>
      </c>
      <c r="H462">
        <v>1759177780.018518</v>
      </c>
      <c r="I462">
        <f>(J462)/1000</f>
        <v>0</v>
      </c>
      <c r="J462">
        <f>IF(DO462, AM462, AG462)</f>
        <v>0</v>
      </c>
      <c r="K462">
        <f>IF(DO462, AH462, AF462)</f>
        <v>0</v>
      </c>
      <c r="L462">
        <f>DQ462 - IF(AT462&gt;1, K462*DK462*100.0/(AV462), 0)</f>
        <v>0</v>
      </c>
      <c r="M462">
        <f>((S462-I462/2)*L462-K462)/(S462+I462/2)</f>
        <v>0</v>
      </c>
      <c r="N462">
        <f>M462*(DX462+DY462)/1000.0</f>
        <v>0</v>
      </c>
      <c r="O462">
        <f>(DQ462 - IF(AT462&gt;1, K462*DK462*100.0/(AV462), 0))*(DX462+DY462)/1000.0</f>
        <v>0</v>
      </c>
      <c r="P462">
        <f>2.0/((1/R462-1/Q462)+SIGN(R462)*SQRT((1/R462-1/Q462)*(1/R462-1/Q462) + 4*DL462/((DL462+1)*(DL462+1))*(2*1/R462*1/Q462-1/Q462*1/Q462)))</f>
        <v>0</v>
      </c>
      <c r="Q462">
        <f>IF(LEFT(DM462,1)&lt;&gt;"0",IF(LEFT(DM462,1)="1",3.0,DN462),$D$5+$E$5*(EE462*DX462/($K$5*1000))+$F$5*(EE462*DX462/($K$5*1000))*MAX(MIN(DK462,$J$5),$I$5)*MAX(MIN(DK462,$J$5),$I$5)+$G$5*MAX(MIN(DK462,$J$5),$I$5)*(EE462*DX462/($K$5*1000))+$H$5*(EE462*DX462/($K$5*1000))*(EE462*DX462/($K$5*1000)))</f>
        <v>0</v>
      </c>
      <c r="R462">
        <f>I462*(1000-(1000*0.61365*exp(17.502*V462/(240.97+V462))/(DX462+DY462)+DS462)/2)/(1000*0.61365*exp(17.502*V462/(240.97+V462))/(DX462+DY462)-DS462)</f>
        <v>0</v>
      </c>
      <c r="S462">
        <f>1/((DL462+1)/(P462/1.6)+1/(Q462/1.37)) + DL462/((DL462+1)/(P462/1.6) + DL462/(Q462/1.37))</f>
        <v>0</v>
      </c>
      <c r="T462">
        <f>(DG462*DJ462)</f>
        <v>0</v>
      </c>
      <c r="U462">
        <f>(DZ462+(T462+2*0.95*5.67E-8*(((DZ462+$B$9)+273)^4-(DZ462+273)^4)-44100*I462)/(1.84*29.3*Q462+8*0.95*5.67E-8*(DZ462+273)^3))</f>
        <v>0</v>
      </c>
      <c r="V462">
        <f>($C$9*EA462+$D$9*EB462+$E$9*U462)</f>
        <v>0</v>
      </c>
      <c r="W462">
        <f>0.61365*exp(17.502*V462/(240.97+V462))</f>
        <v>0</v>
      </c>
      <c r="X462">
        <f>(Y462/Z462*100)</f>
        <v>0</v>
      </c>
      <c r="Y462">
        <f>DS462*(DX462+DY462)/1000</f>
        <v>0</v>
      </c>
      <c r="Z462">
        <f>0.61365*exp(17.502*DZ462/(240.97+DZ462))</f>
        <v>0</v>
      </c>
      <c r="AA462">
        <f>(W462-DS462*(DX462+DY462)/1000)</f>
        <v>0</v>
      </c>
      <c r="AB462">
        <f>(-I462*44100)</f>
        <v>0</v>
      </c>
      <c r="AC462">
        <f>2*29.3*Q462*0.92*(DZ462-V462)</f>
        <v>0</v>
      </c>
      <c r="AD462">
        <f>2*0.95*5.67E-8*(((DZ462+$B$9)+273)^4-(V462+273)^4)</f>
        <v>0</v>
      </c>
      <c r="AE462">
        <f>T462+AD462+AB462+AC462</f>
        <v>0</v>
      </c>
      <c r="AF462">
        <f>DW462*AT462*(DR462-DQ462*(1000-AT462*DT462)/(1000-AT462*DS462))/(100*DK462)</f>
        <v>0</v>
      </c>
      <c r="AG462">
        <f>1000*DW462*AT462*(DS462-DT462)/(100*DK462*(1000-AT462*DS462))</f>
        <v>0</v>
      </c>
      <c r="AH462">
        <f>(AI462 - AJ462 - DX462*1E3/(8.314*(DZ462+273.15)) * AL462/DW462 * AK462) * DW462/(100*DK462) * (1000 - DT462)/1000</f>
        <v>0</v>
      </c>
      <c r="AI462">
        <v>995.378325257591</v>
      </c>
      <c r="AJ462">
        <v>963.570315151515</v>
      </c>
      <c r="AK462">
        <v>3.487091428545719</v>
      </c>
      <c r="AL462">
        <v>65.05159675909137</v>
      </c>
      <c r="AM462">
        <f>(AO462 - AN462 + DX462*1E3/(8.314*(DZ462+273.15)) * AQ462/DW462 * AP462) * DW462/(100*DK462) * 1000/(1000 - AO462)</f>
        <v>0</v>
      </c>
      <c r="AN462">
        <v>19.41171348495516</v>
      </c>
      <c r="AO462">
        <v>21.28876666666666</v>
      </c>
      <c r="AP462">
        <v>7.698481339316277E-05</v>
      </c>
      <c r="AQ462">
        <v>105.0378485698211</v>
      </c>
      <c r="AR462">
        <v>0</v>
      </c>
      <c r="AS462">
        <v>0</v>
      </c>
      <c r="AT462">
        <f>IF(AR462*$H$15&gt;=AV462,1.0,(AV462/(AV462-AR462*$H$15)))</f>
        <v>0</v>
      </c>
      <c r="AU462">
        <f>(AT462-1)*100</f>
        <v>0</v>
      </c>
      <c r="AV462">
        <f>MAX(0,($B$15+$C$15*EE462)/(1+$D$15*EE462)*DX462/(DZ462+273)*$E$15)</f>
        <v>0</v>
      </c>
      <c r="AW462" t="s">
        <v>437</v>
      </c>
      <c r="AX462" t="s">
        <v>437</v>
      </c>
      <c r="AY462">
        <v>0</v>
      </c>
      <c r="AZ462">
        <v>0</v>
      </c>
      <c r="BA462">
        <f>1-AY462/AZ462</f>
        <v>0</v>
      </c>
      <c r="BB462">
        <v>0</v>
      </c>
      <c r="BC462" t="s">
        <v>437</v>
      </c>
      <c r="BD462" t="s">
        <v>437</v>
      </c>
      <c r="BE462">
        <v>0</v>
      </c>
      <c r="BF462">
        <v>0</v>
      </c>
      <c r="BG462">
        <f>1-BE462/BF462</f>
        <v>0</v>
      </c>
      <c r="BH462">
        <v>0.5</v>
      </c>
      <c r="BI462">
        <f>DH462</f>
        <v>0</v>
      </c>
      <c r="BJ462">
        <f>K462</f>
        <v>0</v>
      </c>
      <c r="BK462">
        <f>BG462*BH462*BI462</f>
        <v>0</v>
      </c>
      <c r="BL462">
        <f>(BJ462-BB462)/BI462</f>
        <v>0</v>
      </c>
      <c r="BM462">
        <f>(AZ462-BF462)/BF462</f>
        <v>0</v>
      </c>
      <c r="BN462">
        <f>AY462/(BA462+AY462/BF462)</f>
        <v>0</v>
      </c>
      <c r="BO462" t="s">
        <v>437</v>
      </c>
      <c r="BP462">
        <v>0</v>
      </c>
      <c r="BQ462">
        <f>IF(BP462&lt;&gt;0, BP462, BN462)</f>
        <v>0</v>
      </c>
      <c r="BR462">
        <f>1-BQ462/BF462</f>
        <v>0</v>
      </c>
      <c r="BS462">
        <f>(BF462-BE462)/(BF462-BQ462)</f>
        <v>0</v>
      </c>
      <c r="BT462">
        <f>(AZ462-BF462)/(AZ462-BQ462)</f>
        <v>0</v>
      </c>
      <c r="BU462">
        <f>(BF462-BE462)/(BF462-AY462)</f>
        <v>0</v>
      </c>
      <c r="BV462">
        <f>(AZ462-BF462)/(AZ462-AY462)</f>
        <v>0</v>
      </c>
      <c r="BW462">
        <f>(BS462*BQ462/BE462)</f>
        <v>0</v>
      </c>
      <c r="BX462">
        <f>(1-BW462)</f>
        <v>0</v>
      </c>
      <c r="DG462">
        <f>$B$13*EF462+$C$13*EG462+$F$13*ER462*(1-EU462)</f>
        <v>0</v>
      </c>
      <c r="DH462">
        <f>DG462*DI462</f>
        <v>0</v>
      </c>
      <c r="DI462">
        <f>($B$13*$D$11+$C$13*$D$11+$F$13*((FE462+EW462)/MAX(FE462+EW462+FF462, 0.1)*$I$11+FF462/MAX(FE462+EW462+FF462, 0.1)*$J$11))/($B$13+$C$13+$F$13)</f>
        <v>0</v>
      </c>
      <c r="DJ462">
        <f>($B$13*$K$11+$C$13*$K$11+$F$13*((FE462+EW462)/MAX(FE462+EW462+FF462, 0.1)*$P$11+FF462/MAX(FE462+EW462+FF462, 0.1)*$Q$11))/($B$13+$C$13+$F$13)</f>
        <v>0</v>
      </c>
      <c r="DK462">
        <v>3.21</v>
      </c>
      <c r="DL462">
        <v>0.5</v>
      </c>
      <c r="DM462" t="s">
        <v>438</v>
      </c>
      <c r="DN462">
        <v>2</v>
      </c>
      <c r="DO462" t="b">
        <v>1</v>
      </c>
      <c r="DP462">
        <v>1759177780.018518</v>
      </c>
      <c r="DQ462">
        <v>919.4588888888887</v>
      </c>
      <c r="DR462">
        <v>960.908148148148</v>
      </c>
      <c r="DS462">
        <v>21.2822962962963</v>
      </c>
      <c r="DT462">
        <v>19.38648518518518</v>
      </c>
      <c r="DU462">
        <v>920.2378518518519</v>
      </c>
      <c r="DV462">
        <v>21.01228148148148</v>
      </c>
      <c r="DW462">
        <v>499.9740370370371</v>
      </c>
      <c r="DX462">
        <v>90.78505925925927</v>
      </c>
      <c r="DY462">
        <v>0.06697935555555555</v>
      </c>
      <c r="DZ462">
        <v>28.41475555555555</v>
      </c>
      <c r="EA462">
        <v>30.00721851851852</v>
      </c>
      <c r="EB462">
        <v>999.9000000000001</v>
      </c>
      <c r="EC462">
        <v>0</v>
      </c>
      <c r="ED462">
        <v>0</v>
      </c>
      <c r="EE462">
        <v>9994.077777777777</v>
      </c>
      <c r="EF462">
        <v>0</v>
      </c>
      <c r="EG462">
        <v>10.31852592592593</v>
      </c>
      <c r="EH462">
        <v>-41.44932592592593</v>
      </c>
      <c r="EI462">
        <v>939.4524814814815</v>
      </c>
      <c r="EJ462">
        <v>979.9052962962962</v>
      </c>
      <c r="EK462">
        <v>1.895802222222222</v>
      </c>
      <c r="EL462">
        <v>960.908148148148</v>
      </c>
      <c r="EM462">
        <v>19.38648518518518</v>
      </c>
      <c r="EN462">
        <v>1.932114074074074</v>
      </c>
      <c r="EO462">
        <v>1.760003703703704</v>
      </c>
      <c r="EP462">
        <v>16.89871481481482</v>
      </c>
      <c r="EQ462">
        <v>15.43601481481481</v>
      </c>
      <c r="ER462">
        <v>1999.962592592593</v>
      </c>
      <c r="ES462">
        <v>0.9799972222222221</v>
      </c>
      <c r="ET462">
        <v>0.02000270370370371</v>
      </c>
      <c r="EU462">
        <v>0</v>
      </c>
      <c r="EV462">
        <v>460.2789259259259</v>
      </c>
      <c r="EW462">
        <v>5.00078</v>
      </c>
      <c r="EX462">
        <v>8983.332962962964</v>
      </c>
      <c r="EY462">
        <v>16379.30740740741</v>
      </c>
      <c r="EZ462">
        <v>38.98348148148148</v>
      </c>
      <c r="FA462">
        <v>39.72896296296295</v>
      </c>
      <c r="FB462">
        <v>38.96288888888889</v>
      </c>
      <c r="FC462">
        <v>39.45577777777778</v>
      </c>
      <c r="FD462">
        <v>39.6201111111111</v>
      </c>
      <c r="FE462">
        <v>1955.052592592592</v>
      </c>
      <c r="FF462">
        <v>39.9</v>
      </c>
      <c r="FG462">
        <v>0</v>
      </c>
      <c r="FH462">
        <v>1759177779.8</v>
      </c>
      <c r="FI462">
        <v>0</v>
      </c>
      <c r="FJ462">
        <v>460.22056</v>
      </c>
      <c r="FK462">
        <v>3.956692328668574</v>
      </c>
      <c r="FL462">
        <v>57.96076932174712</v>
      </c>
      <c r="FM462">
        <v>8983.616400000001</v>
      </c>
      <c r="FN462">
        <v>15</v>
      </c>
      <c r="FO462">
        <v>0</v>
      </c>
      <c r="FP462" t="s">
        <v>439</v>
      </c>
      <c r="FQ462">
        <v>1746989605.5</v>
      </c>
      <c r="FR462">
        <v>1746989593.5</v>
      </c>
      <c r="FS462">
        <v>0</v>
      </c>
      <c r="FT462">
        <v>-0.274</v>
      </c>
      <c r="FU462">
        <v>-0.002</v>
      </c>
      <c r="FV462">
        <v>2.549</v>
      </c>
      <c r="FW462">
        <v>0.129</v>
      </c>
      <c r="FX462">
        <v>420</v>
      </c>
      <c r="FY462">
        <v>17</v>
      </c>
      <c r="FZ462">
        <v>0.02</v>
      </c>
      <c r="GA462">
        <v>0.04</v>
      </c>
      <c r="GB462">
        <v>-41.421445</v>
      </c>
      <c r="GC462">
        <v>-0.8018251407129871</v>
      </c>
      <c r="GD462">
        <v>0.1317681201011838</v>
      </c>
      <c r="GE462">
        <v>0</v>
      </c>
      <c r="GF462">
        <v>460.0052352941177</v>
      </c>
      <c r="GG462">
        <v>2.928097791754052</v>
      </c>
      <c r="GH462">
        <v>0.3642680056370549</v>
      </c>
      <c r="GI462">
        <v>0</v>
      </c>
      <c r="GJ462">
        <v>1.900735</v>
      </c>
      <c r="GK462">
        <v>-0.09971774859287562</v>
      </c>
      <c r="GL462">
        <v>0.01277980829277183</v>
      </c>
      <c r="GM462">
        <v>1</v>
      </c>
      <c r="GN462">
        <v>1</v>
      </c>
      <c r="GO462">
        <v>3</v>
      </c>
      <c r="GP462" t="s">
        <v>459</v>
      </c>
      <c r="GQ462">
        <v>3.10201</v>
      </c>
      <c r="GR462">
        <v>2.72475</v>
      </c>
      <c r="GS462">
        <v>0.155461</v>
      </c>
      <c r="GT462">
        <v>0.159731</v>
      </c>
      <c r="GU462">
        <v>0.0994143</v>
      </c>
      <c r="GV462">
        <v>0.0944125</v>
      </c>
      <c r="GW462">
        <v>22064.9</v>
      </c>
      <c r="GX462">
        <v>19941.9</v>
      </c>
      <c r="GY462">
        <v>26689.6</v>
      </c>
      <c r="GZ462">
        <v>23953.8</v>
      </c>
      <c r="HA462">
        <v>38466.7</v>
      </c>
      <c r="HB462">
        <v>32075.5</v>
      </c>
      <c r="HC462">
        <v>46602.6</v>
      </c>
      <c r="HD462">
        <v>37897.3</v>
      </c>
      <c r="HE462">
        <v>1.87035</v>
      </c>
      <c r="HF462">
        <v>1.8617</v>
      </c>
      <c r="HG462">
        <v>0.150912</v>
      </c>
      <c r="HH462">
        <v>0</v>
      </c>
      <c r="HI462">
        <v>27.5578</v>
      </c>
      <c r="HJ462">
        <v>999.9</v>
      </c>
      <c r="HK462">
        <v>45.5</v>
      </c>
      <c r="HL462">
        <v>32</v>
      </c>
      <c r="HM462">
        <v>23.9327</v>
      </c>
      <c r="HN462">
        <v>61.3645</v>
      </c>
      <c r="HO462">
        <v>22.3277</v>
      </c>
      <c r="HP462">
        <v>1</v>
      </c>
      <c r="HQ462">
        <v>0.111522</v>
      </c>
      <c r="HR462">
        <v>-0.0191285</v>
      </c>
      <c r="HS462">
        <v>20.28</v>
      </c>
      <c r="HT462">
        <v>5.2119</v>
      </c>
      <c r="HU462">
        <v>11.98</v>
      </c>
      <c r="HV462">
        <v>4.96355</v>
      </c>
      <c r="HW462">
        <v>3.27458</v>
      </c>
      <c r="HX462">
        <v>9999</v>
      </c>
      <c r="HY462">
        <v>9999</v>
      </c>
      <c r="HZ462">
        <v>9999</v>
      </c>
      <c r="IA462">
        <v>44.9</v>
      </c>
      <c r="IB462">
        <v>1.86398</v>
      </c>
      <c r="IC462">
        <v>1.86015</v>
      </c>
      <c r="ID462">
        <v>1.85843</v>
      </c>
      <c r="IE462">
        <v>1.85977</v>
      </c>
      <c r="IF462">
        <v>1.85989</v>
      </c>
      <c r="IG462">
        <v>1.8584</v>
      </c>
      <c r="IH462">
        <v>1.85745</v>
      </c>
      <c r="II462">
        <v>1.85242</v>
      </c>
      <c r="IJ462">
        <v>0</v>
      </c>
      <c r="IK462">
        <v>0</v>
      </c>
      <c r="IL462">
        <v>0</v>
      </c>
      <c r="IM462">
        <v>0</v>
      </c>
      <c r="IN462" t="s">
        <v>441</v>
      </c>
      <c r="IO462" t="s">
        <v>442</v>
      </c>
      <c r="IP462" t="s">
        <v>443</v>
      </c>
      <c r="IQ462" t="s">
        <v>443</v>
      </c>
      <c r="IR462" t="s">
        <v>443</v>
      </c>
      <c r="IS462" t="s">
        <v>443</v>
      </c>
      <c r="IT462">
        <v>0</v>
      </c>
      <c r="IU462">
        <v>100</v>
      </c>
      <c r="IV462">
        <v>100</v>
      </c>
      <c r="IW462">
        <v>-0.753</v>
      </c>
      <c r="IX462">
        <v>0.2702</v>
      </c>
      <c r="IY462">
        <v>-0.9039269621244732</v>
      </c>
      <c r="IZ462">
        <v>-0.001239420960351069</v>
      </c>
      <c r="JA462">
        <v>2.054680153414315E-06</v>
      </c>
      <c r="JB462">
        <v>-6.090169633737798E-10</v>
      </c>
      <c r="JC462">
        <v>0.01286883109493677</v>
      </c>
      <c r="JD462">
        <v>0.003674261220633967</v>
      </c>
      <c r="JE462">
        <v>0.0003746991724086452</v>
      </c>
      <c r="JF462">
        <v>1.563836292469968E-06</v>
      </c>
      <c r="JG462">
        <v>1</v>
      </c>
      <c r="JH462">
        <v>2003</v>
      </c>
      <c r="JI462">
        <v>1</v>
      </c>
      <c r="JJ462">
        <v>24</v>
      </c>
      <c r="JK462">
        <v>203136.4</v>
      </c>
      <c r="JL462">
        <v>203136.6</v>
      </c>
      <c r="JM462">
        <v>2.2644</v>
      </c>
      <c r="JN462">
        <v>2.62939</v>
      </c>
      <c r="JO462">
        <v>1.49658</v>
      </c>
      <c r="JP462">
        <v>2.34253</v>
      </c>
      <c r="JQ462">
        <v>1.54907</v>
      </c>
      <c r="JR462">
        <v>2.3584</v>
      </c>
      <c r="JS462">
        <v>36.6706</v>
      </c>
      <c r="JT462">
        <v>24.1751</v>
      </c>
      <c r="JU462">
        <v>18</v>
      </c>
      <c r="JV462">
        <v>482.271</v>
      </c>
      <c r="JW462">
        <v>491.518</v>
      </c>
      <c r="JX462">
        <v>27.1273</v>
      </c>
      <c r="JY462">
        <v>28.7415</v>
      </c>
      <c r="JZ462">
        <v>29.9998</v>
      </c>
      <c r="KA462">
        <v>29.0137</v>
      </c>
      <c r="KB462">
        <v>29.0236</v>
      </c>
      <c r="KC462">
        <v>45.5979</v>
      </c>
      <c r="KD462">
        <v>20.2618</v>
      </c>
      <c r="KE462">
        <v>76.13160000000001</v>
      </c>
      <c r="KF462">
        <v>27.126</v>
      </c>
      <c r="KG462">
        <v>1008.32</v>
      </c>
      <c r="KH462">
        <v>19.4497</v>
      </c>
      <c r="KI462">
        <v>101.895</v>
      </c>
      <c r="KJ462">
        <v>91.3943</v>
      </c>
    </row>
    <row r="463" spans="1:296">
      <c r="A463">
        <v>445</v>
      </c>
      <c r="B463">
        <v>1759177792.5</v>
      </c>
      <c r="C463">
        <v>16419.40000009537</v>
      </c>
      <c r="D463" t="s">
        <v>1337</v>
      </c>
      <c r="E463" t="s">
        <v>1338</v>
      </c>
      <c r="F463">
        <v>5</v>
      </c>
      <c r="G463" t="s">
        <v>1218</v>
      </c>
      <c r="H463">
        <v>1759177784.732143</v>
      </c>
      <c r="I463">
        <f>(J463)/1000</f>
        <v>0</v>
      </c>
      <c r="J463">
        <f>IF(DO463, AM463, AG463)</f>
        <v>0</v>
      </c>
      <c r="K463">
        <f>IF(DO463, AH463, AF463)</f>
        <v>0</v>
      </c>
      <c r="L463">
        <f>DQ463 - IF(AT463&gt;1, K463*DK463*100.0/(AV463), 0)</f>
        <v>0</v>
      </c>
      <c r="M463">
        <f>((S463-I463/2)*L463-K463)/(S463+I463/2)</f>
        <v>0</v>
      </c>
      <c r="N463">
        <f>M463*(DX463+DY463)/1000.0</f>
        <v>0</v>
      </c>
      <c r="O463">
        <f>(DQ463 - IF(AT463&gt;1, K463*DK463*100.0/(AV463), 0))*(DX463+DY463)/1000.0</f>
        <v>0</v>
      </c>
      <c r="P463">
        <f>2.0/((1/R463-1/Q463)+SIGN(R463)*SQRT((1/R463-1/Q463)*(1/R463-1/Q463) + 4*DL463/((DL463+1)*(DL463+1))*(2*1/R463*1/Q463-1/Q463*1/Q463)))</f>
        <v>0</v>
      </c>
      <c r="Q463">
        <f>IF(LEFT(DM463,1)&lt;&gt;"0",IF(LEFT(DM463,1)="1",3.0,DN463),$D$5+$E$5*(EE463*DX463/($K$5*1000))+$F$5*(EE463*DX463/($K$5*1000))*MAX(MIN(DK463,$J$5),$I$5)*MAX(MIN(DK463,$J$5),$I$5)+$G$5*MAX(MIN(DK463,$J$5),$I$5)*(EE463*DX463/($K$5*1000))+$H$5*(EE463*DX463/($K$5*1000))*(EE463*DX463/($K$5*1000)))</f>
        <v>0</v>
      </c>
      <c r="R463">
        <f>I463*(1000-(1000*0.61365*exp(17.502*V463/(240.97+V463))/(DX463+DY463)+DS463)/2)/(1000*0.61365*exp(17.502*V463/(240.97+V463))/(DX463+DY463)-DS463)</f>
        <v>0</v>
      </c>
      <c r="S463">
        <f>1/((DL463+1)/(P463/1.6)+1/(Q463/1.37)) + DL463/((DL463+1)/(P463/1.6) + DL463/(Q463/1.37))</f>
        <v>0</v>
      </c>
      <c r="T463">
        <f>(DG463*DJ463)</f>
        <v>0</v>
      </c>
      <c r="U463">
        <f>(DZ463+(T463+2*0.95*5.67E-8*(((DZ463+$B$9)+273)^4-(DZ463+273)^4)-44100*I463)/(1.84*29.3*Q463+8*0.95*5.67E-8*(DZ463+273)^3))</f>
        <v>0</v>
      </c>
      <c r="V463">
        <f>($C$9*EA463+$D$9*EB463+$E$9*U463)</f>
        <v>0</v>
      </c>
      <c r="W463">
        <f>0.61365*exp(17.502*V463/(240.97+V463))</f>
        <v>0</v>
      </c>
      <c r="X463">
        <f>(Y463/Z463*100)</f>
        <v>0</v>
      </c>
      <c r="Y463">
        <f>DS463*(DX463+DY463)/1000</f>
        <v>0</v>
      </c>
      <c r="Z463">
        <f>0.61365*exp(17.502*DZ463/(240.97+DZ463))</f>
        <v>0</v>
      </c>
      <c r="AA463">
        <f>(W463-DS463*(DX463+DY463)/1000)</f>
        <v>0</v>
      </c>
      <c r="AB463">
        <f>(-I463*44100)</f>
        <v>0</v>
      </c>
      <c r="AC463">
        <f>2*29.3*Q463*0.92*(DZ463-V463)</f>
        <v>0</v>
      </c>
      <c r="AD463">
        <f>2*0.95*5.67E-8*(((DZ463+$B$9)+273)^4-(V463+273)^4)</f>
        <v>0</v>
      </c>
      <c r="AE463">
        <f>T463+AD463+AB463+AC463</f>
        <v>0</v>
      </c>
      <c r="AF463">
        <f>DW463*AT463*(DR463-DQ463*(1000-AT463*DT463)/(1000-AT463*DS463))/(100*DK463)</f>
        <v>0</v>
      </c>
      <c r="AG463">
        <f>1000*DW463*AT463*(DS463-DT463)/(100*DK463*(1000-AT463*DS463))</f>
        <v>0</v>
      </c>
      <c r="AH463">
        <f>(AI463 - AJ463 - DX463*1E3/(8.314*(DZ463+273.15)) * AL463/DW463 * AK463) * DW463/(100*DK463) * (1000 - DT463)/1000</f>
        <v>0</v>
      </c>
      <c r="AI463">
        <v>1011.329106522702</v>
      </c>
      <c r="AJ463">
        <v>980.2209151515153</v>
      </c>
      <c r="AK463">
        <v>3.29481305306376</v>
      </c>
      <c r="AL463">
        <v>65.05159675909137</v>
      </c>
      <c r="AM463">
        <f>(AO463 - AN463 + DX463*1E3/(8.314*(DZ463+273.15)) * AQ463/DW463 * AP463) * DW463/(100*DK463) * 1000/(1000 - AO463)</f>
        <v>0</v>
      </c>
      <c r="AN463">
        <v>19.39357925073171</v>
      </c>
      <c r="AO463">
        <v>21.29333333333332</v>
      </c>
      <c r="AP463">
        <v>-9.162287185836984E-06</v>
      </c>
      <c r="AQ463">
        <v>105.0378485698211</v>
      </c>
      <c r="AR463">
        <v>0</v>
      </c>
      <c r="AS463">
        <v>0</v>
      </c>
      <c r="AT463">
        <f>IF(AR463*$H$15&gt;=AV463,1.0,(AV463/(AV463-AR463*$H$15)))</f>
        <v>0</v>
      </c>
      <c r="AU463">
        <f>(AT463-1)*100</f>
        <v>0</v>
      </c>
      <c r="AV463">
        <f>MAX(0,($B$15+$C$15*EE463)/(1+$D$15*EE463)*DX463/(DZ463+273)*$E$15)</f>
        <v>0</v>
      </c>
      <c r="AW463" t="s">
        <v>437</v>
      </c>
      <c r="AX463" t="s">
        <v>437</v>
      </c>
      <c r="AY463">
        <v>0</v>
      </c>
      <c r="AZ463">
        <v>0</v>
      </c>
      <c r="BA463">
        <f>1-AY463/AZ463</f>
        <v>0</v>
      </c>
      <c r="BB463">
        <v>0</v>
      </c>
      <c r="BC463" t="s">
        <v>437</v>
      </c>
      <c r="BD463" t="s">
        <v>437</v>
      </c>
      <c r="BE463">
        <v>0</v>
      </c>
      <c r="BF463">
        <v>0</v>
      </c>
      <c r="BG463">
        <f>1-BE463/BF463</f>
        <v>0</v>
      </c>
      <c r="BH463">
        <v>0.5</v>
      </c>
      <c r="BI463">
        <f>DH463</f>
        <v>0</v>
      </c>
      <c r="BJ463">
        <f>K463</f>
        <v>0</v>
      </c>
      <c r="BK463">
        <f>BG463*BH463*BI463</f>
        <v>0</v>
      </c>
      <c r="BL463">
        <f>(BJ463-BB463)/BI463</f>
        <v>0</v>
      </c>
      <c r="BM463">
        <f>(AZ463-BF463)/BF463</f>
        <v>0</v>
      </c>
      <c r="BN463">
        <f>AY463/(BA463+AY463/BF463)</f>
        <v>0</v>
      </c>
      <c r="BO463" t="s">
        <v>437</v>
      </c>
      <c r="BP463">
        <v>0</v>
      </c>
      <c r="BQ463">
        <f>IF(BP463&lt;&gt;0, BP463, BN463)</f>
        <v>0</v>
      </c>
      <c r="BR463">
        <f>1-BQ463/BF463</f>
        <v>0</v>
      </c>
      <c r="BS463">
        <f>(BF463-BE463)/(BF463-BQ463)</f>
        <v>0</v>
      </c>
      <c r="BT463">
        <f>(AZ463-BF463)/(AZ463-BQ463)</f>
        <v>0</v>
      </c>
      <c r="BU463">
        <f>(BF463-BE463)/(BF463-AY463)</f>
        <v>0</v>
      </c>
      <c r="BV463">
        <f>(AZ463-BF463)/(AZ463-AY463)</f>
        <v>0</v>
      </c>
      <c r="BW463">
        <f>(BS463*BQ463/BE463)</f>
        <v>0</v>
      </c>
      <c r="BX463">
        <f>(1-BW463)</f>
        <v>0</v>
      </c>
      <c r="DG463">
        <f>$B$13*EF463+$C$13*EG463+$F$13*ER463*(1-EU463)</f>
        <v>0</v>
      </c>
      <c r="DH463">
        <f>DG463*DI463</f>
        <v>0</v>
      </c>
      <c r="DI463">
        <f>($B$13*$D$11+$C$13*$D$11+$F$13*((FE463+EW463)/MAX(FE463+EW463+FF463, 0.1)*$I$11+FF463/MAX(FE463+EW463+FF463, 0.1)*$J$11))/($B$13+$C$13+$F$13)</f>
        <v>0</v>
      </c>
      <c r="DJ463">
        <f>($B$13*$K$11+$C$13*$K$11+$F$13*((FE463+EW463)/MAX(FE463+EW463+FF463, 0.1)*$P$11+FF463/MAX(FE463+EW463+FF463, 0.1)*$Q$11))/($B$13+$C$13+$F$13)</f>
        <v>0</v>
      </c>
      <c r="DK463">
        <v>3.21</v>
      </c>
      <c r="DL463">
        <v>0.5</v>
      </c>
      <c r="DM463" t="s">
        <v>438</v>
      </c>
      <c r="DN463">
        <v>2</v>
      </c>
      <c r="DO463" t="b">
        <v>1</v>
      </c>
      <c r="DP463">
        <v>1759177784.732143</v>
      </c>
      <c r="DQ463">
        <v>935.2796428571429</v>
      </c>
      <c r="DR463">
        <v>976.4498214285713</v>
      </c>
      <c r="DS463">
        <v>21.2851</v>
      </c>
      <c r="DT463">
        <v>19.39306071428571</v>
      </c>
      <c r="DU463">
        <v>936.0428928571429</v>
      </c>
      <c r="DV463">
        <v>21.01502857142857</v>
      </c>
      <c r="DW463">
        <v>500.0056428571428</v>
      </c>
      <c r="DX463">
        <v>90.78422500000001</v>
      </c>
      <c r="DY463">
        <v>0.06687603928571428</v>
      </c>
      <c r="DZ463">
        <v>28.41487142857143</v>
      </c>
      <c r="EA463">
        <v>30.00515714285714</v>
      </c>
      <c r="EB463">
        <v>999.9000000000002</v>
      </c>
      <c r="EC463">
        <v>0</v>
      </c>
      <c r="ED463">
        <v>0</v>
      </c>
      <c r="EE463">
        <v>9989.509285714286</v>
      </c>
      <c r="EF463">
        <v>0</v>
      </c>
      <c r="EG463">
        <v>10.3176</v>
      </c>
      <c r="EH463">
        <v>-41.17021071428571</v>
      </c>
      <c r="EI463">
        <v>955.6201428571428</v>
      </c>
      <c r="EJ463">
        <v>995.7611071428571</v>
      </c>
      <c r="EK463">
        <v>1.892036428571428</v>
      </c>
      <c r="EL463">
        <v>976.4498214285713</v>
      </c>
      <c r="EM463">
        <v>19.39306071428571</v>
      </c>
      <c r="EN463">
        <v>1.932350714285714</v>
      </c>
      <c r="EO463">
        <v>1.760584285714286</v>
      </c>
      <c r="EP463">
        <v>16.90064285714286</v>
      </c>
      <c r="EQ463">
        <v>15.44115</v>
      </c>
      <c r="ER463">
        <v>1999.982857142857</v>
      </c>
      <c r="ES463">
        <v>0.9799973571428569</v>
      </c>
      <c r="ET463">
        <v>0.02000256071428572</v>
      </c>
      <c r="EU463">
        <v>0</v>
      </c>
      <c r="EV463">
        <v>460.5596785714286</v>
      </c>
      <c r="EW463">
        <v>5.00078</v>
      </c>
      <c r="EX463">
        <v>8987.946428571429</v>
      </c>
      <c r="EY463">
        <v>16379.47857142857</v>
      </c>
      <c r="EZ463">
        <v>38.97514285714285</v>
      </c>
      <c r="FA463">
        <v>39.714</v>
      </c>
      <c r="FB463">
        <v>38.98425</v>
      </c>
      <c r="FC463">
        <v>39.43939285714286</v>
      </c>
      <c r="FD463">
        <v>39.62692857142856</v>
      </c>
      <c r="FE463">
        <v>1955.072857142857</v>
      </c>
      <c r="FF463">
        <v>39.9</v>
      </c>
      <c r="FG463">
        <v>0</v>
      </c>
      <c r="FH463">
        <v>1759177785.2</v>
      </c>
      <c r="FI463">
        <v>0</v>
      </c>
      <c r="FJ463">
        <v>460.5122692307693</v>
      </c>
      <c r="FK463">
        <v>3.623692312199615</v>
      </c>
      <c r="FL463">
        <v>56.4642735466817</v>
      </c>
      <c r="FM463">
        <v>8988.530769230771</v>
      </c>
      <c r="FN463">
        <v>15</v>
      </c>
      <c r="FO463">
        <v>0</v>
      </c>
      <c r="FP463" t="s">
        <v>439</v>
      </c>
      <c r="FQ463">
        <v>1746989605.5</v>
      </c>
      <c r="FR463">
        <v>1746989593.5</v>
      </c>
      <c r="FS463">
        <v>0</v>
      </c>
      <c r="FT463">
        <v>-0.274</v>
      </c>
      <c r="FU463">
        <v>-0.002</v>
      </c>
      <c r="FV463">
        <v>2.549</v>
      </c>
      <c r="FW463">
        <v>0.129</v>
      </c>
      <c r="FX463">
        <v>420</v>
      </c>
      <c r="FY463">
        <v>17</v>
      </c>
      <c r="FZ463">
        <v>0.02</v>
      </c>
      <c r="GA463">
        <v>0.04</v>
      </c>
      <c r="GB463">
        <v>-41.24760243902439</v>
      </c>
      <c r="GC463">
        <v>2.10270522648075</v>
      </c>
      <c r="GD463">
        <v>0.3879497701254534</v>
      </c>
      <c r="GE463">
        <v>0</v>
      </c>
      <c r="GF463">
        <v>460.3240294117647</v>
      </c>
      <c r="GG463">
        <v>3.723896106542391</v>
      </c>
      <c r="GH463">
        <v>0.4504244067474347</v>
      </c>
      <c r="GI463">
        <v>0</v>
      </c>
      <c r="GJ463">
        <v>1.895943902439024</v>
      </c>
      <c r="GK463">
        <v>-0.09194278745644924</v>
      </c>
      <c r="GL463">
        <v>0.01394191432389655</v>
      </c>
      <c r="GM463">
        <v>1</v>
      </c>
      <c r="GN463">
        <v>1</v>
      </c>
      <c r="GO463">
        <v>3</v>
      </c>
      <c r="GP463" t="s">
        <v>459</v>
      </c>
      <c r="GQ463">
        <v>3.10209</v>
      </c>
      <c r="GR463">
        <v>2.72478</v>
      </c>
      <c r="GS463">
        <v>0.157178</v>
      </c>
      <c r="GT463">
        <v>0.161353</v>
      </c>
      <c r="GU463">
        <v>0.0994256</v>
      </c>
      <c r="GV463">
        <v>0.09430429999999999</v>
      </c>
      <c r="GW463">
        <v>22020.1</v>
      </c>
      <c r="GX463">
        <v>19903.6</v>
      </c>
      <c r="GY463">
        <v>26689.6</v>
      </c>
      <c r="GZ463">
        <v>23954</v>
      </c>
      <c r="HA463">
        <v>38466.4</v>
      </c>
      <c r="HB463">
        <v>32079.7</v>
      </c>
      <c r="HC463">
        <v>46602.6</v>
      </c>
      <c r="HD463">
        <v>37897.5</v>
      </c>
      <c r="HE463">
        <v>1.8703</v>
      </c>
      <c r="HF463">
        <v>1.86147</v>
      </c>
      <c r="HG463">
        <v>0.148937</v>
      </c>
      <c r="HH463">
        <v>0</v>
      </c>
      <c r="HI463">
        <v>27.5578</v>
      </c>
      <c r="HJ463">
        <v>999.9</v>
      </c>
      <c r="HK463">
        <v>45.5</v>
      </c>
      <c r="HL463">
        <v>32</v>
      </c>
      <c r="HM463">
        <v>23.9306</v>
      </c>
      <c r="HN463">
        <v>61.3145</v>
      </c>
      <c r="HO463">
        <v>22.3197</v>
      </c>
      <c r="HP463">
        <v>1</v>
      </c>
      <c r="HQ463">
        <v>0.11155</v>
      </c>
      <c r="HR463">
        <v>0.0308361</v>
      </c>
      <c r="HS463">
        <v>20.28</v>
      </c>
      <c r="HT463">
        <v>5.21085</v>
      </c>
      <c r="HU463">
        <v>11.98</v>
      </c>
      <c r="HV463">
        <v>4.96355</v>
      </c>
      <c r="HW463">
        <v>3.2745</v>
      </c>
      <c r="HX463">
        <v>9999</v>
      </c>
      <c r="HY463">
        <v>9999</v>
      </c>
      <c r="HZ463">
        <v>9999</v>
      </c>
      <c r="IA463">
        <v>44.9</v>
      </c>
      <c r="IB463">
        <v>1.86401</v>
      </c>
      <c r="IC463">
        <v>1.86017</v>
      </c>
      <c r="ID463">
        <v>1.85845</v>
      </c>
      <c r="IE463">
        <v>1.85977</v>
      </c>
      <c r="IF463">
        <v>1.85989</v>
      </c>
      <c r="IG463">
        <v>1.85842</v>
      </c>
      <c r="IH463">
        <v>1.85745</v>
      </c>
      <c r="II463">
        <v>1.85242</v>
      </c>
      <c r="IJ463">
        <v>0</v>
      </c>
      <c r="IK463">
        <v>0</v>
      </c>
      <c r="IL463">
        <v>0</v>
      </c>
      <c r="IM463">
        <v>0</v>
      </c>
      <c r="IN463" t="s">
        <v>441</v>
      </c>
      <c r="IO463" t="s">
        <v>442</v>
      </c>
      <c r="IP463" t="s">
        <v>443</v>
      </c>
      <c r="IQ463" t="s">
        <v>443</v>
      </c>
      <c r="IR463" t="s">
        <v>443</v>
      </c>
      <c r="IS463" t="s">
        <v>443</v>
      </c>
      <c r="IT463">
        <v>0</v>
      </c>
      <c r="IU463">
        <v>100</v>
      </c>
      <c r="IV463">
        <v>100</v>
      </c>
      <c r="IW463">
        <v>-0.737</v>
      </c>
      <c r="IX463">
        <v>0.2702</v>
      </c>
      <c r="IY463">
        <v>-0.9039269621244732</v>
      </c>
      <c r="IZ463">
        <v>-0.001239420960351069</v>
      </c>
      <c r="JA463">
        <v>2.054680153414315E-06</v>
      </c>
      <c r="JB463">
        <v>-6.090169633737798E-10</v>
      </c>
      <c r="JC463">
        <v>0.01286883109493677</v>
      </c>
      <c r="JD463">
        <v>0.003674261220633967</v>
      </c>
      <c r="JE463">
        <v>0.0003746991724086452</v>
      </c>
      <c r="JF463">
        <v>1.563836292469968E-06</v>
      </c>
      <c r="JG463">
        <v>1</v>
      </c>
      <c r="JH463">
        <v>2003</v>
      </c>
      <c r="JI463">
        <v>1</v>
      </c>
      <c r="JJ463">
        <v>24</v>
      </c>
      <c r="JK463">
        <v>203136.5</v>
      </c>
      <c r="JL463">
        <v>203136.6</v>
      </c>
      <c r="JM463">
        <v>2.29858</v>
      </c>
      <c r="JN463">
        <v>2.65015</v>
      </c>
      <c r="JO463">
        <v>1.49658</v>
      </c>
      <c r="JP463">
        <v>2.34253</v>
      </c>
      <c r="JQ463">
        <v>1.54907</v>
      </c>
      <c r="JR463">
        <v>2.42554</v>
      </c>
      <c r="JS463">
        <v>36.6943</v>
      </c>
      <c r="JT463">
        <v>24.1751</v>
      </c>
      <c r="JU463">
        <v>18</v>
      </c>
      <c r="JV463">
        <v>482.219</v>
      </c>
      <c r="JW463">
        <v>491.344</v>
      </c>
      <c r="JX463">
        <v>27.1171</v>
      </c>
      <c r="JY463">
        <v>28.7391</v>
      </c>
      <c r="JZ463">
        <v>29.9999</v>
      </c>
      <c r="KA463">
        <v>29.0106</v>
      </c>
      <c r="KB463">
        <v>29.0205</v>
      </c>
      <c r="KC463">
        <v>46.1811</v>
      </c>
      <c r="KD463">
        <v>20.2618</v>
      </c>
      <c r="KE463">
        <v>76.13160000000001</v>
      </c>
      <c r="KF463">
        <v>27.1106</v>
      </c>
      <c r="KG463">
        <v>1021.68</v>
      </c>
      <c r="KH463">
        <v>19.4505</v>
      </c>
      <c r="KI463">
        <v>101.896</v>
      </c>
      <c r="KJ463">
        <v>91.3948</v>
      </c>
    </row>
    <row r="464" spans="1:296">
      <c r="A464">
        <v>446</v>
      </c>
      <c r="B464">
        <v>1759177797.5</v>
      </c>
      <c r="C464">
        <v>16424.40000009537</v>
      </c>
      <c r="D464" t="s">
        <v>1339</v>
      </c>
      <c r="E464" t="s">
        <v>1340</v>
      </c>
      <c r="F464">
        <v>5</v>
      </c>
      <c r="G464" t="s">
        <v>1218</v>
      </c>
      <c r="H464">
        <v>1759177790</v>
      </c>
      <c r="I464">
        <f>(J464)/1000</f>
        <v>0</v>
      </c>
      <c r="J464">
        <f>IF(DO464, AM464, AG464)</f>
        <v>0</v>
      </c>
      <c r="K464">
        <f>IF(DO464, AH464, AF464)</f>
        <v>0</v>
      </c>
      <c r="L464">
        <f>DQ464 - IF(AT464&gt;1, K464*DK464*100.0/(AV464), 0)</f>
        <v>0</v>
      </c>
      <c r="M464">
        <f>((S464-I464/2)*L464-K464)/(S464+I464/2)</f>
        <v>0</v>
      </c>
      <c r="N464">
        <f>M464*(DX464+DY464)/1000.0</f>
        <v>0</v>
      </c>
      <c r="O464">
        <f>(DQ464 - IF(AT464&gt;1, K464*DK464*100.0/(AV464), 0))*(DX464+DY464)/1000.0</f>
        <v>0</v>
      </c>
      <c r="P464">
        <f>2.0/((1/R464-1/Q464)+SIGN(R464)*SQRT((1/R464-1/Q464)*(1/R464-1/Q464) + 4*DL464/((DL464+1)*(DL464+1))*(2*1/R464*1/Q464-1/Q464*1/Q464)))</f>
        <v>0</v>
      </c>
      <c r="Q464">
        <f>IF(LEFT(DM464,1)&lt;&gt;"0",IF(LEFT(DM464,1)="1",3.0,DN464),$D$5+$E$5*(EE464*DX464/($K$5*1000))+$F$5*(EE464*DX464/($K$5*1000))*MAX(MIN(DK464,$J$5),$I$5)*MAX(MIN(DK464,$J$5),$I$5)+$G$5*MAX(MIN(DK464,$J$5),$I$5)*(EE464*DX464/($K$5*1000))+$H$5*(EE464*DX464/($K$5*1000))*(EE464*DX464/($K$5*1000)))</f>
        <v>0</v>
      </c>
      <c r="R464">
        <f>I464*(1000-(1000*0.61365*exp(17.502*V464/(240.97+V464))/(DX464+DY464)+DS464)/2)/(1000*0.61365*exp(17.502*V464/(240.97+V464))/(DX464+DY464)-DS464)</f>
        <v>0</v>
      </c>
      <c r="S464">
        <f>1/((DL464+1)/(P464/1.6)+1/(Q464/1.37)) + DL464/((DL464+1)/(P464/1.6) + DL464/(Q464/1.37))</f>
        <v>0</v>
      </c>
      <c r="T464">
        <f>(DG464*DJ464)</f>
        <v>0</v>
      </c>
      <c r="U464">
        <f>(DZ464+(T464+2*0.95*5.67E-8*(((DZ464+$B$9)+273)^4-(DZ464+273)^4)-44100*I464)/(1.84*29.3*Q464+8*0.95*5.67E-8*(DZ464+273)^3))</f>
        <v>0</v>
      </c>
      <c r="V464">
        <f>($C$9*EA464+$D$9*EB464+$E$9*U464)</f>
        <v>0</v>
      </c>
      <c r="W464">
        <f>0.61365*exp(17.502*V464/(240.97+V464))</f>
        <v>0</v>
      </c>
      <c r="X464">
        <f>(Y464/Z464*100)</f>
        <v>0</v>
      </c>
      <c r="Y464">
        <f>DS464*(DX464+DY464)/1000</f>
        <v>0</v>
      </c>
      <c r="Z464">
        <f>0.61365*exp(17.502*DZ464/(240.97+DZ464))</f>
        <v>0</v>
      </c>
      <c r="AA464">
        <f>(W464-DS464*(DX464+DY464)/1000)</f>
        <v>0</v>
      </c>
      <c r="AB464">
        <f>(-I464*44100)</f>
        <v>0</v>
      </c>
      <c r="AC464">
        <f>2*29.3*Q464*0.92*(DZ464-V464)</f>
        <v>0</v>
      </c>
      <c r="AD464">
        <f>2*0.95*5.67E-8*(((DZ464+$B$9)+273)^4-(V464+273)^4)</f>
        <v>0</v>
      </c>
      <c r="AE464">
        <f>T464+AD464+AB464+AC464</f>
        <v>0</v>
      </c>
      <c r="AF464">
        <f>DW464*AT464*(DR464-DQ464*(1000-AT464*DT464)/(1000-AT464*DS464))/(100*DK464)</f>
        <v>0</v>
      </c>
      <c r="AG464">
        <f>1000*DW464*AT464*(DS464-DT464)/(100*DK464*(1000-AT464*DS464))</f>
        <v>0</v>
      </c>
      <c r="AH464">
        <f>(AI464 - AJ464 - DX464*1E3/(8.314*(DZ464+273.15)) * AL464/DW464 * AK464) * DW464/(100*DK464) * (1000 - DT464)/1000</f>
        <v>0</v>
      </c>
      <c r="AI464">
        <v>1027.837846866352</v>
      </c>
      <c r="AJ464">
        <v>996.7301393939392</v>
      </c>
      <c r="AK464">
        <v>3.313045955899826</v>
      </c>
      <c r="AL464">
        <v>65.05159675909137</v>
      </c>
      <c r="AM464">
        <f>(AO464 - AN464 + DX464*1E3/(8.314*(DZ464+273.15)) * AQ464/DW464 * AP464) * DW464/(100*DK464) * 1000/(1000 - AO464)</f>
        <v>0</v>
      </c>
      <c r="AN464">
        <v>19.37218636882633</v>
      </c>
      <c r="AO464">
        <v>21.28191696969697</v>
      </c>
      <c r="AP464">
        <v>-5.170375072349308E-05</v>
      </c>
      <c r="AQ464">
        <v>105.0378485698211</v>
      </c>
      <c r="AR464">
        <v>0</v>
      </c>
      <c r="AS464">
        <v>0</v>
      </c>
      <c r="AT464">
        <f>IF(AR464*$H$15&gt;=AV464,1.0,(AV464/(AV464-AR464*$H$15)))</f>
        <v>0</v>
      </c>
      <c r="AU464">
        <f>(AT464-1)*100</f>
        <v>0</v>
      </c>
      <c r="AV464">
        <f>MAX(0,($B$15+$C$15*EE464)/(1+$D$15*EE464)*DX464/(DZ464+273)*$E$15)</f>
        <v>0</v>
      </c>
      <c r="AW464" t="s">
        <v>437</v>
      </c>
      <c r="AX464" t="s">
        <v>437</v>
      </c>
      <c r="AY464">
        <v>0</v>
      </c>
      <c r="AZ464">
        <v>0</v>
      </c>
      <c r="BA464">
        <f>1-AY464/AZ464</f>
        <v>0</v>
      </c>
      <c r="BB464">
        <v>0</v>
      </c>
      <c r="BC464" t="s">
        <v>437</v>
      </c>
      <c r="BD464" t="s">
        <v>437</v>
      </c>
      <c r="BE464">
        <v>0</v>
      </c>
      <c r="BF464">
        <v>0</v>
      </c>
      <c r="BG464">
        <f>1-BE464/BF464</f>
        <v>0</v>
      </c>
      <c r="BH464">
        <v>0.5</v>
      </c>
      <c r="BI464">
        <f>DH464</f>
        <v>0</v>
      </c>
      <c r="BJ464">
        <f>K464</f>
        <v>0</v>
      </c>
      <c r="BK464">
        <f>BG464*BH464*BI464</f>
        <v>0</v>
      </c>
      <c r="BL464">
        <f>(BJ464-BB464)/BI464</f>
        <v>0</v>
      </c>
      <c r="BM464">
        <f>(AZ464-BF464)/BF464</f>
        <v>0</v>
      </c>
      <c r="BN464">
        <f>AY464/(BA464+AY464/BF464)</f>
        <v>0</v>
      </c>
      <c r="BO464" t="s">
        <v>437</v>
      </c>
      <c r="BP464">
        <v>0</v>
      </c>
      <c r="BQ464">
        <f>IF(BP464&lt;&gt;0, BP464, BN464)</f>
        <v>0</v>
      </c>
      <c r="BR464">
        <f>1-BQ464/BF464</f>
        <v>0</v>
      </c>
      <c r="BS464">
        <f>(BF464-BE464)/(BF464-BQ464)</f>
        <v>0</v>
      </c>
      <c r="BT464">
        <f>(AZ464-BF464)/(AZ464-BQ464)</f>
        <v>0</v>
      </c>
      <c r="BU464">
        <f>(BF464-BE464)/(BF464-AY464)</f>
        <v>0</v>
      </c>
      <c r="BV464">
        <f>(AZ464-BF464)/(AZ464-AY464)</f>
        <v>0</v>
      </c>
      <c r="BW464">
        <f>(BS464*BQ464/BE464)</f>
        <v>0</v>
      </c>
      <c r="BX464">
        <f>(1-BW464)</f>
        <v>0</v>
      </c>
      <c r="DG464">
        <f>$B$13*EF464+$C$13*EG464+$F$13*ER464*(1-EU464)</f>
        <v>0</v>
      </c>
      <c r="DH464">
        <f>DG464*DI464</f>
        <v>0</v>
      </c>
      <c r="DI464">
        <f>($B$13*$D$11+$C$13*$D$11+$F$13*((FE464+EW464)/MAX(FE464+EW464+FF464, 0.1)*$I$11+FF464/MAX(FE464+EW464+FF464, 0.1)*$J$11))/($B$13+$C$13+$F$13)</f>
        <v>0</v>
      </c>
      <c r="DJ464">
        <f>($B$13*$K$11+$C$13*$K$11+$F$13*((FE464+EW464)/MAX(FE464+EW464+FF464, 0.1)*$P$11+FF464/MAX(FE464+EW464+FF464, 0.1)*$Q$11))/($B$13+$C$13+$F$13)</f>
        <v>0</v>
      </c>
      <c r="DK464">
        <v>3.21</v>
      </c>
      <c r="DL464">
        <v>0.5</v>
      </c>
      <c r="DM464" t="s">
        <v>438</v>
      </c>
      <c r="DN464">
        <v>2</v>
      </c>
      <c r="DO464" t="b">
        <v>1</v>
      </c>
      <c r="DP464">
        <v>1759177790</v>
      </c>
      <c r="DQ464">
        <v>952.7153703703705</v>
      </c>
      <c r="DR464">
        <v>993.6525555555555</v>
      </c>
      <c r="DS464">
        <v>21.28762962962963</v>
      </c>
      <c r="DT464">
        <v>19.39316666666667</v>
      </c>
      <c r="DU464">
        <v>953.461</v>
      </c>
      <c r="DV464">
        <v>21.01750370370371</v>
      </c>
      <c r="DW464">
        <v>500.0101111111111</v>
      </c>
      <c r="DX464">
        <v>90.78368518518518</v>
      </c>
      <c r="DY464">
        <v>0.06677399259259259</v>
      </c>
      <c r="DZ464">
        <v>28.41398888888889</v>
      </c>
      <c r="EA464">
        <v>30.00071481481482</v>
      </c>
      <c r="EB464">
        <v>999.9000000000001</v>
      </c>
      <c r="EC464">
        <v>0</v>
      </c>
      <c r="ED464">
        <v>0</v>
      </c>
      <c r="EE464">
        <v>9996.686666666668</v>
      </c>
      <c r="EF464">
        <v>0</v>
      </c>
      <c r="EG464">
        <v>10.31745925925926</v>
      </c>
      <c r="EH464">
        <v>-40.9372</v>
      </c>
      <c r="EI464">
        <v>973.4376296296297</v>
      </c>
      <c r="EJ464">
        <v>1013.304444444445</v>
      </c>
      <c r="EK464">
        <v>1.894464444444445</v>
      </c>
      <c r="EL464">
        <v>993.6525555555555</v>
      </c>
      <c r="EM464">
        <v>19.39316666666667</v>
      </c>
      <c r="EN464">
        <v>1.932568888888889</v>
      </c>
      <c r="EO464">
        <v>1.760583333333333</v>
      </c>
      <c r="EP464">
        <v>16.90242962962963</v>
      </c>
      <c r="EQ464">
        <v>15.44114074074074</v>
      </c>
      <c r="ER464">
        <v>1999.983333333333</v>
      </c>
      <c r="ES464">
        <v>0.9799973333333332</v>
      </c>
      <c r="ET464">
        <v>0.02000258518518519</v>
      </c>
      <c r="EU464">
        <v>0</v>
      </c>
      <c r="EV464">
        <v>460.8591481481482</v>
      </c>
      <c r="EW464">
        <v>5.00078</v>
      </c>
      <c r="EX464">
        <v>8992.684444444445</v>
      </c>
      <c r="EY464">
        <v>16379.48888888889</v>
      </c>
      <c r="EZ464">
        <v>38.91637037037037</v>
      </c>
      <c r="FA464">
        <v>39.68492592592592</v>
      </c>
      <c r="FB464">
        <v>38.99988888888889</v>
      </c>
      <c r="FC464">
        <v>39.37474074074074</v>
      </c>
      <c r="FD464">
        <v>39.68485185185185</v>
      </c>
      <c r="FE464">
        <v>1955.073333333333</v>
      </c>
      <c r="FF464">
        <v>39.9</v>
      </c>
      <c r="FG464">
        <v>0</v>
      </c>
      <c r="FH464">
        <v>1759177790</v>
      </c>
      <c r="FI464">
        <v>0</v>
      </c>
      <c r="FJ464">
        <v>460.7841153846153</v>
      </c>
      <c r="FK464">
        <v>3.128991448061269</v>
      </c>
      <c r="FL464">
        <v>49.92478626768316</v>
      </c>
      <c r="FM464">
        <v>8992.82923076923</v>
      </c>
      <c r="FN464">
        <v>15</v>
      </c>
      <c r="FO464">
        <v>0</v>
      </c>
      <c r="FP464" t="s">
        <v>439</v>
      </c>
      <c r="FQ464">
        <v>1746989605.5</v>
      </c>
      <c r="FR464">
        <v>1746989593.5</v>
      </c>
      <c r="FS464">
        <v>0</v>
      </c>
      <c r="FT464">
        <v>-0.274</v>
      </c>
      <c r="FU464">
        <v>-0.002</v>
      </c>
      <c r="FV464">
        <v>2.549</v>
      </c>
      <c r="FW464">
        <v>0.129</v>
      </c>
      <c r="FX464">
        <v>420</v>
      </c>
      <c r="FY464">
        <v>17</v>
      </c>
      <c r="FZ464">
        <v>0.02</v>
      </c>
      <c r="GA464">
        <v>0.04</v>
      </c>
      <c r="GB464">
        <v>-41.0535525</v>
      </c>
      <c r="GC464">
        <v>3.603819512195216</v>
      </c>
      <c r="GD464">
        <v>0.4618203882395726</v>
      </c>
      <c r="GE464">
        <v>0</v>
      </c>
      <c r="GF464">
        <v>460.6020294117647</v>
      </c>
      <c r="GG464">
        <v>3.593567606471339</v>
      </c>
      <c r="GH464">
        <v>0.448149035431834</v>
      </c>
      <c r="GI464">
        <v>0</v>
      </c>
      <c r="GJ464">
        <v>1.8967165</v>
      </c>
      <c r="GK464">
        <v>0.04916150093808196</v>
      </c>
      <c r="GL464">
        <v>0.01505802469615453</v>
      </c>
      <c r="GM464">
        <v>1</v>
      </c>
      <c r="GN464">
        <v>1</v>
      </c>
      <c r="GO464">
        <v>3</v>
      </c>
      <c r="GP464" t="s">
        <v>459</v>
      </c>
      <c r="GQ464">
        <v>3.10206</v>
      </c>
      <c r="GR464">
        <v>2.72483</v>
      </c>
      <c r="GS464">
        <v>0.158871</v>
      </c>
      <c r="GT464">
        <v>0.16304</v>
      </c>
      <c r="GU464">
        <v>0.0993899</v>
      </c>
      <c r="GV464">
        <v>0.0942751</v>
      </c>
      <c r="GW464">
        <v>21975.9</v>
      </c>
      <c r="GX464">
        <v>19863.7</v>
      </c>
      <c r="GY464">
        <v>26689.6</v>
      </c>
      <c r="GZ464">
        <v>23954.2</v>
      </c>
      <c r="HA464">
        <v>38468.1</v>
      </c>
      <c r="HB464">
        <v>32081.1</v>
      </c>
      <c r="HC464">
        <v>46602.6</v>
      </c>
      <c r="HD464">
        <v>37897.8</v>
      </c>
      <c r="HE464">
        <v>1.8706</v>
      </c>
      <c r="HF464">
        <v>1.86157</v>
      </c>
      <c r="HG464">
        <v>0.149291</v>
      </c>
      <c r="HH464">
        <v>0</v>
      </c>
      <c r="HI464">
        <v>27.5597</v>
      </c>
      <c r="HJ464">
        <v>999.9</v>
      </c>
      <c r="HK464">
        <v>45.5</v>
      </c>
      <c r="HL464">
        <v>32</v>
      </c>
      <c r="HM464">
        <v>23.9325</v>
      </c>
      <c r="HN464">
        <v>61.1445</v>
      </c>
      <c r="HO464">
        <v>22.1234</v>
      </c>
      <c r="HP464">
        <v>1</v>
      </c>
      <c r="HQ464">
        <v>0.111192</v>
      </c>
      <c r="HR464">
        <v>-0.0512854</v>
      </c>
      <c r="HS464">
        <v>20.28</v>
      </c>
      <c r="HT464">
        <v>5.2104</v>
      </c>
      <c r="HU464">
        <v>11.9798</v>
      </c>
      <c r="HV464">
        <v>4.9633</v>
      </c>
      <c r="HW464">
        <v>3.27443</v>
      </c>
      <c r="HX464">
        <v>9999</v>
      </c>
      <c r="HY464">
        <v>9999</v>
      </c>
      <c r="HZ464">
        <v>9999</v>
      </c>
      <c r="IA464">
        <v>44.9</v>
      </c>
      <c r="IB464">
        <v>1.86397</v>
      </c>
      <c r="IC464">
        <v>1.86016</v>
      </c>
      <c r="ID464">
        <v>1.85846</v>
      </c>
      <c r="IE464">
        <v>1.85975</v>
      </c>
      <c r="IF464">
        <v>1.85989</v>
      </c>
      <c r="IG464">
        <v>1.8584</v>
      </c>
      <c r="IH464">
        <v>1.85745</v>
      </c>
      <c r="II464">
        <v>1.85242</v>
      </c>
      <c r="IJ464">
        <v>0</v>
      </c>
      <c r="IK464">
        <v>0</v>
      </c>
      <c r="IL464">
        <v>0</v>
      </c>
      <c r="IM464">
        <v>0</v>
      </c>
      <c r="IN464" t="s">
        <v>441</v>
      </c>
      <c r="IO464" t="s">
        <v>442</v>
      </c>
      <c r="IP464" t="s">
        <v>443</v>
      </c>
      <c r="IQ464" t="s">
        <v>443</v>
      </c>
      <c r="IR464" t="s">
        <v>443</v>
      </c>
      <c r="IS464" t="s">
        <v>443</v>
      </c>
      <c r="IT464">
        <v>0</v>
      </c>
      <c r="IU464">
        <v>100</v>
      </c>
      <c r="IV464">
        <v>100</v>
      </c>
      <c r="IW464">
        <v>-0.721</v>
      </c>
      <c r="IX464">
        <v>0.27</v>
      </c>
      <c r="IY464">
        <v>-0.9039269621244732</v>
      </c>
      <c r="IZ464">
        <v>-0.001239420960351069</v>
      </c>
      <c r="JA464">
        <v>2.054680153414315E-06</v>
      </c>
      <c r="JB464">
        <v>-6.090169633737798E-10</v>
      </c>
      <c r="JC464">
        <v>0.01286883109493677</v>
      </c>
      <c r="JD464">
        <v>0.003674261220633967</v>
      </c>
      <c r="JE464">
        <v>0.0003746991724086452</v>
      </c>
      <c r="JF464">
        <v>1.563836292469968E-06</v>
      </c>
      <c r="JG464">
        <v>1</v>
      </c>
      <c r="JH464">
        <v>2003</v>
      </c>
      <c r="JI464">
        <v>1</v>
      </c>
      <c r="JJ464">
        <v>24</v>
      </c>
      <c r="JK464">
        <v>203136.5</v>
      </c>
      <c r="JL464">
        <v>203136.7</v>
      </c>
      <c r="JM464">
        <v>2.32544</v>
      </c>
      <c r="JN464">
        <v>2.62329</v>
      </c>
      <c r="JO464">
        <v>1.49658</v>
      </c>
      <c r="JP464">
        <v>2.34253</v>
      </c>
      <c r="JQ464">
        <v>1.54907</v>
      </c>
      <c r="JR464">
        <v>2.47314</v>
      </c>
      <c r="JS464">
        <v>36.6943</v>
      </c>
      <c r="JT464">
        <v>24.1751</v>
      </c>
      <c r="JU464">
        <v>18</v>
      </c>
      <c r="JV464">
        <v>482.375</v>
      </c>
      <c r="JW464">
        <v>491.379</v>
      </c>
      <c r="JX464">
        <v>27.1169</v>
      </c>
      <c r="JY464">
        <v>28.736</v>
      </c>
      <c r="JZ464">
        <v>29.9998</v>
      </c>
      <c r="KA464">
        <v>29.0081</v>
      </c>
      <c r="KB464">
        <v>29.0168</v>
      </c>
      <c r="KC464">
        <v>46.8329</v>
      </c>
      <c r="KD464">
        <v>19.9895</v>
      </c>
      <c r="KE464">
        <v>76.13160000000001</v>
      </c>
      <c r="KF464">
        <v>27.1245</v>
      </c>
      <c r="KG464">
        <v>1041.71</v>
      </c>
      <c r="KH464">
        <v>19.4585</v>
      </c>
      <c r="KI464">
        <v>101.895</v>
      </c>
      <c r="KJ464">
        <v>91.3956</v>
      </c>
    </row>
    <row r="465" spans="1:296">
      <c r="A465">
        <v>447</v>
      </c>
      <c r="B465">
        <v>1759177802.5</v>
      </c>
      <c r="C465">
        <v>16429.40000009537</v>
      </c>
      <c r="D465" t="s">
        <v>1341</v>
      </c>
      <c r="E465" t="s">
        <v>1342</v>
      </c>
      <c r="F465">
        <v>5</v>
      </c>
      <c r="G465" t="s">
        <v>1218</v>
      </c>
      <c r="H465">
        <v>1759177794.714286</v>
      </c>
      <c r="I465">
        <f>(J465)/1000</f>
        <v>0</v>
      </c>
      <c r="J465">
        <f>IF(DO465, AM465, AG465)</f>
        <v>0</v>
      </c>
      <c r="K465">
        <f>IF(DO465, AH465, AF465)</f>
        <v>0</v>
      </c>
      <c r="L465">
        <f>DQ465 - IF(AT465&gt;1, K465*DK465*100.0/(AV465), 0)</f>
        <v>0</v>
      </c>
      <c r="M465">
        <f>((S465-I465/2)*L465-K465)/(S465+I465/2)</f>
        <v>0</v>
      </c>
      <c r="N465">
        <f>M465*(DX465+DY465)/1000.0</f>
        <v>0</v>
      </c>
      <c r="O465">
        <f>(DQ465 - IF(AT465&gt;1, K465*DK465*100.0/(AV465), 0))*(DX465+DY465)/1000.0</f>
        <v>0</v>
      </c>
      <c r="P465">
        <f>2.0/((1/R465-1/Q465)+SIGN(R465)*SQRT((1/R465-1/Q465)*(1/R465-1/Q465) + 4*DL465/((DL465+1)*(DL465+1))*(2*1/R465*1/Q465-1/Q465*1/Q465)))</f>
        <v>0</v>
      </c>
      <c r="Q465">
        <f>IF(LEFT(DM465,1)&lt;&gt;"0",IF(LEFT(DM465,1)="1",3.0,DN465),$D$5+$E$5*(EE465*DX465/($K$5*1000))+$F$5*(EE465*DX465/($K$5*1000))*MAX(MIN(DK465,$J$5),$I$5)*MAX(MIN(DK465,$J$5),$I$5)+$G$5*MAX(MIN(DK465,$J$5),$I$5)*(EE465*DX465/($K$5*1000))+$H$5*(EE465*DX465/($K$5*1000))*(EE465*DX465/($K$5*1000)))</f>
        <v>0</v>
      </c>
      <c r="R465">
        <f>I465*(1000-(1000*0.61365*exp(17.502*V465/(240.97+V465))/(DX465+DY465)+DS465)/2)/(1000*0.61365*exp(17.502*V465/(240.97+V465))/(DX465+DY465)-DS465)</f>
        <v>0</v>
      </c>
      <c r="S465">
        <f>1/((DL465+1)/(P465/1.6)+1/(Q465/1.37)) + DL465/((DL465+1)/(P465/1.6) + DL465/(Q465/1.37))</f>
        <v>0</v>
      </c>
      <c r="T465">
        <f>(DG465*DJ465)</f>
        <v>0</v>
      </c>
      <c r="U465">
        <f>(DZ465+(T465+2*0.95*5.67E-8*(((DZ465+$B$9)+273)^4-(DZ465+273)^4)-44100*I465)/(1.84*29.3*Q465+8*0.95*5.67E-8*(DZ465+273)^3))</f>
        <v>0</v>
      </c>
      <c r="V465">
        <f>($C$9*EA465+$D$9*EB465+$E$9*U465)</f>
        <v>0</v>
      </c>
      <c r="W465">
        <f>0.61365*exp(17.502*V465/(240.97+V465))</f>
        <v>0</v>
      </c>
      <c r="X465">
        <f>(Y465/Z465*100)</f>
        <v>0</v>
      </c>
      <c r="Y465">
        <f>DS465*(DX465+DY465)/1000</f>
        <v>0</v>
      </c>
      <c r="Z465">
        <f>0.61365*exp(17.502*DZ465/(240.97+DZ465))</f>
        <v>0</v>
      </c>
      <c r="AA465">
        <f>(W465-DS465*(DX465+DY465)/1000)</f>
        <v>0</v>
      </c>
      <c r="AB465">
        <f>(-I465*44100)</f>
        <v>0</v>
      </c>
      <c r="AC465">
        <f>2*29.3*Q465*0.92*(DZ465-V465)</f>
        <v>0</v>
      </c>
      <c r="AD465">
        <f>2*0.95*5.67E-8*(((DZ465+$B$9)+273)^4-(V465+273)^4)</f>
        <v>0</v>
      </c>
      <c r="AE465">
        <f>T465+AD465+AB465+AC465</f>
        <v>0</v>
      </c>
      <c r="AF465">
        <f>DW465*AT465*(DR465-DQ465*(1000-AT465*DT465)/(1000-AT465*DS465))/(100*DK465)</f>
        <v>0</v>
      </c>
      <c r="AG465">
        <f>1000*DW465*AT465*(DS465-DT465)/(100*DK465*(1000-AT465*DS465))</f>
        <v>0</v>
      </c>
      <c r="AH465">
        <f>(AI465 - AJ465 - DX465*1E3/(8.314*(DZ465+273.15)) * AL465/DW465 * AK465) * DW465/(100*DK465) * (1000 - DT465)/1000</f>
        <v>0</v>
      </c>
      <c r="AI465">
        <v>1044.52615543858</v>
      </c>
      <c r="AJ465">
        <v>1013.334242424243</v>
      </c>
      <c r="AK465">
        <v>3.319469288479749</v>
      </c>
      <c r="AL465">
        <v>65.05159675909137</v>
      </c>
      <c r="AM465">
        <f>(AO465 - AN465 + DX465*1E3/(8.314*(DZ465+273.15)) * AQ465/DW465 * AP465) * DW465/(100*DK465) * 1000/(1000 - AO465)</f>
        <v>0</v>
      </c>
      <c r="AN465">
        <v>19.37528569109238</v>
      </c>
      <c r="AO465">
        <v>21.27506121212121</v>
      </c>
      <c r="AP465">
        <v>-3.259821056900338E-05</v>
      </c>
      <c r="AQ465">
        <v>105.0378485698211</v>
      </c>
      <c r="AR465">
        <v>0</v>
      </c>
      <c r="AS465">
        <v>0</v>
      </c>
      <c r="AT465">
        <f>IF(AR465*$H$15&gt;=AV465,1.0,(AV465/(AV465-AR465*$H$15)))</f>
        <v>0</v>
      </c>
      <c r="AU465">
        <f>(AT465-1)*100</f>
        <v>0</v>
      </c>
      <c r="AV465">
        <f>MAX(0,($B$15+$C$15*EE465)/(1+$D$15*EE465)*DX465/(DZ465+273)*$E$15)</f>
        <v>0</v>
      </c>
      <c r="AW465" t="s">
        <v>437</v>
      </c>
      <c r="AX465" t="s">
        <v>437</v>
      </c>
      <c r="AY465">
        <v>0</v>
      </c>
      <c r="AZ465">
        <v>0</v>
      </c>
      <c r="BA465">
        <f>1-AY465/AZ465</f>
        <v>0</v>
      </c>
      <c r="BB465">
        <v>0</v>
      </c>
      <c r="BC465" t="s">
        <v>437</v>
      </c>
      <c r="BD465" t="s">
        <v>437</v>
      </c>
      <c r="BE465">
        <v>0</v>
      </c>
      <c r="BF465">
        <v>0</v>
      </c>
      <c r="BG465">
        <f>1-BE465/BF465</f>
        <v>0</v>
      </c>
      <c r="BH465">
        <v>0.5</v>
      </c>
      <c r="BI465">
        <f>DH465</f>
        <v>0</v>
      </c>
      <c r="BJ465">
        <f>K465</f>
        <v>0</v>
      </c>
      <c r="BK465">
        <f>BG465*BH465*BI465</f>
        <v>0</v>
      </c>
      <c r="BL465">
        <f>(BJ465-BB465)/BI465</f>
        <v>0</v>
      </c>
      <c r="BM465">
        <f>(AZ465-BF465)/BF465</f>
        <v>0</v>
      </c>
      <c r="BN465">
        <f>AY465/(BA465+AY465/BF465)</f>
        <v>0</v>
      </c>
      <c r="BO465" t="s">
        <v>437</v>
      </c>
      <c r="BP465">
        <v>0</v>
      </c>
      <c r="BQ465">
        <f>IF(BP465&lt;&gt;0, BP465, BN465)</f>
        <v>0</v>
      </c>
      <c r="BR465">
        <f>1-BQ465/BF465</f>
        <v>0</v>
      </c>
      <c r="BS465">
        <f>(BF465-BE465)/(BF465-BQ465)</f>
        <v>0</v>
      </c>
      <c r="BT465">
        <f>(AZ465-BF465)/(AZ465-BQ465)</f>
        <v>0</v>
      </c>
      <c r="BU465">
        <f>(BF465-BE465)/(BF465-AY465)</f>
        <v>0</v>
      </c>
      <c r="BV465">
        <f>(AZ465-BF465)/(AZ465-AY465)</f>
        <v>0</v>
      </c>
      <c r="BW465">
        <f>(BS465*BQ465/BE465)</f>
        <v>0</v>
      </c>
      <c r="BX465">
        <f>(1-BW465)</f>
        <v>0</v>
      </c>
      <c r="DG465">
        <f>$B$13*EF465+$C$13*EG465+$F$13*ER465*(1-EU465)</f>
        <v>0</v>
      </c>
      <c r="DH465">
        <f>DG465*DI465</f>
        <v>0</v>
      </c>
      <c r="DI465">
        <f>($B$13*$D$11+$C$13*$D$11+$F$13*((FE465+EW465)/MAX(FE465+EW465+FF465, 0.1)*$I$11+FF465/MAX(FE465+EW465+FF465, 0.1)*$J$11))/($B$13+$C$13+$F$13)</f>
        <v>0</v>
      </c>
      <c r="DJ465">
        <f>($B$13*$K$11+$C$13*$K$11+$F$13*((FE465+EW465)/MAX(FE465+EW465+FF465, 0.1)*$P$11+FF465/MAX(FE465+EW465+FF465, 0.1)*$Q$11))/($B$13+$C$13+$F$13)</f>
        <v>0</v>
      </c>
      <c r="DK465">
        <v>3.21</v>
      </c>
      <c r="DL465">
        <v>0.5</v>
      </c>
      <c r="DM465" t="s">
        <v>438</v>
      </c>
      <c r="DN465">
        <v>2</v>
      </c>
      <c r="DO465" t="b">
        <v>1</v>
      </c>
      <c r="DP465">
        <v>1759177794.714286</v>
      </c>
      <c r="DQ465">
        <v>968.1314642857143</v>
      </c>
      <c r="DR465">
        <v>1008.851214285714</v>
      </c>
      <c r="DS465">
        <v>21.28618571428571</v>
      </c>
      <c r="DT465">
        <v>19.38325357142858</v>
      </c>
      <c r="DU465">
        <v>968.8613571428572</v>
      </c>
      <c r="DV465">
        <v>21.01609642857143</v>
      </c>
      <c r="DW465">
        <v>500.0212857142857</v>
      </c>
      <c r="DX465">
        <v>90.783675</v>
      </c>
      <c r="DY465">
        <v>0.06672602500000001</v>
      </c>
      <c r="DZ465">
        <v>28.41214285714286</v>
      </c>
      <c r="EA465">
        <v>29.99710357142857</v>
      </c>
      <c r="EB465">
        <v>999.9000000000002</v>
      </c>
      <c r="EC465">
        <v>0</v>
      </c>
      <c r="ED465">
        <v>0</v>
      </c>
      <c r="EE465">
        <v>9993.971785714286</v>
      </c>
      <c r="EF465">
        <v>0</v>
      </c>
      <c r="EG465">
        <v>10.31982857142857</v>
      </c>
      <c r="EH465">
        <v>-40.71968214285715</v>
      </c>
      <c r="EI465">
        <v>989.1873214285714</v>
      </c>
      <c r="EJ465">
        <v>1028.793214285714</v>
      </c>
      <c r="EK465">
        <v>1.90294</v>
      </c>
      <c r="EL465">
        <v>1008.851214285714</v>
      </c>
      <c r="EM465">
        <v>19.38325357142858</v>
      </c>
      <c r="EN465">
        <v>1.932437857142857</v>
      </c>
      <c r="EO465">
        <v>1.759682857142857</v>
      </c>
      <c r="EP465">
        <v>16.90136785714286</v>
      </c>
      <c r="EQ465">
        <v>15.433175</v>
      </c>
      <c r="ER465">
        <v>1999.982142857143</v>
      </c>
      <c r="ES465">
        <v>0.9799973571428569</v>
      </c>
      <c r="ET465">
        <v>0.02000256071428572</v>
      </c>
      <c r="EU465">
        <v>0</v>
      </c>
      <c r="EV465">
        <v>461.05</v>
      </c>
      <c r="EW465">
        <v>5.00078</v>
      </c>
      <c r="EX465">
        <v>8996.691071428571</v>
      </c>
      <c r="EY465">
        <v>16379.48214285715</v>
      </c>
      <c r="EZ465">
        <v>38.89264285714285</v>
      </c>
      <c r="FA465">
        <v>39.68285714285714</v>
      </c>
      <c r="FB465">
        <v>39.01103571428571</v>
      </c>
      <c r="FC465">
        <v>39.35696428571428</v>
      </c>
      <c r="FD465">
        <v>39.69621428571428</v>
      </c>
      <c r="FE465">
        <v>1955.072142857143</v>
      </c>
      <c r="FF465">
        <v>39.9</v>
      </c>
      <c r="FG465">
        <v>0</v>
      </c>
      <c r="FH465">
        <v>1759177794.8</v>
      </c>
      <c r="FI465">
        <v>0</v>
      </c>
      <c r="FJ465">
        <v>461.0216923076923</v>
      </c>
      <c r="FK465">
        <v>2.880273495601678</v>
      </c>
      <c r="FL465">
        <v>47.3945299798897</v>
      </c>
      <c r="FM465">
        <v>8996.884999999998</v>
      </c>
      <c r="FN465">
        <v>15</v>
      </c>
      <c r="FO465">
        <v>0</v>
      </c>
      <c r="FP465" t="s">
        <v>439</v>
      </c>
      <c r="FQ465">
        <v>1746989605.5</v>
      </c>
      <c r="FR465">
        <v>1746989593.5</v>
      </c>
      <c r="FS465">
        <v>0</v>
      </c>
      <c r="FT465">
        <v>-0.274</v>
      </c>
      <c r="FU465">
        <v>-0.002</v>
      </c>
      <c r="FV465">
        <v>2.549</v>
      </c>
      <c r="FW465">
        <v>0.129</v>
      </c>
      <c r="FX465">
        <v>420</v>
      </c>
      <c r="FY465">
        <v>17</v>
      </c>
      <c r="FZ465">
        <v>0.02</v>
      </c>
      <c r="GA465">
        <v>0.04</v>
      </c>
      <c r="GB465">
        <v>-40.9482825</v>
      </c>
      <c r="GC465">
        <v>2.949159849906203</v>
      </c>
      <c r="GD465">
        <v>0.4426575046734775</v>
      </c>
      <c r="GE465">
        <v>0</v>
      </c>
      <c r="GF465">
        <v>460.8282941176471</v>
      </c>
      <c r="GG465">
        <v>3.250725744887315</v>
      </c>
      <c r="GH465">
        <v>0.4112193868035046</v>
      </c>
      <c r="GI465">
        <v>0</v>
      </c>
      <c r="GJ465">
        <v>1.8967065</v>
      </c>
      <c r="GK465">
        <v>0.1225314821763562</v>
      </c>
      <c r="GL465">
        <v>0.01505103676661511</v>
      </c>
      <c r="GM465">
        <v>0</v>
      </c>
      <c r="GN465">
        <v>0</v>
      </c>
      <c r="GO465">
        <v>3</v>
      </c>
      <c r="GP465" t="s">
        <v>484</v>
      </c>
      <c r="GQ465">
        <v>3.10181</v>
      </c>
      <c r="GR465">
        <v>2.725</v>
      </c>
      <c r="GS465">
        <v>0.160561</v>
      </c>
      <c r="GT465">
        <v>0.164727</v>
      </c>
      <c r="GU465">
        <v>0.0993705</v>
      </c>
      <c r="GV465">
        <v>0.0943272</v>
      </c>
      <c r="GW465">
        <v>21931.7</v>
      </c>
      <c r="GX465">
        <v>19823.6</v>
      </c>
      <c r="GY465">
        <v>26689.5</v>
      </c>
      <c r="GZ465">
        <v>23954.1</v>
      </c>
      <c r="HA465">
        <v>38469.4</v>
      </c>
      <c r="HB465">
        <v>32079.5</v>
      </c>
      <c r="HC465">
        <v>46602.9</v>
      </c>
      <c r="HD465">
        <v>37897.8</v>
      </c>
      <c r="HE465">
        <v>1.87045</v>
      </c>
      <c r="HF465">
        <v>1.86195</v>
      </c>
      <c r="HG465">
        <v>0.149664</v>
      </c>
      <c r="HH465">
        <v>0</v>
      </c>
      <c r="HI465">
        <v>27.5602</v>
      </c>
      <c r="HJ465">
        <v>999.9</v>
      </c>
      <c r="HK465">
        <v>45.5</v>
      </c>
      <c r="HL465">
        <v>32</v>
      </c>
      <c r="HM465">
        <v>23.9315</v>
      </c>
      <c r="HN465">
        <v>61.0645</v>
      </c>
      <c r="HO465">
        <v>22.1114</v>
      </c>
      <c r="HP465">
        <v>1</v>
      </c>
      <c r="HQ465">
        <v>0.110998</v>
      </c>
      <c r="HR465">
        <v>-0.06261709999999999</v>
      </c>
      <c r="HS465">
        <v>20.2799</v>
      </c>
      <c r="HT465">
        <v>5.2107</v>
      </c>
      <c r="HU465">
        <v>11.98</v>
      </c>
      <c r="HV465">
        <v>4.9634</v>
      </c>
      <c r="HW465">
        <v>3.27445</v>
      </c>
      <c r="HX465">
        <v>9999</v>
      </c>
      <c r="HY465">
        <v>9999</v>
      </c>
      <c r="HZ465">
        <v>9999</v>
      </c>
      <c r="IA465">
        <v>44.9</v>
      </c>
      <c r="IB465">
        <v>1.86397</v>
      </c>
      <c r="IC465">
        <v>1.86017</v>
      </c>
      <c r="ID465">
        <v>1.85845</v>
      </c>
      <c r="IE465">
        <v>1.85976</v>
      </c>
      <c r="IF465">
        <v>1.85989</v>
      </c>
      <c r="IG465">
        <v>1.8584</v>
      </c>
      <c r="IH465">
        <v>1.85745</v>
      </c>
      <c r="II465">
        <v>1.85242</v>
      </c>
      <c r="IJ465">
        <v>0</v>
      </c>
      <c r="IK465">
        <v>0</v>
      </c>
      <c r="IL465">
        <v>0</v>
      </c>
      <c r="IM465">
        <v>0</v>
      </c>
      <c r="IN465" t="s">
        <v>441</v>
      </c>
      <c r="IO465" t="s">
        <v>442</v>
      </c>
      <c r="IP465" t="s">
        <v>443</v>
      </c>
      <c r="IQ465" t="s">
        <v>443</v>
      </c>
      <c r="IR465" t="s">
        <v>443</v>
      </c>
      <c r="IS465" t="s">
        <v>443</v>
      </c>
      <c r="IT465">
        <v>0</v>
      </c>
      <c r="IU465">
        <v>100</v>
      </c>
      <c r="IV465">
        <v>100</v>
      </c>
      <c r="IW465">
        <v>-0.704</v>
      </c>
      <c r="IX465">
        <v>0.2699</v>
      </c>
      <c r="IY465">
        <v>-0.9039269621244732</v>
      </c>
      <c r="IZ465">
        <v>-0.001239420960351069</v>
      </c>
      <c r="JA465">
        <v>2.054680153414315E-06</v>
      </c>
      <c r="JB465">
        <v>-6.090169633737798E-10</v>
      </c>
      <c r="JC465">
        <v>0.01286883109493677</v>
      </c>
      <c r="JD465">
        <v>0.003674261220633967</v>
      </c>
      <c r="JE465">
        <v>0.0003746991724086452</v>
      </c>
      <c r="JF465">
        <v>1.563836292469968E-06</v>
      </c>
      <c r="JG465">
        <v>1</v>
      </c>
      <c r="JH465">
        <v>2003</v>
      </c>
      <c r="JI465">
        <v>1</v>
      </c>
      <c r="JJ465">
        <v>24</v>
      </c>
      <c r="JK465">
        <v>203136.6</v>
      </c>
      <c r="JL465">
        <v>203136.8</v>
      </c>
      <c r="JM465">
        <v>2.36084</v>
      </c>
      <c r="JN465">
        <v>2.65503</v>
      </c>
      <c r="JO465">
        <v>1.49658</v>
      </c>
      <c r="JP465">
        <v>2.34253</v>
      </c>
      <c r="JQ465">
        <v>1.54907</v>
      </c>
      <c r="JR465">
        <v>2.44385</v>
      </c>
      <c r="JS465">
        <v>36.6706</v>
      </c>
      <c r="JT465">
        <v>24.1751</v>
      </c>
      <c r="JU465">
        <v>18</v>
      </c>
      <c r="JV465">
        <v>482.264</v>
      </c>
      <c r="JW465">
        <v>491.605</v>
      </c>
      <c r="JX465">
        <v>27.1273</v>
      </c>
      <c r="JY465">
        <v>28.733</v>
      </c>
      <c r="JZ465">
        <v>29.9999</v>
      </c>
      <c r="KA465">
        <v>29.005</v>
      </c>
      <c r="KB465">
        <v>29.0144</v>
      </c>
      <c r="KC465">
        <v>47.4254</v>
      </c>
      <c r="KD465">
        <v>19.9895</v>
      </c>
      <c r="KE465">
        <v>76.13160000000001</v>
      </c>
      <c r="KF465">
        <v>27.1317</v>
      </c>
      <c r="KG465">
        <v>1055.07</v>
      </c>
      <c r="KH465">
        <v>19.4684</v>
      </c>
      <c r="KI465">
        <v>101.896</v>
      </c>
      <c r="KJ465">
        <v>91.3954</v>
      </c>
    </row>
    <row r="466" spans="1:296">
      <c r="A466">
        <v>448</v>
      </c>
      <c r="B466">
        <v>1759177807.5</v>
      </c>
      <c r="C466">
        <v>16434.40000009537</v>
      </c>
      <c r="D466" t="s">
        <v>1343</v>
      </c>
      <c r="E466" t="s">
        <v>1344</v>
      </c>
      <c r="F466">
        <v>5</v>
      </c>
      <c r="G466" t="s">
        <v>1218</v>
      </c>
      <c r="H466">
        <v>1759177800</v>
      </c>
      <c r="I466">
        <f>(J466)/1000</f>
        <v>0</v>
      </c>
      <c r="J466">
        <f>IF(DO466, AM466, AG466)</f>
        <v>0</v>
      </c>
      <c r="K466">
        <f>IF(DO466, AH466, AF466)</f>
        <v>0</v>
      </c>
      <c r="L466">
        <f>DQ466 - IF(AT466&gt;1, K466*DK466*100.0/(AV466), 0)</f>
        <v>0</v>
      </c>
      <c r="M466">
        <f>((S466-I466/2)*L466-K466)/(S466+I466/2)</f>
        <v>0</v>
      </c>
      <c r="N466">
        <f>M466*(DX466+DY466)/1000.0</f>
        <v>0</v>
      </c>
      <c r="O466">
        <f>(DQ466 - IF(AT466&gt;1, K466*DK466*100.0/(AV466), 0))*(DX466+DY466)/1000.0</f>
        <v>0</v>
      </c>
      <c r="P466">
        <f>2.0/((1/R466-1/Q466)+SIGN(R466)*SQRT((1/R466-1/Q466)*(1/R466-1/Q466) + 4*DL466/((DL466+1)*(DL466+1))*(2*1/R466*1/Q466-1/Q466*1/Q466)))</f>
        <v>0</v>
      </c>
      <c r="Q466">
        <f>IF(LEFT(DM466,1)&lt;&gt;"0",IF(LEFT(DM466,1)="1",3.0,DN466),$D$5+$E$5*(EE466*DX466/($K$5*1000))+$F$5*(EE466*DX466/($K$5*1000))*MAX(MIN(DK466,$J$5),$I$5)*MAX(MIN(DK466,$J$5),$I$5)+$G$5*MAX(MIN(DK466,$J$5),$I$5)*(EE466*DX466/($K$5*1000))+$H$5*(EE466*DX466/($K$5*1000))*(EE466*DX466/($K$5*1000)))</f>
        <v>0</v>
      </c>
      <c r="R466">
        <f>I466*(1000-(1000*0.61365*exp(17.502*V466/(240.97+V466))/(DX466+DY466)+DS466)/2)/(1000*0.61365*exp(17.502*V466/(240.97+V466))/(DX466+DY466)-DS466)</f>
        <v>0</v>
      </c>
      <c r="S466">
        <f>1/((DL466+1)/(P466/1.6)+1/(Q466/1.37)) + DL466/((DL466+1)/(P466/1.6) + DL466/(Q466/1.37))</f>
        <v>0</v>
      </c>
      <c r="T466">
        <f>(DG466*DJ466)</f>
        <v>0</v>
      </c>
      <c r="U466">
        <f>(DZ466+(T466+2*0.95*5.67E-8*(((DZ466+$B$9)+273)^4-(DZ466+273)^4)-44100*I466)/(1.84*29.3*Q466+8*0.95*5.67E-8*(DZ466+273)^3))</f>
        <v>0</v>
      </c>
      <c r="V466">
        <f>($C$9*EA466+$D$9*EB466+$E$9*U466)</f>
        <v>0</v>
      </c>
      <c r="W466">
        <f>0.61365*exp(17.502*V466/(240.97+V466))</f>
        <v>0</v>
      </c>
      <c r="X466">
        <f>(Y466/Z466*100)</f>
        <v>0</v>
      </c>
      <c r="Y466">
        <f>DS466*(DX466+DY466)/1000</f>
        <v>0</v>
      </c>
      <c r="Z466">
        <f>0.61365*exp(17.502*DZ466/(240.97+DZ466))</f>
        <v>0</v>
      </c>
      <c r="AA466">
        <f>(W466-DS466*(DX466+DY466)/1000)</f>
        <v>0</v>
      </c>
      <c r="AB466">
        <f>(-I466*44100)</f>
        <v>0</v>
      </c>
      <c r="AC466">
        <f>2*29.3*Q466*0.92*(DZ466-V466)</f>
        <v>0</v>
      </c>
      <c r="AD466">
        <f>2*0.95*5.67E-8*(((DZ466+$B$9)+273)^4-(V466+273)^4)</f>
        <v>0</v>
      </c>
      <c r="AE466">
        <f>T466+AD466+AB466+AC466</f>
        <v>0</v>
      </c>
      <c r="AF466">
        <f>DW466*AT466*(DR466-DQ466*(1000-AT466*DT466)/(1000-AT466*DS466))/(100*DK466)</f>
        <v>0</v>
      </c>
      <c r="AG466">
        <f>1000*DW466*AT466*(DS466-DT466)/(100*DK466*(1000-AT466*DS466))</f>
        <v>0</v>
      </c>
      <c r="AH466">
        <f>(AI466 - AJ466 - DX466*1E3/(8.314*(DZ466+273.15)) * AL466/DW466 * AK466) * DW466/(100*DK466) * (1000 - DT466)/1000</f>
        <v>0</v>
      </c>
      <c r="AI466">
        <v>1061.603800179707</v>
      </c>
      <c r="AJ466">
        <v>1030.147454545454</v>
      </c>
      <c r="AK466">
        <v>3.367137063706968</v>
      </c>
      <c r="AL466">
        <v>65.05159675909137</v>
      </c>
      <c r="AM466">
        <f>(AO466 - AN466 + DX466*1E3/(8.314*(DZ466+273.15)) * AQ466/DW466 * AP466) * DW466/(100*DK466) * 1000/(1000 - AO466)</f>
        <v>0</v>
      </c>
      <c r="AN466">
        <v>19.3944657899732</v>
      </c>
      <c r="AO466">
        <v>21.28045939393938</v>
      </c>
      <c r="AP466">
        <v>2.551399095965583E-05</v>
      </c>
      <c r="AQ466">
        <v>105.0378485698211</v>
      </c>
      <c r="AR466">
        <v>0</v>
      </c>
      <c r="AS466">
        <v>0</v>
      </c>
      <c r="AT466">
        <f>IF(AR466*$H$15&gt;=AV466,1.0,(AV466/(AV466-AR466*$H$15)))</f>
        <v>0</v>
      </c>
      <c r="AU466">
        <f>(AT466-1)*100</f>
        <v>0</v>
      </c>
      <c r="AV466">
        <f>MAX(0,($B$15+$C$15*EE466)/(1+$D$15*EE466)*DX466/(DZ466+273)*$E$15)</f>
        <v>0</v>
      </c>
      <c r="AW466" t="s">
        <v>437</v>
      </c>
      <c r="AX466" t="s">
        <v>437</v>
      </c>
      <c r="AY466">
        <v>0</v>
      </c>
      <c r="AZ466">
        <v>0</v>
      </c>
      <c r="BA466">
        <f>1-AY466/AZ466</f>
        <v>0</v>
      </c>
      <c r="BB466">
        <v>0</v>
      </c>
      <c r="BC466" t="s">
        <v>437</v>
      </c>
      <c r="BD466" t="s">
        <v>437</v>
      </c>
      <c r="BE466">
        <v>0</v>
      </c>
      <c r="BF466">
        <v>0</v>
      </c>
      <c r="BG466">
        <f>1-BE466/BF466</f>
        <v>0</v>
      </c>
      <c r="BH466">
        <v>0.5</v>
      </c>
      <c r="BI466">
        <f>DH466</f>
        <v>0</v>
      </c>
      <c r="BJ466">
        <f>K466</f>
        <v>0</v>
      </c>
      <c r="BK466">
        <f>BG466*BH466*BI466</f>
        <v>0</v>
      </c>
      <c r="BL466">
        <f>(BJ466-BB466)/BI466</f>
        <v>0</v>
      </c>
      <c r="BM466">
        <f>(AZ466-BF466)/BF466</f>
        <v>0</v>
      </c>
      <c r="BN466">
        <f>AY466/(BA466+AY466/BF466)</f>
        <v>0</v>
      </c>
      <c r="BO466" t="s">
        <v>437</v>
      </c>
      <c r="BP466">
        <v>0</v>
      </c>
      <c r="BQ466">
        <f>IF(BP466&lt;&gt;0, BP466, BN466)</f>
        <v>0</v>
      </c>
      <c r="BR466">
        <f>1-BQ466/BF466</f>
        <v>0</v>
      </c>
      <c r="BS466">
        <f>(BF466-BE466)/(BF466-BQ466)</f>
        <v>0</v>
      </c>
      <c r="BT466">
        <f>(AZ466-BF466)/(AZ466-BQ466)</f>
        <v>0</v>
      </c>
      <c r="BU466">
        <f>(BF466-BE466)/(BF466-AY466)</f>
        <v>0</v>
      </c>
      <c r="BV466">
        <f>(AZ466-BF466)/(AZ466-AY466)</f>
        <v>0</v>
      </c>
      <c r="BW466">
        <f>(BS466*BQ466/BE466)</f>
        <v>0</v>
      </c>
      <c r="BX466">
        <f>(1-BW466)</f>
        <v>0</v>
      </c>
      <c r="DG466">
        <f>$B$13*EF466+$C$13*EG466+$F$13*ER466*(1-EU466)</f>
        <v>0</v>
      </c>
      <c r="DH466">
        <f>DG466*DI466</f>
        <v>0</v>
      </c>
      <c r="DI466">
        <f>($B$13*$D$11+$C$13*$D$11+$F$13*((FE466+EW466)/MAX(FE466+EW466+FF466, 0.1)*$I$11+FF466/MAX(FE466+EW466+FF466, 0.1)*$J$11))/($B$13+$C$13+$F$13)</f>
        <v>0</v>
      </c>
      <c r="DJ466">
        <f>($B$13*$K$11+$C$13*$K$11+$F$13*((FE466+EW466)/MAX(FE466+EW466+FF466, 0.1)*$P$11+FF466/MAX(FE466+EW466+FF466, 0.1)*$Q$11))/($B$13+$C$13+$F$13)</f>
        <v>0</v>
      </c>
      <c r="DK466">
        <v>3.21</v>
      </c>
      <c r="DL466">
        <v>0.5</v>
      </c>
      <c r="DM466" t="s">
        <v>438</v>
      </c>
      <c r="DN466">
        <v>2</v>
      </c>
      <c r="DO466" t="b">
        <v>1</v>
      </c>
      <c r="DP466">
        <v>1759177800</v>
      </c>
      <c r="DQ466">
        <v>985.2891851851853</v>
      </c>
      <c r="DR466">
        <v>1026.211851851852</v>
      </c>
      <c r="DS466">
        <v>21.28082222222222</v>
      </c>
      <c r="DT466">
        <v>19.3804</v>
      </c>
      <c r="DU466">
        <v>986.0017777777778</v>
      </c>
      <c r="DV466">
        <v>21.01084444444445</v>
      </c>
      <c r="DW466">
        <v>499.9742592592592</v>
      </c>
      <c r="DX466">
        <v>90.78451851851852</v>
      </c>
      <c r="DY466">
        <v>0.0668147037037037</v>
      </c>
      <c r="DZ466">
        <v>28.41127777777778</v>
      </c>
      <c r="EA466">
        <v>29.99368148148148</v>
      </c>
      <c r="EB466">
        <v>999.9000000000001</v>
      </c>
      <c r="EC466">
        <v>0</v>
      </c>
      <c r="ED466">
        <v>0</v>
      </c>
      <c r="EE466">
        <v>9996.47962962963</v>
      </c>
      <c r="EF466">
        <v>0</v>
      </c>
      <c r="EG466">
        <v>10.31791111111111</v>
      </c>
      <c r="EH466">
        <v>-40.92222962962962</v>
      </c>
      <c r="EI466">
        <v>1006.713148148148</v>
      </c>
      <c r="EJ466">
        <v>1046.494814814815</v>
      </c>
      <c r="EK466">
        <v>1.900435555555556</v>
      </c>
      <c r="EL466">
        <v>1026.211851851852</v>
      </c>
      <c r="EM466">
        <v>19.3804</v>
      </c>
      <c r="EN466">
        <v>1.931969259259259</v>
      </c>
      <c r="EO466">
        <v>1.75943962962963</v>
      </c>
      <c r="EP466">
        <v>16.89754074074074</v>
      </c>
      <c r="EQ466">
        <v>15.43103333333334</v>
      </c>
      <c r="ER466">
        <v>1999.987407407407</v>
      </c>
      <c r="ES466">
        <v>0.9799974444444443</v>
      </c>
      <c r="ET466">
        <v>0.02000246666666667</v>
      </c>
      <c r="EU466">
        <v>0</v>
      </c>
      <c r="EV466">
        <v>461.235</v>
      </c>
      <c r="EW466">
        <v>5.00078</v>
      </c>
      <c r="EX466">
        <v>9001.01</v>
      </c>
      <c r="EY466">
        <v>16379.52222222222</v>
      </c>
      <c r="EZ466">
        <v>38.87014814814815</v>
      </c>
      <c r="FA466">
        <v>39.66885185185185</v>
      </c>
      <c r="FB466">
        <v>39.00688888888889</v>
      </c>
      <c r="FC466">
        <v>39.36566666666667</v>
      </c>
      <c r="FD466">
        <v>39.71737037037036</v>
      </c>
      <c r="FE466">
        <v>1955.077407407407</v>
      </c>
      <c r="FF466">
        <v>39.9</v>
      </c>
      <c r="FG466">
        <v>0</v>
      </c>
      <c r="FH466">
        <v>1759177800.2</v>
      </c>
      <c r="FI466">
        <v>0</v>
      </c>
      <c r="FJ466">
        <v>461.23624</v>
      </c>
      <c r="FK466">
        <v>1.602384618092475</v>
      </c>
      <c r="FL466">
        <v>47.8746154152625</v>
      </c>
      <c r="FM466">
        <v>9001.418</v>
      </c>
      <c r="FN466">
        <v>15</v>
      </c>
      <c r="FO466">
        <v>0</v>
      </c>
      <c r="FP466" t="s">
        <v>439</v>
      </c>
      <c r="FQ466">
        <v>1746989605.5</v>
      </c>
      <c r="FR466">
        <v>1746989593.5</v>
      </c>
      <c r="FS466">
        <v>0</v>
      </c>
      <c r="FT466">
        <v>-0.274</v>
      </c>
      <c r="FU466">
        <v>-0.002</v>
      </c>
      <c r="FV466">
        <v>2.549</v>
      </c>
      <c r="FW466">
        <v>0.129</v>
      </c>
      <c r="FX466">
        <v>420</v>
      </c>
      <c r="FY466">
        <v>17</v>
      </c>
      <c r="FZ466">
        <v>0.02</v>
      </c>
      <c r="GA466">
        <v>0.04</v>
      </c>
      <c r="GB466">
        <v>-40.82136</v>
      </c>
      <c r="GC466">
        <v>-2.258593621013027</v>
      </c>
      <c r="GD466">
        <v>0.2691045566318044</v>
      </c>
      <c r="GE466">
        <v>0</v>
      </c>
      <c r="GF466">
        <v>461.1024705882352</v>
      </c>
      <c r="GG466">
        <v>2.407272727400551</v>
      </c>
      <c r="GH466">
        <v>0.3383213956905639</v>
      </c>
      <c r="GI466">
        <v>0</v>
      </c>
      <c r="GJ466">
        <v>1.8989255</v>
      </c>
      <c r="GK466">
        <v>-0.03404195121952015</v>
      </c>
      <c r="GL466">
        <v>0.0122199406606579</v>
      </c>
      <c r="GM466">
        <v>1</v>
      </c>
      <c r="GN466">
        <v>1</v>
      </c>
      <c r="GO466">
        <v>3</v>
      </c>
      <c r="GP466" t="s">
        <v>459</v>
      </c>
      <c r="GQ466">
        <v>3.10174</v>
      </c>
      <c r="GR466">
        <v>2.72551</v>
      </c>
      <c r="GS466">
        <v>0.162259</v>
      </c>
      <c r="GT466">
        <v>0.166413</v>
      </c>
      <c r="GU466">
        <v>0.09939199999999999</v>
      </c>
      <c r="GV466">
        <v>0.09435350000000001</v>
      </c>
      <c r="GW466">
        <v>21887.5</v>
      </c>
      <c r="GX466">
        <v>19783.7</v>
      </c>
      <c r="GY466">
        <v>26689.7</v>
      </c>
      <c r="GZ466">
        <v>23954.2</v>
      </c>
      <c r="HA466">
        <v>38468.9</v>
      </c>
      <c r="HB466">
        <v>32078.9</v>
      </c>
      <c r="HC466">
        <v>46603.1</v>
      </c>
      <c r="HD466">
        <v>37898</v>
      </c>
      <c r="HE466">
        <v>1.8704</v>
      </c>
      <c r="HF466">
        <v>1.8621</v>
      </c>
      <c r="HG466">
        <v>0.148807</v>
      </c>
      <c r="HH466">
        <v>0</v>
      </c>
      <c r="HI466">
        <v>27.5602</v>
      </c>
      <c r="HJ466">
        <v>999.9</v>
      </c>
      <c r="HK466">
        <v>45.5</v>
      </c>
      <c r="HL466">
        <v>32</v>
      </c>
      <c r="HM466">
        <v>23.9288</v>
      </c>
      <c r="HN466">
        <v>61.2245</v>
      </c>
      <c r="HO466">
        <v>22.2276</v>
      </c>
      <c r="HP466">
        <v>1</v>
      </c>
      <c r="HQ466">
        <v>0.110706</v>
      </c>
      <c r="HR466">
        <v>-0.0267783</v>
      </c>
      <c r="HS466">
        <v>20.2801</v>
      </c>
      <c r="HT466">
        <v>5.21115</v>
      </c>
      <c r="HU466">
        <v>11.98</v>
      </c>
      <c r="HV466">
        <v>4.96395</v>
      </c>
      <c r="HW466">
        <v>3.27463</v>
      </c>
      <c r="HX466">
        <v>9999</v>
      </c>
      <c r="HY466">
        <v>9999</v>
      </c>
      <c r="HZ466">
        <v>9999</v>
      </c>
      <c r="IA466">
        <v>44.9</v>
      </c>
      <c r="IB466">
        <v>1.864</v>
      </c>
      <c r="IC466">
        <v>1.86016</v>
      </c>
      <c r="ID466">
        <v>1.8585</v>
      </c>
      <c r="IE466">
        <v>1.85975</v>
      </c>
      <c r="IF466">
        <v>1.85989</v>
      </c>
      <c r="IG466">
        <v>1.85838</v>
      </c>
      <c r="IH466">
        <v>1.85745</v>
      </c>
      <c r="II466">
        <v>1.85242</v>
      </c>
      <c r="IJ466">
        <v>0</v>
      </c>
      <c r="IK466">
        <v>0</v>
      </c>
      <c r="IL466">
        <v>0</v>
      </c>
      <c r="IM466">
        <v>0</v>
      </c>
      <c r="IN466" t="s">
        <v>441</v>
      </c>
      <c r="IO466" t="s">
        <v>442</v>
      </c>
      <c r="IP466" t="s">
        <v>443</v>
      </c>
      <c r="IQ466" t="s">
        <v>443</v>
      </c>
      <c r="IR466" t="s">
        <v>443</v>
      </c>
      <c r="IS466" t="s">
        <v>443</v>
      </c>
      <c r="IT466">
        <v>0</v>
      </c>
      <c r="IU466">
        <v>100</v>
      </c>
      <c r="IV466">
        <v>100</v>
      </c>
      <c r="IW466">
        <v>-0.6899999999999999</v>
      </c>
      <c r="IX466">
        <v>0.27</v>
      </c>
      <c r="IY466">
        <v>-0.9039269621244732</v>
      </c>
      <c r="IZ466">
        <v>-0.001239420960351069</v>
      </c>
      <c r="JA466">
        <v>2.054680153414315E-06</v>
      </c>
      <c r="JB466">
        <v>-6.090169633737798E-10</v>
      </c>
      <c r="JC466">
        <v>0.01286883109493677</v>
      </c>
      <c r="JD466">
        <v>0.003674261220633967</v>
      </c>
      <c r="JE466">
        <v>0.0003746991724086452</v>
      </c>
      <c r="JF466">
        <v>1.563836292469968E-06</v>
      </c>
      <c r="JG466">
        <v>1</v>
      </c>
      <c r="JH466">
        <v>2003</v>
      </c>
      <c r="JI466">
        <v>1</v>
      </c>
      <c r="JJ466">
        <v>24</v>
      </c>
      <c r="JK466">
        <v>203136.7</v>
      </c>
      <c r="JL466">
        <v>203136.9</v>
      </c>
      <c r="JM466">
        <v>2.39014</v>
      </c>
      <c r="JN466">
        <v>2.63916</v>
      </c>
      <c r="JO466">
        <v>1.49658</v>
      </c>
      <c r="JP466">
        <v>2.34253</v>
      </c>
      <c r="JQ466">
        <v>1.54907</v>
      </c>
      <c r="JR466">
        <v>2.3877</v>
      </c>
      <c r="JS466">
        <v>36.6943</v>
      </c>
      <c r="JT466">
        <v>24.1751</v>
      </c>
      <c r="JU466">
        <v>18</v>
      </c>
      <c r="JV466">
        <v>482.212</v>
      </c>
      <c r="JW466">
        <v>491.678</v>
      </c>
      <c r="JX466">
        <v>27.1291</v>
      </c>
      <c r="JY466">
        <v>28.7299</v>
      </c>
      <c r="JZ466">
        <v>29.9998</v>
      </c>
      <c r="KA466">
        <v>29.0019</v>
      </c>
      <c r="KB466">
        <v>29.0113</v>
      </c>
      <c r="KC466">
        <v>48.0733</v>
      </c>
      <c r="KD466">
        <v>19.9895</v>
      </c>
      <c r="KE466">
        <v>76.13160000000001</v>
      </c>
      <c r="KF466">
        <v>27.1264</v>
      </c>
      <c r="KG466">
        <v>1075.11</v>
      </c>
      <c r="KH466">
        <v>19.465</v>
      </c>
      <c r="KI466">
        <v>101.896</v>
      </c>
      <c r="KJ466">
        <v>91.3959</v>
      </c>
    </row>
    <row r="467" spans="1:296">
      <c r="A467">
        <v>449</v>
      </c>
      <c r="B467">
        <v>1759177812.5</v>
      </c>
      <c r="C467">
        <v>16439.40000009537</v>
      </c>
      <c r="D467" t="s">
        <v>1345</v>
      </c>
      <c r="E467" t="s">
        <v>1346</v>
      </c>
      <c r="F467">
        <v>5</v>
      </c>
      <c r="G467" t="s">
        <v>1218</v>
      </c>
      <c r="H467">
        <v>1759177804.714286</v>
      </c>
      <c r="I467">
        <f>(J467)/1000</f>
        <v>0</v>
      </c>
      <c r="J467">
        <f>IF(DO467, AM467, AG467)</f>
        <v>0</v>
      </c>
      <c r="K467">
        <f>IF(DO467, AH467, AF467)</f>
        <v>0</v>
      </c>
      <c r="L467">
        <f>DQ467 - IF(AT467&gt;1, K467*DK467*100.0/(AV467), 0)</f>
        <v>0</v>
      </c>
      <c r="M467">
        <f>((S467-I467/2)*L467-K467)/(S467+I467/2)</f>
        <v>0</v>
      </c>
      <c r="N467">
        <f>M467*(DX467+DY467)/1000.0</f>
        <v>0</v>
      </c>
      <c r="O467">
        <f>(DQ467 - IF(AT467&gt;1, K467*DK467*100.0/(AV467), 0))*(DX467+DY467)/1000.0</f>
        <v>0</v>
      </c>
      <c r="P467">
        <f>2.0/((1/R467-1/Q467)+SIGN(R467)*SQRT((1/R467-1/Q467)*(1/R467-1/Q467) + 4*DL467/((DL467+1)*(DL467+1))*(2*1/R467*1/Q467-1/Q467*1/Q467)))</f>
        <v>0</v>
      </c>
      <c r="Q467">
        <f>IF(LEFT(DM467,1)&lt;&gt;"0",IF(LEFT(DM467,1)="1",3.0,DN467),$D$5+$E$5*(EE467*DX467/($K$5*1000))+$F$5*(EE467*DX467/($K$5*1000))*MAX(MIN(DK467,$J$5),$I$5)*MAX(MIN(DK467,$J$5),$I$5)+$G$5*MAX(MIN(DK467,$J$5),$I$5)*(EE467*DX467/($K$5*1000))+$H$5*(EE467*DX467/($K$5*1000))*(EE467*DX467/($K$5*1000)))</f>
        <v>0</v>
      </c>
      <c r="R467">
        <f>I467*(1000-(1000*0.61365*exp(17.502*V467/(240.97+V467))/(DX467+DY467)+DS467)/2)/(1000*0.61365*exp(17.502*V467/(240.97+V467))/(DX467+DY467)-DS467)</f>
        <v>0</v>
      </c>
      <c r="S467">
        <f>1/((DL467+1)/(P467/1.6)+1/(Q467/1.37)) + DL467/((DL467+1)/(P467/1.6) + DL467/(Q467/1.37))</f>
        <v>0</v>
      </c>
      <c r="T467">
        <f>(DG467*DJ467)</f>
        <v>0</v>
      </c>
      <c r="U467">
        <f>(DZ467+(T467+2*0.95*5.67E-8*(((DZ467+$B$9)+273)^4-(DZ467+273)^4)-44100*I467)/(1.84*29.3*Q467+8*0.95*5.67E-8*(DZ467+273)^3))</f>
        <v>0</v>
      </c>
      <c r="V467">
        <f>($C$9*EA467+$D$9*EB467+$E$9*U467)</f>
        <v>0</v>
      </c>
      <c r="W467">
        <f>0.61365*exp(17.502*V467/(240.97+V467))</f>
        <v>0</v>
      </c>
      <c r="X467">
        <f>(Y467/Z467*100)</f>
        <v>0</v>
      </c>
      <c r="Y467">
        <f>DS467*(DX467+DY467)/1000</f>
        <v>0</v>
      </c>
      <c r="Z467">
        <f>0.61365*exp(17.502*DZ467/(240.97+DZ467))</f>
        <v>0</v>
      </c>
      <c r="AA467">
        <f>(W467-DS467*(DX467+DY467)/1000)</f>
        <v>0</v>
      </c>
      <c r="AB467">
        <f>(-I467*44100)</f>
        <v>0</v>
      </c>
      <c r="AC467">
        <f>2*29.3*Q467*0.92*(DZ467-V467)</f>
        <v>0</v>
      </c>
      <c r="AD467">
        <f>2*0.95*5.67E-8*(((DZ467+$B$9)+273)^4-(V467+273)^4)</f>
        <v>0</v>
      </c>
      <c r="AE467">
        <f>T467+AD467+AB467+AC467</f>
        <v>0</v>
      </c>
      <c r="AF467">
        <f>DW467*AT467*(DR467-DQ467*(1000-AT467*DT467)/(1000-AT467*DS467))/(100*DK467)</f>
        <v>0</v>
      </c>
      <c r="AG467">
        <f>1000*DW467*AT467*(DS467-DT467)/(100*DK467*(1000-AT467*DS467))</f>
        <v>0</v>
      </c>
      <c r="AH467">
        <f>(AI467 - AJ467 - DX467*1E3/(8.314*(DZ467+273.15)) * AL467/DW467 * AK467) * DW467/(100*DK467) * (1000 - DT467)/1000</f>
        <v>0</v>
      </c>
      <c r="AI467">
        <v>1078.805320178416</v>
      </c>
      <c r="AJ467">
        <v>1047.132424242424</v>
      </c>
      <c r="AK467">
        <v>3.397211176047569</v>
      </c>
      <c r="AL467">
        <v>65.05159675909137</v>
      </c>
      <c r="AM467">
        <f>(AO467 - AN467 + DX467*1E3/(8.314*(DZ467+273.15)) * AQ467/DW467 * AP467) * DW467/(100*DK467) * 1000/(1000 - AO467)</f>
        <v>0</v>
      </c>
      <c r="AN467">
        <v>19.39010487564688</v>
      </c>
      <c r="AO467">
        <v>21.28072060606061</v>
      </c>
      <c r="AP467">
        <v>-3.595614066798727E-06</v>
      </c>
      <c r="AQ467">
        <v>105.0378485698211</v>
      </c>
      <c r="AR467">
        <v>0</v>
      </c>
      <c r="AS467">
        <v>0</v>
      </c>
      <c r="AT467">
        <f>IF(AR467*$H$15&gt;=AV467,1.0,(AV467/(AV467-AR467*$H$15)))</f>
        <v>0</v>
      </c>
      <c r="AU467">
        <f>(AT467-1)*100</f>
        <v>0</v>
      </c>
      <c r="AV467">
        <f>MAX(0,($B$15+$C$15*EE467)/(1+$D$15*EE467)*DX467/(DZ467+273)*$E$15)</f>
        <v>0</v>
      </c>
      <c r="AW467" t="s">
        <v>437</v>
      </c>
      <c r="AX467" t="s">
        <v>437</v>
      </c>
      <c r="AY467">
        <v>0</v>
      </c>
      <c r="AZ467">
        <v>0</v>
      </c>
      <c r="BA467">
        <f>1-AY467/AZ467</f>
        <v>0</v>
      </c>
      <c r="BB467">
        <v>0</v>
      </c>
      <c r="BC467" t="s">
        <v>437</v>
      </c>
      <c r="BD467" t="s">
        <v>437</v>
      </c>
      <c r="BE467">
        <v>0</v>
      </c>
      <c r="BF467">
        <v>0</v>
      </c>
      <c r="BG467">
        <f>1-BE467/BF467</f>
        <v>0</v>
      </c>
      <c r="BH467">
        <v>0.5</v>
      </c>
      <c r="BI467">
        <f>DH467</f>
        <v>0</v>
      </c>
      <c r="BJ467">
        <f>K467</f>
        <v>0</v>
      </c>
      <c r="BK467">
        <f>BG467*BH467*BI467</f>
        <v>0</v>
      </c>
      <c r="BL467">
        <f>(BJ467-BB467)/BI467</f>
        <v>0</v>
      </c>
      <c r="BM467">
        <f>(AZ467-BF467)/BF467</f>
        <v>0</v>
      </c>
      <c r="BN467">
        <f>AY467/(BA467+AY467/BF467)</f>
        <v>0</v>
      </c>
      <c r="BO467" t="s">
        <v>437</v>
      </c>
      <c r="BP467">
        <v>0</v>
      </c>
      <c r="BQ467">
        <f>IF(BP467&lt;&gt;0, BP467, BN467)</f>
        <v>0</v>
      </c>
      <c r="BR467">
        <f>1-BQ467/BF467</f>
        <v>0</v>
      </c>
      <c r="BS467">
        <f>(BF467-BE467)/(BF467-BQ467)</f>
        <v>0</v>
      </c>
      <c r="BT467">
        <f>(AZ467-BF467)/(AZ467-BQ467)</f>
        <v>0</v>
      </c>
      <c r="BU467">
        <f>(BF467-BE467)/(BF467-AY467)</f>
        <v>0</v>
      </c>
      <c r="BV467">
        <f>(AZ467-BF467)/(AZ467-AY467)</f>
        <v>0</v>
      </c>
      <c r="BW467">
        <f>(BS467*BQ467/BE467)</f>
        <v>0</v>
      </c>
      <c r="BX467">
        <f>(1-BW467)</f>
        <v>0</v>
      </c>
      <c r="DG467">
        <f>$B$13*EF467+$C$13*EG467+$F$13*ER467*(1-EU467)</f>
        <v>0</v>
      </c>
      <c r="DH467">
        <f>DG467*DI467</f>
        <v>0</v>
      </c>
      <c r="DI467">
        <f>($B$13*$D$11+$C$13*$D$11+$F$13*((FE467+EW467)/MAX(FE467+EW467+FF467, 0.1)*$I$11+FF467/MAX(FE467+EW467+FF467, 0.1)*$J$11))/($B$13+$C$13+$F$13)</f>
        <v>0</v>
      </c>
      <c r="DJ467">
        <f>($B$13*$K$11+$C$13*$K$11+$F$13*((FE467+EW467)/MAX(FE467+EW467+FF467, 0.1)*$P$11+FF467/MAX(FE467+EW467+FF467, 0.1)*$Q$11))/($B$13+$C$13+$F$13)</f>
        <v>0</v>
      </c>
      <c r="DK467">
        <v>3.21</v>
      </c>
      <c r="DL467">
        <v>0.5</v>
      </c>
      <c r="DM467" t="s">
        <v>438</v>
      </c>
      <c r="DN467">
        <v>2</v>
      </c>
      <c r="DO467" t="b">
        <v>1</v>
      </c>
      <c r="DP467">
        <v>1759177804.714286</v>
      </c>
      <c r="DQ467">
        <v>1000.752535714286</v>
      </c>
      <c r="DR467">
        <v>1041.924642857143</v>
      </c>
      <c r="DS467">
        <v>21.27902142857143</v>
      </c>
      <c r="DT467">
        <v>19.38553214285714</v>
      </c>
      <c r="DU467">
        <v>1001.448642857143</v>
      </c>
      <c r="DV467">
        <v>21.00907857142857</v>
      </c>
      <c r="DW467">
        <v>499.990642857143</v>
      </c>
      <c r="DX467">
        <v>90.78507857142858</v>
      </c>
      <c r="DY467">
        <v>0.06690030357142858</v>
      </c>
      <c r="DZ467">
        <v>28.409975</v>
      </c>
      <c r="EA467">
        <v>29.99626785714286</v>
      </c>
      <c r="EB467">
        <v>999.9000000000002</v>
      </c>
      <c r="EC467">
        <v>0</v>
      </c>
      <c r="ED467">
        <v>0</v>
      </c>
      <c r="EE467">
        <v>10004.57214285714</v>
      </c>
      <c r="EF467">
        <v>0</v>
      </c>
      <c r="EG467">
        <v>10.31380714285714</v>
      </c>
      <c r="EH467">
        <v>-41.17225</v>
      </c>
      <c r="EI467">
        <v>1022.511107142857</v>
      </c>
      <c r="EJ467">
        <v>1062.523571428572</v>
      </c>
      <c r="EK467">
        <v>1.893494642857142</v>
      </c>
      <c r="EL467">
        <v>1041.924642857143</v>
      </c>
      <c r="EM467">
        <v>19.38553214285714</v>
      </c>
      <c r="EN467">
        <v>1.9318175</v>
      </c>
      <c r="EO467">
        <v>1.759916785714285</v>
      </c>
      <c r="EP467">
        <v>16.89629642857143</v>
      </c>
      <c r="EQ467">
        <v>15.43525357142857</v>
      </c>
      <c r="ER467">
        <v>1999.997857142858</v>
      </c>
      <c r="ES467">
        <v>0.9799975714285711</v>
      </c>
      <c r="ET467">
        <v>0.02000233571428572</v>
      </c>
      <c r="EU467">
        <v>0</v>
      </c>
      <c r="EV467">
        <v>461.3672857142857</v>
      </c>
      <c r="EW467">
        <v>5.00078</v>
      </c>
      <c r="EX467">
        <v>9004.677857142857</v>
      </c>
      <c r="EY467">
        <v>16379.60357142857</v>
      </c>
      <c r="EZ467">
        <v>38.87478571428572</v>
      </c>
      <c r="FA467">
        <v>39.67399999999999</v>
      </c>
      <c r="FB467">
        <v>38.99767857142857</v>
      </c>
      <c r="FC467">
        <v>39.37039285714286</v>
      </c>
      <c r="FD467">
        <v>39.70957142857143</v>
      </c>
      <c r="FE467">
        <v>1955.087857142857</v>
      </c>
      <c r="FF467">
        <v>39.9</v>
      </c>
      <c r="FG467">
        <v>0</v>
      </c>
      <c r="FH467">
        <v>1759177805</v>
      </c>
      <c r="FI467">
        <v>0</v>
      </c>
      <c r="FJ467">
        <v>461.41168</v>
      </c>
      <c r="FK467">
        <v>1.842846151048161</v>
      </c>
      <c r="FL467">
        <v>41.46076916606169</v>
      </c>
      <c r="FM467">
        <v>9005.058800000001</v>
      </c>
      <c r="FN467">
        <v>15</v>
      </c>
      <c r="FO467">
        <v>0</v>
      </c>
      <c r="FP467" t="s">
        <v>439</v>
      </c>
      <c r="FQ467">
        <v>1746989605.5</v>
      </c>
      <c r="FR467">
        <v>1746989593.5</v>
      </c>
      <c r="FS467">
        <v>0</v>
      </c>
      <c r="FT467">
        <v>-0.274</v>
      </c>
      <c r="FU467">
        <v>-0.002</v>
      </c>
      <c r="FV467">
        <v>2.549</v>
      </c>
      <c r="FW467">
        <v>0.129</v>
      </c>
      <c r="FX467">
        <v>420</v>
      </c>
      <c r="FY467">
        <v>17</v>
      </c>
      <c r="FZ467">
        <v>0.02</v>
      </c>
      <c r="GA467">
        <v>0.04</v>
      </c>
      <c r="GB467">
        <v>-41.00356341463414</v>
      </c>
      <c r="GC467">
        <v>-3.327037630662125</v>
      </c>
      <c r="GD467">
        <v>0.3336980311278215</v>
      </c>
      <c r="GE467">
        <v>0</v>
      </c>
      <c r="GF467">
        <v>461.2589117647059</v>
      </c>
      <c r="GG467">
        <v>2.183269673225805</v>
      </c>
      <c r="GH467">
        <v>0.3172335721095085</v>
      </c>
      <c r="GI467">
        <v>0</v>
      </c>
      <c r="GJ467">
        <v>1.898845853658536</v>
      </c>
      <c r="GK467">
        <v>-0.09928996515679338</v>
      </c>
      <c r="GL467">
        <v>0.01146531566489374</v>
      </c>
      <c r="GM467">
        <v>1</v>
      </c>
      <c r="GN467">
        <v>1</v>
      </c>
      <c r="GO467">
        <v>3</v>
      </c>
      <c r="GP467" t="s">
        <v>459</v>
      </c>
      <c r="GQ467">
        <v>3.10195</v>
      </c>
      <c r="GR467">
        <v>2.72524</v>
      </c>
      <c r="GS467">
        <v>0.16395</v>
      </c>
      <c r="GT467">
        <v>0.168099</v>
      </c>
      <c r="GU467">
        <v>0.09939050000000001</v>
      </c>
      <c r="GV467">
        <v>0.0943722</v>
      </c>
      <c r="GW467">
        <v>21843.4</v>
      </c>
      <c r="GX467">
        <v>19743.8</v>
      </c>
      <c r="GY467">
        <v>26689.8</v>
      </c>
      <c r="GZ467">
        <v>23954.3</v>
      </c>
      <c r="HA467">
        <v>38469.4</v>
      </c>
      <c r="HB467">
        <v>32078.4</v>
      </c>
      <c r="HC467">
        <v>46603.5</v>
      </c>
      <c r="HD467">
        <v>37898</v>
      </c>
      <c r="HE467">
        <v>1.87068</v>
      </c>
      <c r="HF467">
        <v>1.8619</v>
      </c>
      <c r="HG467">
        <v>0.14985</v>
      </c>
      <c r="HH467">
        <v>0</v>
      </c>
      <c r="HI467">
        <v>27.5602</v>
      </c>
      <c r="HJ467">
        <v>999.9</v>
      </c>
      <c r="HK467">
        <v>45.4</v>
      </c>
      <c r="HL467">
        <v>32</v>
      </c>
      <c r="HM467">
        <v>23.8807</v>
      </c>
      <c r="HN467">
        <v>61.4145</v>
      </c>
      <c r="HO467">
        <v>22.3678</v>
      </c>
      <c r="HP467">
        <v>1</v>
      </c>
      <c r="HQ467">
        <v>0.110381</v>
      </c>
      <c r="HR467">
        <v>-0.0334967</v>
      </c>
      <c r="HS467">
        <v>20.2798</v>
      </c>
      <c r="HT467">
        <v>5.21145</v>
      </c>
      <c r="HU467">
        <v>11.98</v>
      </c>
      <c r="HV467">
        <v>4.9639</v>
      </c>
      <c r="HW467">
        <v>3.27465</v>
      </c>
      <c r="HX467">
        <v>9999</v>
      </c>
      <c r="HY467">
        <v>9999</v>
      </c>
      <c r="HZ467">
        <v>9999</v>
      </c>
      <c r="IA467">
        <v>44.9</v>
      </c>
      <c r="IB467">
        <v>1.86399</v>
      </c>
      <c r="IC467">
        <v>1.86013</v>
      </c>
      <c r="ID467">
        <v>1.85846</v>
      </c>
      <c r="IE467">
        <v>1.85977</v>
      </c>
      <c r="IF467">
        <v>1.85989</v>
      </c>
      <c r="IG467">
        <v>1.8584</v>
      </c>
      <c r="IH467">
        <v>1.85745</v>
      </c>
      <c r="II467">
        <v>1.85242</v>
      </c>
      <c r="IJ467">
        <v>0</v>
      </c>
      <c r="IK467">
        <v>0</v>
      </c>
      <c r="IL467">
        <v>0</v>
      </c>
      <c r="IM467">
        <v>0</v>
      </c>
      <c r="IN467" t="s">
        <v>441</v>
      </c>
      <c r="IO467" t="s">
        <v>442</v>
      </c>
      <c r="IP467" t="s">
        <v>443</v>
      </c>
      <c r="IQ467" t="s">
        <v>443</v>
      </c>
      <c r="IR467" t="s">
        <v>443</v>
      </c>
      <c r="IS467" t="s">
        <v>443</v>
      </c>
      <c r="IT467">
        <v>0</v>
      </c>
      <c r="IU467">
        <v>100</v>
      </c>
      <c r="IV467">
        <v>100</v>
      </c>
      <c r="IW467">
        <v>-0.67</v>
      </c>
      <c r="IX467">
        <v>0.27</v>
      </c>
      <c r="IY467">
        <v>-0.9039269621244732</v>
      </c>
      <c r="IZ467">
        <v>-0.001239420960351069</v>
      </c>
      <c r="JA467">
        <v>2.054680153414315E-06</v>
      </c>
      <c r="JB467">
        <v>-6.090169633737798E-10</v>
      </c>
      <c r="JC467">
        <v>0.01286883109493677</v>
      </c>
      <c r="JD467">
        <v>0.003674261220633967</v>
      </c>
      <c r="JE467">
        <v>0.0003746991724086452</v>
      </c>
      <c r="JF467">
        <v>1.563836292469968E-06</v>
      </c>
      <c r="JG467">
        <v>1</v>
      </c>
      <c r="JH467">
        <v>2003</v>
      </c>
      <c r="JI467">
        <v>1</v>
      </c>
      <c r="JJ467">
        <v>24</v>
      </c>
      <c r="JK467">
        <v>203136.8</v>
      </c>
      <c r="JL467">
        <v>203137</v>
      </c>
      <c r="JM467">
        <v>2.4231</v>
      </c>
      <c r="JN467">
        <v>2.65503</v>
      </c>
      <c r="JO467">
        <v>1.49658</v>
      </c>
      <c r="JP467">
        <v>2.34253</v>
      </c>
      <c r="JQ467">
        <v>1.54907</v>
      </c>
      <c r="JR467">
        <v>2.38281</v>
      </c>
      <c r="JS467">
        <v>36.6706</v>
      </c>
      <c r="JT467">
        <v>24.1663</v>
      </c>
      <c r="JU467">
        <v>18</v>
      </c>
      <c r="JV467">
        <v>482.349</v>
      </c>
      <c r="JW467">
        <v>491.522</v>
      </c>
      <c r="JX467">
        <v>27.1277</v>
      </c>
      <c r="JY467">
        <v>28.7274</v>
      </c>
      <c r="JZ467">
        <v>29.9999</v>
      </c>
      <c r="KA467">
        <v>28.9989</v>
      </c>
      <c r="KB467">
        <v>29.0083</v>
      </c>
      <c r="KC467">
        <v>48.6649</v>
      </c>
      <c r="KD467">
        <v>19.7036</v>
      </c>
      <c r="KE467">
        <v>76.13160000000001</v>
      </c>
      <c r="KF467">
        <v>27.1275</v>
      </c>
      <c r="KG467">
        <v>1088.55</v>
      </c>
      <c r="KH467">
        <v>19.4687</v>
      </c>
      <c r="KI467">
        <v>101.897</v>
      </c>
      <c r="KJ467">
        <v>91.3961</v>
      </c>
    </row>
    <row r="468" spans="1:296">
      <c r="A468">
        <v>450</v>
      </c>
      <c r="B468">
        <v>1759177817.5</v>
      </c>
      <c r="C468">
        <v>16444.40000009537</v>
      </c>
      <c r="D468" t="s">
        <v>1347</v>
      </c>
      <c r="E468" t="s">
        <v>1348</v>
      </c>
      <c r="F468">
        <v>5</v>
      </c>
      <c r="G468" t="s">
        <v>1218</v>
      </c>
      <c r="H468">
        <v>1759177810</v>
      </c>
      <c r="I468">
        <f>(J468)/1000</f>
        <v>0</v>
      </c>
      <c r="J468">
        <f>IF(DO468, AM468, AG468)</f>
        <v>0</v>
      </c>
      <c r="K468">
        <f>IF(DO468, AH468, AF468)</f>
        <v>0</v>
      </c>
      <c r="L468">
        <f>DQ468 - IF(AT468&gt;1, K468*DK468*100.0/(AV468), 0)</f>
        <v>0</v>
      </c>
      <c r="M468">
        <f>((S468-I468/2)*L468-K468)/(S468+I468/2)</f>
        <v>0</v>
      </c>
      <c r="N468">
        <f>M468*(DX468+DY468)/1000.0</f>
        <v>0</v>
      </c>
      <c r="O468">
        <f>(DQ468 - IF(AT468&gt;1, K468*DK468*100.0/(AV468), 0))*(DX468+DY468)/1000.0</f>
        <v>0</v>
      </c>
      <c r="P468">
        <f>2.0/((1/R468-1/Q468)+SIGN(R468)*SQRT((1/R468-1/Q468)*(1/R468-1/Q468) + 4*DL468/((DL468+1)*(DL468+1))*(2*1/R468*1/Q468-1/Q468*1/Q468)))</f>
        <v>0</v>
      </c>
      <c r="Q468">
        <f>IF(LEFT(DM468,1)&lt;&gt;"0",IF(LEFT(DM468,1)="1",3.0,DN468),$D$5+$E$5*(EE468*DX468/($K$5*1000))+$F$5*(EE468*DX468/($K$5*1000))*MAX(MIN(DK468,$J$5),$I$5)*MAX(MIN(DK468,$J$5),$I$5)+$G$5*MAX(MIN(DK468,$J$5),$I$5)*(EE468*DX468/($K$5*1000))+$H$5*(EE468*DX468/($K$5*1000))*(EE468*DX468/($K$5*1000)))</f>
        <v>0</v>
      </c>
      <c r="R468">
        <f>I468*(1000-(1000*0.61365*exp(17.502*V468/(240.97+V468))/(DX468+DY468)+DS468)/2)/(1000*0.61365*exp(17.502*V468/(240.97+V468))/(DX468+DY468)-DS468)</f>
        <v>0</v>
      </c>
      <c r="S468">
        <f>1/((DL468+1)/(P468/1.6)+1/(Q468/1.37)) + DL468/((DL468+1)/(P468/1.6) + DL468/(Q468/1.37))</f>
        <v>0</v>
      </c>
      <c r="T468">
        <f>(DG468*DJ468)</f>
        <v>0</v>
      </c>
      <c r="U468">
        <f>(DZ468+(T468+2*0.95*5.67E-8*(((DZ468+$B$9)+273)^4-(DZ468+273)^4)-44100*I468)/(1.84*29.3*Q468+8*0.95*5.67E-8*(DZ468+273)^3))</f>
        <v>0</v>
      </c>
      <c r="V468">
        <f>($C$9*EA468+$D$9*EB468+$E$9*U468)</f>
        <v>0</v>
      </c>
      <c r="W468">
        <f>0.61365*exp(17.502*V468/(240.97+V468))</f>
        <v>0</v>
      </c>
      <c r="X468">
        <f>(Y468/Z468*100)</f>
        <v>0</v>
      </c>
      <c r="Y468">
        <f>DS468*(DX468+DY468)/1000</f>
        <v>0</v>
      </c>
      <c r="Z468">
        <f>0.61365*exp(17.502*DZ468/(240.97+DZ468))</f>
        <v>0</v>
      </c>
      <c r="AA468">
        <f>(W468-DS468*(DX468+DY468)/1000)</f>
        <v>0</v>
      </c>
      <c r="AB468">
        <f>(-I468*44100)</f>
        <v>0</v>
      </c>
      <c r="AC468">
        <f>2*29.3*Q468*0.92*(DZ468-V468)</f>
        <v>0</v>
      </c>
      <c r="AD468">
        <f>2*0.95*5.67E-8*(((DZ468+$B$9)+273)^4-(V468+273)^4)</f>
        <v>0</v>
      </c>
      <c r="AE468">
        <f>T468+AD468+AB468+AC468</f>
        <v>0</v>
      </c>
      <c r="AF468">
        <f>DW468*AT468*(DR468-DQ468*(1000-AT468*DT468)/(1000-AT468*DS468))/(100*DK468)</f>
        <v>0</v>
      </c>
      <c r="AG468">
        <f>1000*DW468*AT468*(DS468-DT468)/(100*DK468*(1000-AT468*DS468))</f>
        <v>0</v>
      </c>
      <c r="AH468">
        <f>(AI468 - AJ468 - DX468*1E3/(8.314*(DZ468+273.15)) * AL468/DW468 * AK468) * DW468/(100*DK468) * (1000 - DT468)/1000</f>
        <v>0</v>
      </c>
      <c r="AI468">
        <v>1095.838262086702</v>
      </c>
      <c r="AJ468">
        <v>1064.175515151515</v>
      </c>
      <c r="AK468">
        <v>3.415019932627974</v>
      </c>
      <c r="AL468">
        <v>65.05159675909137</v>
      </c>
      <c r="AM468">
        <f>(AO468 - AN468 + DX468*1E3/(8.314*(DZ468+273.15)) * AQ468/DW468 * AP468) * DW468/(100*DK468) * 1000/(1000 - AO468)</f>
        <v>0</v>
      </c>
      <c r="AN468">
        <v>19.44727099697645</v>
      </c>
      <c r="AO468">
        <v>21.29702424242423</v>
      </c>
      <c r="AP468">
        <v>0.005519178476202688</v>
      </c>
      <c r="AQ468">
        <v>105.0378485698211</v>
      </c>
      <c r="AR468">
        <v>0</v>
      </c>
      <c r="AS468">
        <v>0</v>
      </c>
      <c r="AT468">
        <f>IF(AR468*$H$15&gt;=AV468,1.0,(AV468/(AV468-AR468*$H$15)))</f>
        <v>0</v>
      </c>
      <c r="AU468">
        <f>(AT468-1)*100</f>
        <v>0</v>
      </c>
      <c r="AV468">
        <f>MAX(0,($B$15+$C$15*EE468)/(1+$D$15*EE468)*DX468/(DZ468+273)*$E$15)</f>
        <v>0</v>
      </c>
      <c r="AW468" t="s">
        <v>437</v>
      </c>
      <c r="AX468" t="s">
        <v>437</v>
      </c>
      <c r="AY468">
        <v>0</v>
      </c>
      <c r="AZ468">
        <v>0</v>
      </c>
      <c r="BA468">
        <f>1-AY468/AZ468</f>
        <v>0</v>
      </c>
      <c r="BB468">
        <v>0</v>
      </c>
      <c r="BC468" t="s">
        <v>437</v>
      </c>
      <c r="BD468" t="s">
        <v>437</v>
      </c>
      <c r="BE468">
        <v>0</v>
      </c>
      <c r="BF468">
        <v>0</v>
      </c>
      <c r="BG468">
        <f>1-BE468/BF468</f>
        <v>0</v>
      </c>
      <c r="BH468">
        <v>0.5</v>
      </c>
      <c r="BI468">
        <f>DH468</f>
        <v>0</v>
      </c>
      <c r="BJ468">
        <f>K468</f>
        <v>0</v>
      </c>
      <c r="BK468">
        <f>BG468*BH468*BI468</f>
        <v>0</v>
      </c>
      <c r="BL468">
        <f>(BJ468-BB468)/BI468</f>
        <v>0</v>
      </c>
      <c r="BM468">
        <f>(AZ468-BF468)/BF468</f>
        <v>0</v>
      </c>
      <c r="BN468">
        <f>AY468/(BA468+AY468/BF468)</f>
        <v>0</v>
      </c>
      <c r="BO468" t="s">
        <v>437</v>
      </c>
      <c r="BP468">
        <v>0</v>
      </c>
      <c r="BQ468">
        <f>IF(BP468&lt;&gt;0, BP468, BN468)</f>
        <v>0</v>
      </c>
      <c r="BR468">
        <f>1-BQ468/BF468</f>
        <v>0</v>
      </c>
      <c r="BS468">
        <f>(BF468-BE468)/(BF468-BQ468)</f>
        <v>0</v>
      </c>
      <c r="BT468">
        <f>(AZ468-BF468)/(AZ468-BQ468)</f>
        <v>0</v>
      </c>
      <c r="BU468">
        <f>(BF468-BE468)/(BF468-AY468)</f>
        <v>0</v>
      </c>
      <c r="BV468">
        <f>(AZ468-BF468)/(AZ468-AY468)</f>
        <v>0</v>
      </c>
      <c r="BW468">
        <f>(BS468*BQ468/BE468)</f>
        <v>0</v>
      </c>
      <c r="BX468">
        <f>(1-BW468)</f>
        <v>0</v>
      </c>
      <c r="DG468">
        <f>$B$13*EF468+$C$13*EG468+$F$13*ER468*(1-EU468)</f>
        <v>0</v>
      </c>
      <c r="DH468">
        <f>DG468*DI468</f>
        <v>0</v>
      </c>
      <c r="DI468">
        <f>($B$13*$D$11+$C$13*$D$11+$F$13*((FE468+EW468)/MAX(FE468+EW468+FF468, 0.1)*$I$11+FF468/MAX(FE468+EW468+FF468, 0.1)*$J$11))/($B$13+$C$13+$F$13)</f>
        <v>0</v>
      </c>
      <c r="DJ468">
        <f>($B$13*$K$11+$C$13*$K$11+$F$13*((FE468+EW468)/MAX(FE468+EW468+FF468, 0.1)*$P$11+FF468/MAX(FE468+EW468+FF468, 0.1)*$Q$11))/($B$13+$C$13+$F$13)</f>
        <v>0</v>
      </c>
      <c r="DK468">
        <v>3.21</v>
      </c>
      <c r="DL468">
        <v>0.5</v>
      </c>
      <c r="DM468" t="s">
        <v>438</v>
      </c>
      <c r="DN468">
        <v>2</v>
      </c>
      <c r="DO468" t="b">
        <v>1</v>
      </c>
      <c r="DP468">
        <v>1759177810</v>
      </c>
      <c r="DQ468">
        <v>1018.213185185185</v>
      </c>
      <c r="DR468">
        <v>1059.62962962963</v>
      </c>
      <c r="DS468">
        <v>21.28184814814815</v>
      </c>
      <c r="DT468">
        <v>19.40621851851852</v>
      </c>
      <c r="DU468">
        <v>1018.891666666667</v>
      </c>
      <c r="DV468">
        <v>21.01184814814815</v>
      </c>
      <c r="DW468">
        <v>500.022925925926</v>
      </c>
      <c r="DX468">
        <v>90.78506666666668</v>
      </c>
      <c r="DY468">
        <v>0.06698628148148147</v>
      </c>
      <c r="DZ468">
        <v>28.41122962962963</v>
      </c>
      <c r="EA468">
        <v>29.99978518518519</v>
      </c>
      <c r="EB468">
        <v>999.9000000000001</v>
      </c>
      <c r="EC468">
        <v>0</v>
      </c>
      <c r="ED468">
        <v>0</v>
      </c>
      <c r="EE468">
        <v>10011.38148148148</v>
      </c>
      <c r="EF468">
        <v>0</v>
      </c>
      <c r="EG468">
        <v>10.31352592592592</v>
      </c>
      <c r="EH468">
        <v>-41.41640740740741</v>
      </c>
      <c r="EI468">
        <v>1040.354814814815</v>
      </c>
      <c r="EJ468">
        <v>1080.601481481482</v>
      </c>
      <c r="EK468">
        <v>1.875627777777778</v>
      </c>
      <c r="EL468">
        <v>1059.62962962963</v>
      </c>
      <c r="EM468">
        <v>19.40621851851852</v>
      </c>
      <c r="EN468">
        <v>1.932073703703703</v>
      </c>
      <c r="EO468">
        <v>1.761794814814815</v>
      </c>
      <c r="EP468">
        <v>16.89837407407407</v>
      </c>
      <c r="EQ468">
        <v>15.45185925925926</v>
      </c>
      <c r="ER468">
        <v>2000.008888888889</v>
      </c>
      <c r="ES468">
        <v>0.9799976666666664</v>
      </c>
      <c r="ET468">
        <v>0.02000223703703704</v>
      </c>
      <c r="EU468">
        <v>0</v>
      </c>
      <c r="EV468">
        <v>461.6085555555554</v>
      </c>
      <c r="EW468">
        <v>5.00078</v>
      </c>
      <c r="EX468">
        <v>9008.667407407409</v>
      </c>
      <c r="EY468">
        <v>16379.68518518519</v>
      </c>
      <c r="EZ468">
        <v>38.86314814814814</v>
      </c>
      <c r="FA468">
        <v>39.66885185185185</v>
      </c>
      <c r="FB468">
        <v>39.00914814814815</v>
      </c>
      <c r="FC468">
        <v>39.37485185185186</v>
      </c>
      <c r="FD468">
        <v>39.71262962962962</v>
      </c>
      <c r="FE468">
        <v>1955.098888888888</v>
      </c>
      <c r="FF468">
        <v>39.9</v>
      </c>
      <c r="FG468">
        <v>0</v>
      </c>
      <c r="FH468">
        <v>1759177809.8</v>
      </c>
      <c r="FI468">
        <v>0</v>
      </c>
      <c r="FJ468">
        <v>461.61204</v>
      </c>
      <c r="FK468">
        <v>3.124230772226709</v>
      </c>
      <c r="FL468">
        <v>42.12846157767573</v>
      </c>
      <c r="FM468">
        <v>9008.6752</v>
      </c>
      <c r="FN468">
        <v>15</v>
      </c>
      <c r="FO468">
        <v>0</v>
      </c>
      <c r="FP468" t="s">
        <v>439</v>
      </c>
      <c r="FQ468">
        <v>1746989605.5</v>
      </c>
      <c r="FR468">
        <v>1746989593.5</v>
      </c>
      <c r="FS468">
        <v>0</v>
      </c>
      <c r="FT468">
        <v>-0.274</v>
      </c>
      <c r="FU468">
        <v>-0.002</v>
      </c>
      <c r="FV468">
        <v>2.549</v>
      </c>
      <c r="FW468">
        <v>0.129</v>
      </c>
      <c r="FX468">
        <v>420</v>
      </c>
      <c r="FY468">
        <v>17</v>
      </c>
      <c r="FZ468">
        <v>0.02</v>
      </c>
      <c r="GA468">
        <v>0.04</v>
      </c>
      <c r="GB468">
        <v>-41.2683175</v>
      </c>
      <c r="GC468">
        <v>-2.858083677298283</v>
      </c>
      <c r="GD468">
        <v>0.2859545321266133</v>
      </c>
      <c r="GE468">
        <v>0</v>
      </c>
      <c r="GF468">
        <v>461.5082647058823</v>
      </c>
      <c r="GG468">
        <v>2.698838806638687</v>
      </c>
      <c r="GH468">
        <v>0.3776353134054061</v>
      </c>
      <c r="GI468">
        <v>0</v>
      </c>
      <c r="GJ468">
        <v>1.883613</v>
      </c>
      <c r="GK468">
        <v>-0.1741476923077006</v>
      </c>
      <c r="GL468">
        <v>0.01977353739218149</v>
      </c>
      <c r="GM468">
        <v>0</v>
      </c>
      <c r="GN468">
        <v>0</v>
      </c>
      <c r="GO468">
        <v>3</v>
      </c>
      <c r="GP468" t="s">
        <v>484</v>
      </c>
      <c r="GQ468">
        <v>3.10201</v>
      </c>
      <c r="GR468">
        <v>2.72505</v>
      </c>
      <c r="GS468">
        <v>0.165627</v>
      </c>
      <c r="GT468">
        <v>0.169753</v>
      </c>
      <c r="GU468">
        <v>0.0994507</v>
      </c>
      <c r="GV468">
        <v>0.0945766</v>
      </c>
      <c r="GW468">
        <v>21799.8</v>
      </c>
      <c r="GX468">
        <v>19704.5</v>
      </c>
      <c r="GY468">
        <v>26690</v>
      </c>
      <c r="GZ468">
        <v>23954.2</v>
      </c>
      <c r="HA468">
        <v>38467.3</v>
      </c>
      <c r="HB468">
        <v>32071.2</v>
      </c>
      <c r="HC468">
        <v>46603.8</v>
      </c>
      <c r="HD468">
        <v>37897.9</v>
      </c>
      <c r="HE468">
        <v>1.8706</v>
      </c>
      <c r="HF468">
        <v>1.86203</v>
      </c>
      <c r="HG468">
        <v>0.150874</v>
      </c>
      <c r="HH468">
        <v>0</v>
      </c>
      <c r="HI468">
        <v>27.5602</v>
      </c>
      <c r="HJ468">
        <v>999.9</v>
      </c>
      <c r="HK468">
        <v>45.4</v>
      </c>
      <c r="HL468">
        <v>32</v>
      </c>
      <c r="HM468">
        <v>23.8805</v>
      </c>
      <c r="HN468">
        <v>61.4245</v>
      </c>
      <c r="HO468">
        <v>22.2917</v>
      </c>
      <c r="HP468">
        <v>1</v>
      </c>
      <c r="HQ468">
        <v>0.110279</v>
      </c>
      <c r="HR468">
        <v>-0.0351471</v>
      </c>
      <c r="HS468">
        <v>20.2798</v>
      </c>
      <c r="HT468">
        <v>5.21145</v>
      </c>
      <c r="HU468">
        <v>11.9798</v>
      </c>
      <c r="HV468">
        <v>4.9638</v>
      </c>
      <c r="HW468">
        <v>3.27455</v>
      </c>
      <c r="HX468">
        <v>9999</v>
      </c>
      <c r="HY468">
        <v>9999</v>
      </c>
      <c r="HZ468">
        <v>9999</v>
      </c>
      <c r="IA468">
        <v>44.9</v>
      </c>
      <c r="IB468">
        <v>1.86399</v>
      </c>
      <c r="IC468">
        <v>1.86016</v>
      </c>
      <c r="ID468">
        <v>1.85846</v>
      </c>
      <c r="IE468">
        <v>1.85977</v>
      </c>
      <c r="IF468">
        <v>1.85989</v>
      </c>
      <c r="IG468">
        <v>1.85841</v>
      </c>
      <c r="IH468">
        <v>1.85745</v>
      </c>
      <c r="II468">
        <v>1.85242</v>
      </c>
      <c r="IJ468">
        <v>0</v>
      </c>
      <c r="IK468">
        <v>0</v>
      </c>
      <c r="IL468">
        <v>0</v>
      </c>
      <c r="IM468">
        <v>0</v>
      </c>
      <c r="IN468" t="s">
        <v>441</v>
      </c>
      <c r="IO468" t="s">
        <v>442</v>
      </c>
      <c r="IP468" t="s">
        <v>443</v>
      </c>
      <c r="IQ468" t="s">
        <v>443</v>
      </c>
      <c r="IR468" t="s">
        <v>443</v>
      </c>
      <c r="IS468" t="s">
        <v>443</v>
      </c>
      <c r="IT468">
        <v>0</v>
      </c>
      <c r="IU468">
        <v>100</v>
      </c>
      <c r="IV468">
        <v>100</v>
      </c>
      <c r="IW468">
        <v>-0.65</v>
      </c>
      <c r="IX468">
        <v>0.2704</v>
      </c>
      <c r="IY468">
        <v>-0.9039269621244732</v>
      </c>
      <c r="IZ468">
        <v>-0.001239420960351069</v>
      </c>
      <c r="JA468">
        <v>2.054680153414315E-06</v>
      </c>
      <c r="JB468">
        <v>-6.090169633737798E-10</v>
      </c>
      <c r="JC468">
        <v>0.01286883109493677</v>
      </c>
      <c r="JD468">
        <v>0.003674261220633967</v>
      </c>
      <c r="JE468">
        <v>0.0003746991724086452</v>
      </c>
      <c r="JF468">
        <v>1.563836292469968E-06</v>
      </c>
      <c r="JG468">
        <v>1</v>
      </c>
      <c r="JH468">
        <v>2003</v>
      </c>
      <c r="JI468">
        <v>1</v>
      </c>
      <c r="JJ468">
        <v>24</v>
      </c>
      <c r="JK468">
        <v>203136.9</v>
      </c>
      <c r="JL468">
        <v>203137.1</v>
      </c>
      <c r="JM468">
        <v>2.45117</v>
      </c>
      <c r="JN468">
        <v>2.65625</v>
      </c>
      <c r="JO468">
        <v>1.49658</v>
      </c>
      <c r="JP468">
        <v>2.34253</v>
      </c>
      <c r="JQ468">
        <v>1.54907</v>
      </c>
      <c r="JR468">
        <v>2.37915</v>
      </c>
      <c r="JS468">
        <v>36.6706</v>
      </c>
      <c r="JT468">
        <v>24.1663</v>
      </c>
      <c r="JU468">
        <v>18</v>
      </c>
      <c r="JV468">
        <v>482.287</v>
      </c>
      <c r="JW468">
        <v>491.583</v>
      </c>
      <c r="JX468">
        <v>27.1285</v>
      </c>
      <c r="JY468">
        <v>28.7243</v>
      </c>
      <c r="JZ468">
        <v>29.9998</v>
      </c>
      <c r="KA468">
        <v>28.9964</v>
      </c>
      <c r="KB468">
        <v>29.0057</v>
      </c>
      <c r="KC468">
        <v>49.3145</v>
      </c>
      <c r="KD468">
        <v>19.7036</v>
      </c>
      <c r="KE468">
        <v>76.13160000000001</v>
      </c>
      <c r="KF468">
        <v>27.1287</v>
      </c>
      <c r="KG468">
        <v>1108.66</v>
      </c>
      <c r="KH468">
        <v>19.464</v>
      </c>
      <c r="KI468">
        <v>101.898</v>
      </c>
      <c r="KJ468">
        <v>91.39579999999999</v>
      </c>
    </row>
    <row r="469" spans="1:296">
      <c r="A469">
        <v>451</v>
      </c>
      <c r="B469">
        <v>1759177822.5</v>
      </c>
      <c r="C469">
        <v>16449.40000009537</v>
      </c>
      <c r="D469" t="s">
        <v>1349</v>
      </c>
      <c r="E469" t="s">
        <v>1350</v>
      </c>
      <c r="F469">
        <v>5</v>
      </c>
      <c r="G469" t="s">
        <v>1218</v>
      </c>
      <c r="H469">
        <v>1759177814.714286</v>
      </c>
      <c r="I469">
        <f>(J469)/1000</f>
        <v>0</v>
      </c>
      <c r="J469">
        <f>IF(DO469, AM469, AG469)</f>
        <v>0</v>
      </c>
      <c r="K469">
        <f>IF(DO469, AH469, AF469)</f>
        <v>0</v>
      </c>
      <c r="L469">
        <f>DQ469 - IF(AT469&gt;1, K469*DK469*100.0/(AV469), 0)</f>
        <v>0</v>
      </c>
      <c r="M469">
        <f>((S469-I469/2)*L469-K469)/(S469+I469/2)</f>
        <v>0</v>
      </c>
      <c r="N469">
        <f>M469*(DX469+DY469)/1000.0</f>
        <v>0</v>
      </c>
      <c r="O469">
        <f>(DQ469 - IF(AT469&gt;1, K469*DK469*100.0/(AV469), 0))*(DX469+DY469)/1000.0</f>
        <v>0</v>
      </c>
      <c r="P469">
        <f>2.0/((1/R469-1/Q469)+SIGN(R469)*SQRT((1/R469-1/Q469)*(1/R469-1/Q469) + 4*DL469/((DL469+1)*(DL469+1))*(2*1/R469*1/Q469-1/Q469*1/Q469)))</f>
        <v>0</v>
      </c>
      <c r="Q469">
        <f>IF(LEFT(DM469,1)&lt;&gt;"0",IF(LEFT(DM469,1)="1",3.0,DN469),$D$5+$E$5*(EE469*DX469/($K$5*1000))+$F$5*(EE469*DX469/($K$5*1000))*MAX(MIN(DK469,$J$5),$I$5)*MAX(MIN(DK469,$J$5),$I$5)+$G$5*MAX(MIN(DK469,$J$5),$I$5)*(EE469*DX469/($K$5*1000))+$H$5*(EE469*DX469/($K$5*1000))*(EE469*DX469/($K$5*1000)))</f>
        <v>0</v>
      </c>
      <c r="R469">
        <f>I469*(1000-(1000*0.61365*exp(17.502*V469/(240.97+V469))/(DX469+DY469)+DS469)/2)/(1000*0.61365*exp(17.502*V469/(240.97+V469))/(DX469+DY469)-DS469)</f>
        <v>0</v>
      </c>
      <c r="S469">
        <f>1/((DL469+1)/(P469/1.6)+1/(Q469/1.37)) + DL469/((DL469+1)/(P469/1.6) + DL469/(Q469/1.37))</f>
        <v>0</v>
      </c>
      <c r="T469">
        <f>(DG469*DJ469)</f>
        <v>0</v>
      </c>
      <c r="U469">
        <f>(DZ469+(T469+2*0.95*5.67E-8*(((DZ469+$B$9)+273)^4-(DZ469+273)^4)-44100*I469)/(1.84*29.3*Q469+8*0.95*5.67E-8*(DZ469+273)^3))</f>
        <v>0</v>
      </c>
      <c r="V469">
        <f>($C$9*EA469+$D$9*EB469+$E$9*U469)</f>
        <v>0</v>
      </c>
      <c r="W469">
        <f>0.61365*exp(17.502*V469/(240.97+V469))</f>
        <v>0</v>
      </c>
      <c r="X469">
        <f>(Y469/Z469*100)</f>
        <v>0</v>
      </c>
      <c r="Y469">
        <f>DS469*(DX469+DY469)/1000</f>
        <v>0</v>
      </c>
      <c r="Z469">
        <f>0.61365*exp(17.502*DZ469/(240.97+DZ469))</f>
        <v>0</v>
      </c>
      <c r="AA469">
        <f>(W469-DS469*(DX469+DY469)/1000)</f>
        <v>0</v>
      </c>
      <c r="AB469">
        <f>(-I469*44100)</f>
        <v>0</v>
      </c>
      <c r="AC469">
        <f>2*29.3*Q469*0.92*(DZ469-V469)</f>
        <v>0</v>
      </c>
      <c r="AD469">
        <f>2*0.95*5.67E-8*(((DZ469+$B$9)+273)^4-(V469+273)^4)</f>
        <v>0</v>
      </c>
      <c r="AE469">
        <f>T469+AD469+AB469+AC469</f>
        <v>0</v>
      </c>
      <c r="AF469">
        <f>DW469*AT469*(DR469-DQ469*(1000-AT469*DT469)/(1000-AT469*DS469))/(100*DK469)</f>
        <v>0</v>
      </c>
      <c r="AG469">
        <f>1000*DW469*AT469*(DS469-DT469)/(100*DK469*(1000-AT469*DS469))</f>
        <v>0</v>
      </c>
      <c r="AH469">
        <f>(AI469 - AJ469 - DX469*1E3/(8.314*(DZ469+273.15)) * AL469/DW469 * AK469) * DW469/(100*DK469) * (1000 - DT469)/1000</f>
        <v>0</v>
      </c>
      <c r="AI469">
        <v>1113.075859368261</v>
      </c>
      <c r="AJ469">
        <v>1081.423696969697</v>
      </c>
      <c r="AK469">
        <v>3.453642644193987</v>
      </c>
      <c r="AL469">
        <v>65.05159675909137</v>
      </c>
      <c r="AM469">
        <f>(AO469 - AN469 + DX469*1E3/(8.314*(DZ469+273.15)) * AQ469/DW469 * AP469) * DW469/(100*DK469) * 1000/(1000 - AO469)</f>
        <v>0</v>
      </c>
      <c r="AN469">
        <v>19.46002175918179</v>
      </c>
      <c r="AO469">
        <v>21.31808303030303</v>
      </c>
      <c r="AP469">
        <v>0.001380489006240707</v>
      </c>
      <c r="AQ469">
        <v>105.0378485698211</v>
      </c>
      <c r="AR469">
        <v>0</v>
      </c>
      <c r="AS469">
        <v>0</v>
      </c>
      <c r="AT469">
        <f>IF(AR469*$H$15&gt;=AV469,1.0,(AV469/(AV469-AR469*$H$15)))</f>
        <v>0</v>
      </c>
      <c r="AU469">
        <f>(AT469-1)*100</f>
        <v>0</v>
      </c>
      <c r="AV469">
        <f>MAX(0,($B$15+$C$15*EE469)/(1+$D$15*EE469)*DX469/(DZ469+273)*$E$15)</f>
        <v>0</v>
      </c>
      <c r="AW469" t="s">
        <v>437</v>
      </c>
      <c r="AX469" t="s">
        <v>437</v>
      </c>
      <c r="AY469">
        <v>0</v>
      </c>
      <c r="AZ469">
        <v>0</v>
      </c>
      <c r="BA469">
        <f>1-AY469/AZ469</f>
        <v>0</v>
      </c>
      <c r="BB469">
        <v>0</v>
      </c>
      <c r="BC469" t="s">
        <v>437</v>
      </c>
      <c r="BD469" t="s">
        <v>437</v>
      </c>
      <c r="BE469">
        <v>0</v>
      </c>
      <c r="BF469">
        <v>0</v>
      </c>
      <c r="BG469">
        <f>1-BE469/BF469</f>
        <v>0</v>
      </c>
      <c r="BH469">
        <v>0.5</v>
      </c>
      <c r="BI469">
        <f>DH469</f>
        <v>0</v>
      </c>
      <c r="BJ469">
        <f>K469</f>
        <v>0</v>
      </c>
      <c r="BK469">
        <f>BG469*BH469*BI469</f>
        <v>0</v>
      </c>
      <c r="BL469">
        <f>(BJ469-BB469)/BI469</f>
        <v>0</v>
      </c>
      <c r="BM469">
        <f>(AZ469-BF469)/BF469</f>
        <v>0</v>
      </c>
      <c r="BN469">
        <f>AY469/(BA469+AY469/BF469)</f>
        <v>0</v>
      </c>
      <c r="BO469" t="s">
        <v>437</v>
      </c>
      <c r="BP469">
        <v>0</v>
      </c>
      <c r="BQ469">
        <f>IF(BP469&lt;&gt;0, BP469, BN469)</f>
        <v>0</v>
      </c>
      <c r="BR469">
        <f>1-BQ469/BF469</f>
        <v>0</v>
      </c>
      <c r="BS469">
        <f>(BF469-BE469)/(BF469-BQ469)</f>
        <v>0</v>
      </c>
      <c r="BT469">
        <f>(AZ469-BF469)/(AZ469-BQ469)</f>
        <v>0</v>
      </c>
      <c r="BU469">
        <f>(BF469-BE469)/(BF469-AY469)</f>
        <v>0</v>
      </c>
      <c r="BV469">
        <f>(AZ469-BF469)/(AZ469-AY469)</f>
        <v>0</v>
      </c>
      <c r="BW469">
        <f>(BS469*BQ469/BE469)</f>
        <v>0</v>
      </c>
      <c r="BX469">
        <f>(1-BW469)</f>
        <v>0</v>
      </c>
      <c r="DG469">
        <f>$B$13*EF469+$C$13*EG469+$F$13*ER469*(1-EU469)</f>
        <v>0</v>
      </c>
      <c r="DH469">
        <f>DG469*DI469</f>
        <v>0</v>
      </c>
      <c r="DI469">
        <f>($B$13*$D$11+$C$13*$D$11+$F$13*((FE469+EW469)/MAX(FE469+EW469+FF469, 0.1)*$I$11+FF469/MAX(FE469+EW469+FF469, 0.1)*$J$11))/($B$13+$C$13+$F$13)</f>
        <v>0</v>
      </c>
      <c r="DJ469">
        <f>($B$13*$K$11+$C$13*$K$11+$F$13*((FE469+EW469)/MAX(FE469+EW469+FF469, 0.1)*$P$11+FF469/MAX(FE469+EW469+FF469, 0.1)*$Q$11))/($B$13+$C$13+$F$13)</f>
        <v>0</v>
      </c>
      <c r="DK469">
        <v>3.21</v>
      </c>
      <c r="DL469">
        <v>0.5</v>
      </c>
      <c r="DM469" t="s">
        <v>438</v>
      </c>
      <c r="DN469">
        <v>2</v>
      </c>
      <c r="DO469" t="b">
        <v>1</v>
      </c>
      <c r="DP469">
        <v>1759177814.714286</v>
      </c>
      <c r="DQ469">
        <v>1033.925714285714</v>
      </c>
      <c r="DR469">
        <v>1075.482142857143</v>
      </c>
      <c r="DS469">
        <v>21.29243571428571</v>
      </c>
      <c r="DT469">
        <v>19.42718214285714</v>
      </c>
      <c r="DU469">
        <v>1034.5875</v>
      </c>
      <c r="DV469">
        <v>21.02220714285714</v>
      </c>
      <c r="DW469">
        <v>500.0347142857143</v>
      </c>
      <c r="DX469">
        <v>90.78365357142856</v>
      </c>
      <c r="DY469">
        <v>0.06695463214285714</v>
      </c>
      <c r="DZ469">
        <v>28.41120357142858</v>
      </c>
      <c r="EA469">
        <v>30.00774642857143</v>
      </c>
      <c r="EB469">
        <v>999.9000000000002</v>
      </c>
      <c r="EC469">
        <v>0</v>
      </c>
      <c r="ED469">
        <v>0</v>
      </c>
      <c r="EE469">
        <v>10013.42142857143</v>
      </c>
      <c r="EF469">
        <v>0</v>
      </c>
      <c r="EG469">
        <v>10.30925357142857</v>
      </c>
      <c r="EH469">
        <v>-41.55661071428572</v>
      </c>
      <c r="EI469">
        <v>1056.421071428571</v>
      </c>
      <c r="EJ469">
        <v>1096.790714285714</v>
      </c>
      <c r="EK469">
        <v>1.86525</v>
      </c>
      <c r="EL469">
        <v>1075.482142857143</v>
      </c>
      <c r="EM469">
        <v>19.42718214285714</v>
      </c>
      <c r="EN469">
        <v>1.933005</v>
      </c>
      <c r="EO469">
        <v>1.763670714285714</v>
      </c>
      <c r="EP469">
        <v>16.905975</v>
      </c>
      <c r="EQ469">
        <v>15.46843928571429</v>
      </c>
      <c r="ER469">
        <v>2000.000357142857</v>
      </c>
      <c r="ES469">
        <v>0.9799975714285711</v>
      </c>
      <c r="ET469">
        <v>0.02000233928571429</v>
      </c>
      <c r="EU469">
        <v>0</v>
      </c>
      <c r="EV469">
        <v>461.8062857142858</v>
      </c>
      <c r="EW469">
        <v>5.00078</v>
      </c>
      <c r="EX469">
        <v>9012.053928571428</v>
      </c>
      <c r="EY469">
        <v>16379.61428571429</v>
      </c>
      <c r="EZ469">
        <v>38.87475</v>
      </c>
      <c r="FA469">
        <v>39.66942857142856</v>
      </c>
      <c r="FB469">
        <v>39.00207142857143</v>
      </c>
      <c r="FC469">
        <v>39.38375</v>
      </c>
      <c r="FD469">
        <v>39.75410714285714</v>
      </c>
      <c r="FE469">
        <v>1955.090357142857</v>
      </c>
      <c r="FF469">
        <v>39.9</v>
      </c>
      <c r="FG469">
        <v>0</v>
      </c>
      <c r="FH469">
        <v>1759177815.2</v>
      </c>
      <c r="FI469">
        <v>0</v>
      </c>
      <c r="FJ469">
        <v>461.8237307692307</v>
      </c>
      <c r="FK469">
        <v>2.687008538911664</v>
      </c>
      <c r="FL469">
        <v>47.2393162533855</v>
      </c>
      <c r="FM469">
        <v>9012.397307692307</v>
      </c>
      <c r="FN469">
        <v>15</v>
      </c>
      <c r="FO469">
        <v>0</v>
      </c>
      <c r="FP469" t="s">
        <v>439</v>
      </c>
      <c r="FQ469">
        <v>1746989605.5</v>
      </c>
      <c r="FR469">
        <v>1746989593.5</v>
      </c>
      <c r="FS469">
        <v>0</v>
      </c>
      <c r="FT469">
        <v>-0.274</v>
      </c>
      <c r="FU469">
        <v>-0.002</v>
      </c>
      <c r="FV469">
        <v>2.549</v>
      </c>
      <c r="FW469">
        <v>0.129</v>
      </c>
      <c r="FX469">
        <v>420</v>
      </c>
      <c r="FY469">
        <v>17</v>
      </c>
      <c r="FZ469">
        <v>0.02</v>
      </c>
      <c r="GA469">
        <v>0.04</v>
      </c>
      <c r="GB469">
        <v>-41.4630525</v>
      </c>
      <c r="GC469">
        <v>-1.798974484052379</v>
      </c>
      <c r="GD469">
        <v>0.1895825914838966</v>
      </c>
      <c r="GE469">
        <v>0</v>
      </c>
      <c r="GF469">
        <v>461.7010882352941</v>
      </c>
      <c r="GG469">
        <v>2.689213140614752</v>
      </c>
      <c r="GH469">
        <v>0.3927339593195025</v>
      </c>
      <c r="GI469">
        <v>0</v>
      </c>
      <c r="GJ469">
        <v>1.8700735</v>
      </c>
      <c r="GK469">
        <v>-0.1632700187617257</v>
      </c>
      <c r="GL469">
        <v>0.01941031923359323</v>
      </c>
      <c r="GM469">
        <v>0</v>
      </c>
      <c r="GN469">
        <v>0</v>
      </c>
      <c r="GO469">
        <v>3</v>
      </c>
      <c r="GP469" t="s">
        <v>484</v>
      </c>
      <c r="GQ469">
        <v>3.10206</v>
      </c>
      <c r="GR469">
        <v>2.72491</v>
      </c>
      <c r="GS469">
        <v>0.167315</v>
      </c>
      <c r="GT469">
        <v>0.171421</v>
      </c>
      <c r="GU469">
        <v>0.0995156</v>
      </c>
      <c r="GV469">
        <v>0.09458610000000001</v>
      </c>
      <c r="GW469">
        <v>21755.8</v>
      </c>
      <c r="GX469">
        <v>19665.2</v>
      </c>
      <c r="GY469">
        <v>26690.2</v>
      </c>
      <c r="GZ469">
        <v>23954.5</v>
      </c>
      <c r="HA469">
        <v>38464.9</v>
      </c>
      <c r="HB469">
        <v>32071.4</v>
      </c>
      <c r="HC469">
        <v>46604</v>
      </c>
      <c r="HD469">
        <v>37898.3</v>
      </c>
      <c r="HE469">
        <v>1.87088</v>
      </c>
      <c r="HF469">
        <v>1.862</v>
      </c>
      <c r="HG469">
        <v>0.150558</v>
      </c>
      <c r="HH469">
        <v>0</v>
      </c>
      <c r="HI469">
        <v>27.5578</v>
      </c>
      <c r="HJ469">
        <v>999.9</v>
      </c>
      <c r="HK469">
        <v>45.4</v>
      </c>
      <c r="HL469">
        <v>32</v>
      </c>
      <c r="HM469">
        <v>23.8794</v>
      </c>
      <c r="HN469">
        <v>61.7345</v>
      </c>
      <c r="HO469">
        <v>22.1114</v>
      </c>
      <c r="HP469">
        <v>1</v>
      </c>
      <c r="HQ469">
        <v>0.109741</v>
      </c>
      <c r="HR469">
        <v>-0.031329</v>
      </c>
      <c r="HS469">
        <v>20.2798</v>
      </c>
      <c r="HT469">
        <v>5.2116</v>
      </c>
      <c r="HU469">
        <v>11.9798</v>
      </c>
      <c r="HV469">
        <v>4.9638</v>
      </c>
      <c r="HW469">
        <v>3.27458</v>
      </c>
      <c r="HX469">
        <v>9999</v>
      </c>
      <c r="HY469">
        <v>9999</v>
      </c>
      <c r="HZ469">
        <v>9999</v>
      </c>
      <c r="IA469">
        <v>44.9</v>
      </c>
      <c r="IB469">
        <v>1.86398</v>
      </c>
      <c r="IC469">
        <v>1.86016</v>
      </c>
      <c r="ID469">
        <v>1.85847</v>
      </c>
      <c r="IE469">
        <v>1.85977</v>
      </c>
      <c r="IF469">
        <v>1.85989</v>
      </c>
      <c r="IG469">
        <v>1.8584</v>
      </c>
      <c r="IH469">
        <v>1.85745</v>
      </c>
      <c r="II469">
        <v>1.85241</v>
      </c>
      <c r="IJ469">
        <v>0</v>
      </c>
      <c r="IK469">
        <v>0</v>
      </c>
      <c r="IL469">
        <v>0</v>
      </c>
      <c r="IM469">
        <v>0</v>
      </c>
      <c r="IN469" t="s">
        <v>441</v>
      </c>
      <c r="IO469" t="s">
        <v>442</v>
      </c>
      <c r="IP469" t="s">
        <v>443</v>
      </c>
      <c r="IQ469" t="s">
        <v>443</v>
      </c>
      <c r="IR469" t="s">
        <v>443</v>
      </c>
      <c r="IS469" t="s">
        <v>443</v>
      </c>
      <c r="IT469">
        <v>0</v>
      </c>
      <c r="IU469">
        <v>100</v>
      </c>
      <c r="IV469">
        <v>100</v>
      </c>
      <c r="IW469">
        <v>-0.63</v>
      </c>
      <c r="IX469">
        <v>0.2707</v>
      </c>
      <c r="IY469">
        <v>-0.9039269621244732</v>
      </c>
      <c r="IZ469">
        <v>-0.001239420960351069</v>
      </c>
      <c r="JA469">
        <v>2.054680153414315E-06</v>
      </c>
      <c r="JB469">
        <v>-6.090169633737798E-10</v>
      </c>
      <c r="JC469">
        <v>0.01286883109493677</v>
      </c>
      <c r="JD469">
        <v>0.003674261220633967</v>
      </c>
      <c r="JE469">
        <v>0.0003746991724086452</v>
      </c>
      <c r="JF469">
        <v>1.563836292469968E-06</v>
      </c>
      <c r="JG469">
        <v>1</v>
      </c>
      <c r="JH469">
        <v>2003</v>
      </c>
      <c r="JI469">
        <v>1</v>
      </c>
      <c r="JJ469">
        <v>24</v>
      </c>
      <c r="JK469">
        <v>203137</v>
      </c>
      <c r="JL469">
        <v>203137.1</v>
      </c>
      <c r="JM469">
        <v>2.48413</v>
      </c>
      <c r="JN469">
        <v>2.63672</v>
      </c>
      <c r="JO469">
        <v>1.49658</v>
      </c>
      <c r="JP469">
        <v>2.34253</v>
      </c>
      <c r="JQ469">
        <v>1.54907</v>
      </c>
      <c r="JR469">
        <v>2.46338</v>
      </c>
      <c r="JS469">
        <v>36.6706</v>
      </c>
      <c r="JT469">
        <v>24.1751</v>
      </c>
      <c r="JU469">
        <v>18</v>
      </c>
      <c r="JV469">
        <v>482.423</v>
      </c>
      <c r="JW469">
        <v>491.541</v>
      </c>
      <c r="JX469">
        <v>27.1284</v>
      </c>
      <c r="JY469">
        <v>28.722</v>
      </c>
      <c r="JZ469">
        <v>29.9998</v>
      </c>
      <c r="KA469">
        <v>28.9933</v>
      </c>
      <c r="KB469">
        <v>29.0027</v>
      </c>
      <c r="KC469">
        <v>49.895</v>
      </c>
      <c r="KD469">
        <v>19.7036</v>
      </c>
      <c r="KE469">
        <v>76.13160000000001</v>
      </c>
      <c r="KF469">
        <v>27.1281</v>
      </c>
      <c r="KG469">
        <v>1122.04</v>
      </c>
      <c r="KH469">
        <v>19.464</v>
      </c>
      <c r="KI469">
        <v>101.898</v>
      </c>
      <c r="KJ469">
        <v>91.3968</v>
      </c>
    </row>
    <row r="470" spans="1:296">
      <c r="A470">
        <v>452</v>
      </c>
      <c r="B470">
        <v>1759177827.5</v>
      </c>
      <c r="C470">
        <v>16454.40000009537</v>
      </c>
      <c r="D470" t="s">
        <v>1351</v>
      </c>
      <c r="E470" t="s">
        <v>1352</v>
      </c>
      <c r="F470">
        <v>5</v>
      </c>
      <c r="G470" t="s">
        <v>1218</v>
      </c>
      <c r="H470">
        <v>1759177820</v>
      </c>
      <c r="I470">
        <f>(J470)/1000</f>
        <v>0</v>
      </c>
      <c r="J470">
        <f>IF(DO470, AM470, AG470)</f>
        <v>0</v>
      </c>
      <c r="K470">
        <f>IF(DO470, AH470, AF470)</f>
        <v>0</v>
      </c>
      <c r="L470">
        <f>DQ470 - IF(AT470&gt;1, K470*DK470*100.0/(AV470), 0)</f>
        <v>0</v>
      </c>
      <c r="M470">
        <f>((S470-I470/2)*L470-K470)/(S470+I470/2)</f>
        <v>0</v>
      </c>
      <c r="N470">
        <f>M470*(DX470+DY470)/1000.0</f>
        <v>0</v>
      </c>
      <c r="O470">
        <f>(DQ470 - IF(AT470&gt;1, K470*DK470*100.0/(AV470), 0))*(DX470+DY470)/1000.0</f>
        <v>0</v>
      </c>
      <c r="P470">
        <f>2.0/((1/R470-1/Q470)+SIGN(R470)*SQRT((1/R470-1/Q470)*(1/R470-1/Q470) + 4*DL470/((DL470+1)*(DL470+1))*(2*1/R470*1/Q470-1/Q470*1/Q470)))</f>
        <v>0</v>
      </c>
      <c r="Q470">
        <f>IF(LEFT(DM470,1)&lt;&gt;"0",IF(LEFT(DM470,1)="1",3.0,DN470),$D$5+$E$5*(EE470*DX470/($K$5*1000))+$F$5*(EE470*DX470/($K$5*1000))*MAX(MIN(DK470,$J$5),$I$5)*MAX(MIN(DK470,$J$5),$I$5)+$G$5*MAX(MIN(DK470,$J$5),$I$5)*(EE470*DX470/($K$5*1000))+$H$5*(EE470*DX470/($K$5*1000))*(EE470*DX470/($K$5*1000)))</f>
        <v>0</v>
      </c>
      <c r="R470">
        <f>I470*(1000-(1000*0.61365*exp(17.502*V470/(240.97+V470))/(DX470+DY470)+DS470)/2)/(1000*0.61365*exp(17.502*V470/(240.97+V470))/(DX470+DY470)-DS470)</f>
        <v>0</v>
      </c>
      <c r="S470">
        <f>1/((DL470+1)/(P470/1.6)+1/(Q470/1.37)) + DL470/((DL470+1)/(P470/1.6) + DL470/(Q470/1.37))</f>
        <v>0</v>
      </c>
      <c r="T470">
        <f>(DG470*DJ470)</f>
        <v>0</v>
      </c>
      <c r="U470">
        <f>(DZ470+(T470+2*0.95*5.67E-8*(((DZ470+$B$9)+273)^4-(DZ470+273)^4)-44100*I470)/(1.84*29.3*Q470+8*0.95*5.67E-8*(DZ470+273)^3))</f>
        <v>0</v>
      </c>
      <c r="V470">
        <f>($C$9*EA470+$D$9*EB470+$E$9*U470)</f>
        <v>0</v>
      </c>
      <c r="W470">
        <f>0.61365*exp(17.502*V470/(240.97+V470))</f>
        <v>0</v>
      </c>
      <c r="X470">
        <f>(Y470/Z470*100)</f>
        <v>0</v>
      </c>
      <c r="Y470">
        <f>DS470*(DX470+DY470)/1000</f>
        <v>0</v>
      </c>
      <c r="Z470">
        <f>0.61365*exp(17.502*DZ470/(240.97+DZ470))</f>
        <v>0</v>
      </c>
      <c r="AA470">
        <f>(W470-DS470*(DX470+DY470)/1000)</f>
        <v>0</v>
      </c>
      <c r="AB470">
        <f>(-I470*44100)</f>
        <v>0</v>
      </c>
      <c r="AC470">
        <f>2*29.3*Q470*0.92*(DZ470-V470)</f>
        <v>0</v>
      </c>
      <c r="AD470">
        <f>2*0.95*5.67E-8*(((DZ470+$B$9)+273)^4-(V470+273)^4)</f>
        <v>0</v>
      </c>
      <c r="AE470">
        <f>T470+AD470+AB470+AC470</f>
        <v>0</v>
      </c>
      <c r="AF470">
        <f>DW470*AT470*(DR470-DQ470*(1000-AT470*DT470)/(1000-AT470*DS470))/(100*DK470)</f>
        <v>0</v>
      </c>
      <c r="AG470">
        <f>1000*DW470*AT470*(DS470-DT470)/(100*DK470*(1000-AT470*DS470))</f>
        <v>0</v>
      </c>
      <c r="AH470">
        <f>(AI470 - AJ470 - DX470*1E3/(8.314*(DZ470+273.15)) * AL470/DW470 * AK470) * DW470/(100*DK470) * (1000 - DT470)/1000</f>
        <v>0</v>
      </c>
      <c r="AI470">
        <v>1130.300772130889</v>
      </c>
      <c r="AJ470">
        <v>1098.415575757575</v>
      </c>
      <c r="AK470">
        <v>3.393279325819075</v>
      </c>
      <c r="AL470">
        <v>65.05159675909137</v>
      </c>
      <c r="AM470">
        <f>(AO470 - AN470 + DX470*1E3/(8.314*(DZ470+273.15)) * AQ470/DW470 * AP470) * DW470/(100*DK470) * 1000/(1000 - AO470)</f>
        <v>0</v>
      </c>
      <c r="AN470">
        <v>19.45882031943514</v>
      </c>
      <c r="AO470">
        <v>21.32862787878788</v>
      </c>
      <c r="AP470">
        <v>0.0003505043527925469</v>
      </c>
      <c r="AQ470">
        <v>105.0378485698211</v>
      </c>
      <c r="AR470">
        <v>0</v>
      </c>
      <c r="AS470">
        <v>0</v>
      </c>
      <c r="AT470">
        <f>IF(AR470*$H$15&gt;=AV470,1.0,(AV470/(AV470-AR470*$H$15)))</f>
        <v>0</v>
      </c>
      <c r="AU470">
        <f>(AT470-1)*100</f>
        <v>0</v>
      </c>
      <c r="AV470">
        <f>MAX(0,($B$15+$C$15*EE470)/(1+$D$15*EE470)*DX470/(DZ470+273)*$E$15)</f>
        <v>0</v>
      </c>
      <c r="AW470" t="s">
        <v>437</v>
      </c>
      <c r="AX470" t="s">
        <v>437</v>
      </c>
      <c r="AY470">
        <v>0</v>
      </c>
      <c r="AZ470">
        <v>0</v>
      </c>
      <c r="BA470">
        <f>1-AY470/AZ470</f>
        <v>0</v>
      </c>
      <c r="BB470">
        <v>0</v>
      </c>
      <c r="BC470" t="s">
        <v>437</v>
      </c>
      <c r="BD470" t="s">
        <v>437</v>
      </c>
      <c r="BE470">
        <v>0</v>
      </c>
      <c r="BF470">
        <v>0</v>
      </c>
      <c r="BG470">
        <f>1-BE470/BF470</f>
        <v>0</v>
      </c>
      <c r="BH470">
        <v>0.5</v>
      </c>
      <c r="BI470">
        <f>DH470</f>
        <v>0</v>
      </c>
      <c r="BJ470">
        <f>K470</f>
        <v>0</v>
      </c>
      <c r="BK470">
        <f>BG470*BH470*BI470</f>
        <v>0</v>
      </c>
      <c r="BL470">
        <f>(BJ470-BB470)/BI470</f>
        <v>0</v>
      </c>
      <c r="BM470">
        <f>(AZ470-BF470)/BF470</f>
        <v>0</v>
      </c>
      <c r="BN470">
        <f>AY470/(BA470+AY470/BF470)</f>
        <v>0</v>
      </c>
      <c r="BO470" t="s">
        <v>437</v>
      </c>
      <c r="BP470">
        <v>0</v>
      </c>
      <c r="BQ470">
        <f>IF(BP470&lt;&gt;0, BP470, BN470)</f>
        <v>0</v>
      </c>
      <c r="BR470">
        <f>1-BQ470/BF470</f>
        <v>0</v>
      </c>
      <c r="BS470">
        <f>(BF470-BE470)/(BF470-BQ470)</f>
        <v>0</v>
      </c>
      <c r="BT470">
        <f>(AZ470-BF470)/(AZ470-BQ470)</f>
        <v>0</v>
      </c>
      <c r="BU470">
        <f>(BF470-BE470)/(BF470-AY470)</f>
        <v>0</v>
      </c>
      <c r="BV470">
        <f>(AZ470-BF470)/(AZ470-AY470)</f>
        <v>0</v>
      </c>
      <c r="BW470">
        <f>(BS470*BQ470/BE470)</f>
        <v>0</v>
      </c>
      <c r="BX470">
        <f>(1-BW470)</f>
        <v>0</v>
      </c>
      <c r="DG470">
        <f>$B$13*EF470+$C$13*EG470+$F$13*ER470*(1-EU470)</f>
        <v>0</v>
      </c>
      <c r="DH470">
        <f>DG470*DI470</f>
        <v>0</v>
      </c>
      <c r="DI470">
        <f>($B$13*$D$11+$C$13*$D$11+$F$13*((FE470+EW470)/MAX(FE470+EW470+FF470, 0.1)*$I$11+FF470/MAX(FE470+EW470+FF470, 0.1)*$J$11))/($B$13+$C$13+$F$13)</f>
        <v>0</v>
      </c>
      <c r="DJ470">
        <f>($B$13*$K$11+$C$13*$K$11+$F$13*((FE470+EW470)/MAX(FE470+EW470+FF470, 0.1)*$P$11+FF470/MAX(FE470+EW470+FF470, 0.1)*$Q$11))/($B$13+$C$13+$F$13)</f>
        <v>0</v>
      </c>
      <c r="DK470">
        <v>3.21</v>
      </c>
      <c r="DL470">
        <v>0.5</v>
      </c>
      <c r="DM470" t="s">
        <v>438</v>
      </c>
      <c r="DN470">
        <v>2</v>
      </c>
      <c r="DO470" t="b">
        <v>1</v>
      </c>
      <c r="DP470">
        <v>1759177820</v>
      </c>
      <c r="DQ470">
        <v>1051.598888888889</v>
      </c>
      <c r="DR470">
        <v>1093.244444444444</v>
      </c>
      <c r="DS470">
        <v>21.30756666666667</v>
      </c>
      <c r="DT470">
        <v>19.45128518518518</v>
      </c>
      <c r="DU470">
        <v>1052.241851851852</v>
      </c>
      <c r="DV470">
        <v>21.03702962962963</v>
      </c>
      <c r="DW470">
        <v>500.0421851851852</v>
      </c>
      <c r="DX470">
        <v>90.78212962962964</v>
      </c>
      <c r="DY470">
        <v>0.06680066666666667</v>
      </c>
      <c r="DZ470">
        <v>28.4129962962963</v>
      </c>
      <c r="EA470">
        <v>30.01058888888888</v>
      </c>
      <c r="EB470">
        <v>999.9000000000001</v>
      </c>
      <c r="EC470">
        <v>0</v>
      </c>
      <c r="ED470">
        <v>0</v>
      </c>
      <c r="EE470">
        <v>10011.44444444445</v>
      </c>
      <c r="EF470">
        <v>0</v>
      </c>
      <c r="EG470">
        <v>10.31313333333333</v>
      </c>
      <c r="EH470">
        <v>-41.64518518518519</v>
      </c>
      <c r="EI470">
        <v>1074.494814814815</v>
      </c>
      <c r="EJ470">
        <v>1114.931481481482</v>
      </c>
      <c r="EK470">
        <v>1.856291481481482</v>
      </c>
      <c r="EL470">
        <v>1093.244444444444</v>
      </c>
      <c r="EM470">
        <v>19.45128518518518</v>
      </c>
      <c r="EN470">
        <v>1.934346666666667</v>
      </c>
      <c r="EO470">
        <v>1.765828518518519</v>
      </c>
      <c r="EP470">
        <v>16.91691851851852</v>
      </c>
      <c r="EQ470">
        <v>15.48751851851852</v>
      </c>
      <c r="ER470">
        <v>2000.008888888889</v>
      </c>
      <c r="ES470">
        <v>0.9799976666666664</v>
      </c>
      <c r="ET470">
        <v>0.02000224444444445</v>
      </c>
      <c r="EU470">
        <v>0</v>
      </c>
      <c r="EV470">
        <v>462.0517777777778</v>
      </c>
      <c r="EW470">
        <v>5.00078</v>
      </c>
      <c r="EX470">
        <v>9016.33</v>
      </c>
      <c r="EY470">
        <v>16379.68148148148</v>
      </c>
      <c r="EZ470">
        <v>38.86088888888889</v>
      </c>
      <c r="FA470">
        <v>39.66177777777778</v>
      </c>
      <c r="FB470">
        <v>39.00677777777778</v>
      </c>
      <c r="FC470">
        <v>39.37255555555556</v>
      </c>
      <c r="FD470">
        <v>39.78211111111111</v>
      </c>
      <c r="FE470">
        <v>1955.098888888889</v>
      </c>
      <c r="FF470">
        <v>39.9</v>
      </c>
      <c r="FG470">
        <v>0</v>
      </c>
      <c r="FH470">
        <v>1759177820</v>
      </c>
      <c r="FI470">
        <v>0</v>
      </c>
      <c r="FJ470">
        <v>462.0467307692307</v>
      </c>
      <c r="FK470">
        <v>1.29678631753778</v>
      </c>
      <c r="FL470">
        <v>51.07179479634957</v>
      </c>
      <c r="FM470">
        <v>9016.255769230769</v>
      </c>
      <c r="FN470">
        <v>15</v>
      </c>
      <c r="FO470">
        <v>0</v>
      </c>
      <c r="FP470" t="s">
        <v>439</v>
      </c>
      <c r="FQ470">
        <v>1746989605.5</v>
      </c>
      <c r="FR470">
        <v>1746989593.5</v>
      </c>
      <c r="FS470">
        <v>0</v>
      </c>
      <c r="FT470">
        <v>-0.274</v>
      </c>
      <c r="FU470">
        <v>-0.002</v>
      </c>
      <c r="FV470">
        <v>2.549</v>
      </c>
      <c r="FW470">
        <v>0.129</v>
      </c>
      <c r="FX470">
        <v>420</v>
      </c>
      <c r="FY470">
        <v>17</v>
      </c>
      <c r="FZ470">
        <v>0.02</v>
      </c>
      <c r="GA470">
        <v>0.04</v>
      </c>
      <c r="GB470">
        <v>-41.57644000000001</v>
      </c>
      <c r="GC470">
        <v>-1.26710544090051</v>
      </c>
      <c r="GD470">
        <v>0.1401097869529461</v>
      </c>
      <c r="GE470">
        <v>0</v>
      </c>
      <c r="GF470">
        <v>461.8527058823529</v>
      </c>
      <c r="GG470">
        <v>2.620381965659579</v>
      </c>
      <c r="GH470">
        <v>0.3819365923208105</v>
      </c>
      <c r="GI470">
        <v>0</v>
      </c>
      <c r="GJ470">
        <v>1.86582725</v>
      </c>
      <c r="GK470">
        <v>-0.1167869043151996</v>
      </c>
      <c r="GL470">
        <v>0.01803982386104419</v>
      </c>
      <c r="GM470">
        <v>0</v>
      </c>
      <c r="GN470">
        <v>0</v>
      </c>
      <c r="GO470">
        <v>3</v>
      </c>
      <c r="GP470" t="s">
        <v>484</v>
      </c>
      <c r="GQ470">
        <v>3.10219</v>
      </c>
      <c r="GR470">
        <v>2.72423</v>
      </c>
      <c r="GS470">
        <v>0.16897</v>
      </c>
      <c r="GT470">
        <v>0.173036</v>
      </c>
      <c r="GU470">
        <v>0.0995521</v>
      </c>
      <c r="GV470">
        <v>0.09457749999999999</v>
      </c>
      <c r="GW470">
        <v>21712.8</v>
      </c>
      <c r="GX470">
        <v>19626.9</v>
      </c>
      <c r="GY470">
        <v>26690.4</v>
      </c>
      <c r="GZ470">
        <v>23954.5</v>
      </c>
      <c r="HA470">
        <v>38463.7</v>
      </c>
      <c r="HB470">
        <v>32071.9</v>
      </c>
      <c r="HC470">
        <v>46604.3</v>
      </c>
      <c r="HD470">
        <v>37898.3</v>
      </c>
      <c r="HE470">
        <v>1.8709</v>
      </c>
      <c r="HF470">
        <v>1.8619</v>
      </c>
      <c r="HG470">
        <v>0.149153</v>
      </c>
      <c r="HH470">
        <v>0</v>
      </c>
      <c r="HI470">
        <v>27.5579</v>
      </c>
      <c r="HJ470">
        <v>999.9</v>
      </c>
      <c r="HK470">
        <v>45.4</v>
      </c>
      <c r="HL470">
        <v>32</v>
      </c>
      <c r="HM470">
        <v>23.8815</v>
      </c>
      <c r="HN470">
        <v>60.9945</v>
      </c>
      <c r="HO470">
        <v>22.2917</v>
      </c>
      <c r="HP470">
        <v>1</v>
      </c>
      <c r="HQ470">
        <v>0.109771</v>
      </c>
      <c r="HR470">
        <v>0.0359287</v>
      </c>
      <c r="HS470">
        <v>20.2801</v>
      </c>
      <c r="HT470">
        <v>5.21175</v>
      </c>
      <c r="HU470">
        <v>11.9798</v>
      </c>
      <c r="HV470">
        <v>4.9625</v>
      </c>
      <c r="HW470">
        <v>3.2747</v>
      </c>
      <c r="HX470">
        <v>9999</v>
      </c>
      <c r="HY470">
        <v>9999</v>
      </c>
      <c r="HZ470">
        <v>9999</v>
      </c>
      <c r="IA470">
        <v>45</v>
      </c>
      <c r="IB470">
        <v>1.86397</v>
      </c>
      <c r="IC470">
        <v>1.86013</v>
      </c>
      <c r="ID470">
        <v>1.85846</v>
      </c>
      <c r="IE470">
        <v>1.85977</v>
      </c>
      <c r="IF470">
        <v>1.85989</v>
      </c>
      <c r="IG470">
        <v>1.85841</v>
      </c>
      <c r="IH470">
        <v>1.85745</v>
      </c>
      <c r="II470">
        <v>1.85242</v>
      </c>
      <c r="IJ470">
        <v>0</v>
      </c>
      <c r="IK470">
        <v>0</v>
      </c>
      <c r="IL470">
        <v>0</v>
      </c>
      <c r="IM470">
        <v>0</v>
      </c>
      <c r="IN470" t="s">
        <v>441</v>
      </c>
      <c r="IO470" t="s">
        <v>442</v>
      </c>
      <c r="IP470" t="s">
        <v>443</v>
      </c>
      <c r="IQ470" t="s">
        <v>443</v>
      </c>
      <c r="IR470" t="s">
        <v>443</v>
      </c>
      <c r="IS470" t="s">
        <v>443</v>
      </c>
      <c r="IT470">
        <v>0</v>
      </c>
      <c r="IU470">
        <v>100</v>
      </c>
      <c r="IV470">
        <v>100</v>
      </c>
      <c r="IW470">
        <v>-0.62</v>
      </c>
      <c r="IX470">
        <v>0.271</v>
      </c>
      <c r="IY470">
        <v>-0.9039269621244732</v>
      </c>
      <c r="IZ470">
        <v>-0.001239420960351069</v>
      </c>
      <c r="JA470">
        <v>2.054680153414315E-06</v>
      </c>
      <c r="JB470">
        <v>-6.090169633737798E-10</v>
      </c>
      <c r="JC470">
        <v>0.01286883109493677</v>
      </c>
      <c r="JD470">
        <v>0.003674261220633967</v>
      </c>
      <c r="JE470">
        <v>0.0003746991724086452</v>
      </c>
      <c r="JF470">
        <v>1.563836292469968E-06</v>
      </c>
      <c r="JG470">
        <v>1</v>
      </c>
      <c r="JH470">
        <v>2003</v>
      </c>
      <c r="JI470">
        <v>1</v>
      </c>
      <c r="JJ470">
        <v>24</v>
      </c>
      <c r="JK470">
        <v>203137</v>
      </c>
      <c r="JL470">
        <v>203137.2</v>
      </c>
      <c r="JM470">
        <v>2.51343</v>
      </c>
      <c r="JN470">
        <v>2.62451</v>
      </c>
      <c r="JO470">
        <v>1.49658</v>
      </c>
      <c r="JP470">
        <v>2.34253</v>
      </c>
      <c r="JQ470">
        <v>1.54907</v>
      </c>
      <c r="JR470">
        <v>2.44873</v>
      </c>
      <c r="JS470">
        <v>36.6706</v>
      </c>
      <c r="JT470">
        <v>24.1751</v>
      </c>
      <c r="JU470">
        <v>18</v>
      </c>
      <c r="JV470">
        <v>482.419</v>
      </c>
      <c r="JW470">
        <v>491.456</v>
      </c>
      <c r="JX470">
        <v>27.1191</v>
      </c>
      <c r="JY470">
        <v>28.719</v>
      </c>
      <c r="JZ470">
        <v>29.9999</v>
      </c>
      <c r="KA470">
        <v>28.9907</v>
      </c>
      <c r="KB470">
        <v>29.0003</v>
      </c>
      <c r="KC470">
        <v>50.5574</v>
      </c>
      <c r="KD470">
        <v>19.7036</v>
      </c>
      <c r="KE470">
        <v>76.13160000000001</v>
      </c>
      <c r="KF470">
        <v>27.1102</v>
      </c>
      <c r="KG470">
        <v>1142.73</v>
      </c>
      <c r="KH470">
        <v>19.464</v>
      </c>
      <c r="KI470">
        <v>101.899</v>
      </c>
      <c r="KJ470">
        <v>91.39700000000001</v>
      </c>
    </row>
    <row r="471" spans="1:296">
      <c r="A471">
        <v>453</v>
      </c>
      <c r="B471">
        <v>1759177832.5</v>
      </c>
      <c r="C471">
        <v>16459.40000009537</v>
      </c>
      <c r="D471" t="s">
        <v>1353</v>
      </c>
      <c r="E471" t="s">
        <v>1354</v>
      </c>
      <c r="F471">
        <v>5</v>
      </c>
      <c r="G471" t="s">
        <v>1218</v>
      </c>
      <c r="H471">
        <v>1759177824.714286</v>
      </c>
      <c r="I471">
        <f>(J471)/1000</f>
        <v>0</v>
      </c>
      <c r="J471">
        <f>IF(DO471, AM471, AG471)</f>
        <v>0</v>
      </c>
      <c r="K471">
        <f>IF(DO471, AH471, AF471)</f>
        <v>0</v>
      </c>
      <c r="L471">
        <f>DQ471 - IF(AT471&gt;1, K471*DK471*100.0/(AV471), 0)</f>
        <v>0</v>
      </c>
      <c r="M471">
        <f>((S471-I471/2)*L471-K471)/(S471+I471/2)</f>
        <v>0</v>
      </c>
      <c r="N471">
        <f>M471*(DX471+DY471)/1000.0</f>
        <v>0</v>
      </c>
      <c r="O471">
        <f>(DQ471 - IF(AT471&gt;1, K471*DK471*100.0/(AV471), 0))*(DX471+DY471)/1000.0</f>
        <v>0</v>
      </c>
      <c r="P471">
        <f>2.0/((1/R471-1/Q471)+SIGN(R471)*SQRT((1/R471-1/Q471)*(1/R471-1/Q471) + 4*DL471/((DL471+1)*(DL471+1))*(2*1/R471*1/Q471-1/Q471*1/Q471)))</f>
        <v>0</v>
      </c>
      <c r="Q471">
        <f>IF(LEFT(DM471,1)&lt;&gt;"0",IF(LEFT(DM471,1)="1",3.0,DN471),$D$5+$E$5*(EE471*DX471/($K$5*1000))+$F$5*(EE471*DX471/($K$5*1000))*MAX(MIN(DK471,$J$5),$I$5)*MAX(MIN(DK471,$J$5),$I$5)+$G$5*MAX(MIN(DK471,$J$5),$I$5)*(EE471*DX471/($K$5*1000))+$H$5*(EE471*DX471/($K$5*1000))*(EE471*DX471/($K$5*1000)))</f>
        <v>0</v>
      </c>
      <c r="R471">
        <f>I471*(1000-(1000*0.61365*exp(17.502*V471/(240.97+V471))/(DX471+DY471)+DS471)/2)/(1000*0.61365*exp(17.502*V471/(240.97+V471))/(DX471+DY471)-DS471)</f>
        <v>0</v>
      </c>
      <c r="S471">
        <f>1/((DL471+1)/(P471/1.6)+1/(Q471/1.37)) + DL471/((DL471+1)/(P471/1.6) + DL471/(Q471/1.37))</f>
        <v>0</v>
      </c>
      <c r="T471">
        <f>(DG471*DJ471)</f>
        <v>0</v>
      </c>
      <c r="U471">
        <f>(DZ471+(T471+2*0.95*5.67E-8*(((DZ471+$B$9)+273)^4-(DZ471+273)^4)-44100*I471)/(1.84*29.3*Q471+8*0.95*5.67E-8*(DZ471+273)^3))</f>
        <v>0</v>
      </c>
      <c r="V471">
        <f>($C$9*EA471+$D$9*EB471+$E$9*U471)</f>
        <v>0</v>
      </c>
      <c r="W471">
        <f>0.61365*exp(17.502*V471/(240.97+V471))</f>
        <v>0</v>
      </c>
      <c r="X471">
        <f>(Y471/Z471*100)</f>
        <v>0</v>
      </c>
      <c r="Y471">
        <f>DS471*(DX471+DY471)/1000</f>
        <v>0</v>
      </c>
      <c r="Z471">
        <f>0.61365*exp(17.502*DZ471/(240.97+DZ471))</f>
        <v>0</v>
      </c>
      <c r="AA471">
        <f>(W471-DS471*(DX471+DY471)/1000)</f>
        <v>0</v>
      </c>
      <c r="AB471">
        <f>(-I471*44100)</f>
        <v>0</v>
      </c>
      <c r="AC471">
        <f>2*29.3*Q471*0.92*(DZ471-V471)</f>
        <v>0</v>
      </c>
      <c r="AD471">
        <f>2*0.95*5.67E-8*(((DZ471+$B$9)+273)^4-(V471+273)^4)</f>
        <v>0</v>
      </c>
      <c r="AE471">
        <f>T471+AD471+AB471+AC471</f>
        <v>0</v>
      </c>
      <c r="AF471">
        <f>DW471*AT471*(DR471-DQ471*(1000-AT471*DT471)/(1000-AT471*DS471))/(100*DK471)</f>
        <v>0</v>
      </c>
      <c r="AG471">
        <f>1000*DW471*AT471*(DS471-DT471)/(100*DK471*(1000-AT471*DS471))</f>
        <v>0</v>
      </c>
      <c r="AH471">
        <f>(AI471 - AJ471 - DX471*1E3/(8.314*(DZ471+273.15)) * AL471/DW471 * AK471) * DW471/(100*DK471) * (1000 - DT471)/1000</f>
        <v>0</v>
      </c>
      <c r="AI471">
        <v>1147.32185916209</v>
      </c>
      <c r="AJ471">
        <v>1115.529333333333</v>
      </c>
      <c r="AK471">
        <v>3.425730554395061</v>
      </c>
      <c r="AL471">
        <v>65.05159675909137</v>
      </c>
      <c r="AM471">
        <f>(AO471 - AN471 + DX471*1E3/(8.314*(DZ471+273.15)) * AQ471/DW471 * AP471) * DW471/(100*DK471) * 1000/(1000 - AO471)</f>
        <v>0</v>
      </c>
      <c r="AN471">
        <v>19.45392156268447</v>
      </c>
      <c r="AO471">
        <v>21.33323939393939</v>
      </c>
      <c r="AP471">
        <v>7.62061628860535E-05</v>
      </c>
      <c r="AQ471">
        <v>105.0378485698211</v>
      </c>
      <c r="AR471">
        <v>0</v>
      </c>
      <c r="AS471">
        <v>0</v>
      </c>
      <c r="AT471">
        <f>IF(AR471*$H$15&gt;=AV471,1.0,(AV471/(AV471-AR471*$H$15)))</f>
        <v>0</v>
      </c>
      <c r="AU471">
        <f>(AT471-1)*100</f>
        <v>0</v>
      </c>
      <c r="AV471">
        <f>MAX(0,($B$15+$C$15*EE471)/(1+$D$15*EE471)*DX471/(DZ471+273)*$E$15)</f>
        <v>0</v>
      </c>
      <c r="AW471" t="s">
        <v>437</v>
      </c>
      <c r="AX471" t="s">
        <v>437</v>
      </c>
      <c r="AY471">
        <v>0</v>
      </c>
      <c r="AZ471">
        <v>0</v>
      </c>
      <c r="BA471">
        <f>1-AY471/AZ471</f>
        <v>0</v>
      </c>
      <c r="BB471">
        <v>0</v>
      </c>
      <c r="BC471" t="s">
        <v>437</v>
      </c>
      <c r="BD471" t="s">
        <v>437</v>
      </c>
      <c r="BE471">
        <v>0</v>
      </c>
      <c r="BF471">
        <v>0</v>
      </c>
      <c r="BG471">
        <f>1-BE471/BF471</f>
        <v>0</v>
      </c>
      <c r="BH471">
        <v>0.5</v>
      </c>
      <c r="BI471">
        <f>DH471</f>
        <v>0</v>
      </c>
      <c r="BJ471">
        <f>K471</f>
        <v>0</v>
      </c>
      <c r="BK471">
        <f>BG471*BH471*BI471</f>
        <v>0</v>
      </c>
      <c r="BL471">
        <f>(BJ471-BB471)/BI471</f>
        <v>0</v>
      </c>
      <c r="BM471">
        <f>(AZ471-BF471)/BF471</f>
        <v>0</v>
      </c>
      <c r="BN471">
        <f>AY471/(BA471+AY471/BF471)</f>
        <v>0</v>
      </c>
      <c r="BO471" t="s">
        <v>437</v>
      </c>
      <c r="BP471">
        <v>0</v>
      </c>
      <c r="BQ471">
        <f>IF(BP471&lt;&gt;0, BP471, BN471)</f>
        <v>0</v>
      </c>
      <c r="BR471">
        <f>1-BQ471/BF471</f>
        <v>0</v>
      </c>
      <c r="BS471">
        <f>(BF471-BE471)/(BF471-BQ471)</f>
        <v>0</v>
      </c>
      <c r="BT471">
        <f>(AZ471-BF471)/(AZ471-BQ471)</f>
        <v>0</v>
      </c>
      <c r="BU471">
        <f>(BF471-BE471)/(BF471-AY471)</f>
        <v>0</v>
      </c>
      <c r="BV471">
        <f>(AZ471-BF471)/(AZ471-AY471)</f>
        <v>0</v>
      </c>
      <c r="BW471">
        <f>(BS471*BQ471/BE471)</f>
        <v>0</v>
      </c>
      <c r="BX471">
        <f>(1-BW471)</f>
        <v>0</v>
      </c>
      <c r="DG471">
        <f>$B$13*EF471+$C$13*EG471+$F$13*ER471*(1-EU471)</f>
        <v>0</v>
      </c>
      <c r="DH471">
        <f>DG471*DI471</f>
        <v>0</v>
      </c>
      <c r="DI471">
        <f>($B$13*$D$11+$C$13*$D$11+$F$13*((FE471+EW471)/MAX(FE471+EW471+FF471, 0.1)*$I$11+FF471/MAX(FE471+EW471+FF471, 0.1)*$J$11))/($B$13+$C$13+$F$13)</f>
        <v>0</v>
      </c>
      <c r="DJ471">
        <f>($B$13*$K$11+$C$13*$K$11+$F$13*((FE471+EW471)/MAX(FE471+EW471+FF471, 0.1)*$P$11+FF471/MAX(FE471+EW471+FF471, 0.1)*$Q$11))/($B$13+$C$13+$F$13)</f>
        <v>0</v>
      </c>
      <c r="DK471">
        <v>3.21</v>
      </c>
      <c r="DL471">
        <v>0.5</v>
      </c>
      <c r="DM471" t="s">
        <v>438</v>
      </c>
      <c r="DN471">
        <v>2</v>
      </c>
      <c r="DO471" t="b">
        <v>1</v>
      </c>
      <c r="DP471">
        <v>1759177824.714286</v>
      </c>
      <c r="DQ471">
        <v>1067.367142857143</v>
      </c>
      <c r="DR471">
        <v>1109.115</v>
      </c>
      <c r="DS471">
        <v>21.32168571428572</v>
      </c>
      <c r="DT471">
        <v>19.45796428571429</v>
      </c>
      <c r="DU471">
        <v>1067.992857142857</v>
      </c>
      <c r="DV471">
        <v>21.05084642857143</v>
      </c>
      <c r="DW471">
        <v>500.0329285714287</v>
      </c>
      <c r="DX471">
        <v>90.78169642857142</v>
      </c>
      <c r="DY471">
        <v>0.06659953571428572</v>
      </c>
      <c r="DZ471">
        <v>28.41371785714285</v>
      </c>
      <c r="EA471">
        <v>30.00261428571429</v>
      </c>
      <c r="EB471">
        <v>999.9000000000002</v>
      </c>
      <c r="EC471">
        <v>0</v>
      </c>
      <c r="ED471">
        <v>0</v>
      </c>
      <c r="EE471">
        <v>10001.21857142857</v>
      </c>
      <c r="EF471">
        <v>0</v>
      </c>
      <c r="EG471">
        <v>10.31342857142857</v>
      </c>
      <c r="EH471">
        <v>-41.74819642857143</v>
      </c>
      <c r="EI471">
        <v>1090.621785714286</v>
      </c>
      <c r="EJ471">
        <v>1131.125357142857</v>
      </c>
      <c r="EK471">
        <v>1.8637325</v>
      </c>
      <c r="EL471">
        <v>1109.115</v>
      </c>
      <c r="EM471">
        <v>19.45796428571429</v>
      </c>
      <c r="EN471">
        <v>1.935619285714286</v>
      </c>
      <c r="EO471">
        <v>1.766426428571429</v>
      </c>
      <c r="EP471">
        <v>16.9273</v>
      </c>
      <c r="EQ471">
        <v>15.49280714285714</v>
      </c>
      <c r="ER471">
        <v>1999.997857142857</v>
      </c>
      <c r="ES471">
        <v>0.9799975714285711</v>
      </c>
      <c r="ET471">
        <v>0.02000234285714286</v>
      </c>
      <c r="EU471">
        <v>0</v>
      </c>
      <c r="EV471">
        <v>462.18375</v>
      </c>
      <c r="EW471">
        <v>5.00078</v>
      </c>
      <c r="EX471">
        <v>9019.895357142857</v>
      </c>
      <c r="EY471">
        <v>16379.59642857143</v>
      </c>
      <c r="EZ471">
        <v>38.86589285714285</v>
      </c>
      <c r="FA471">
        <v>39.64924999999999</v>
      </c>
      <c r="FB471">
        <v>38.9975</v>
      </c>
      <c r="FC471">
        <v>39.3770357142857</v>
      </c>
      <c r="FD471">
        <v>39.81</v>
      </c>
      <c r="FE471">
        <v>1955.087857142857</v>
      </c>
      <c r="FF471">
        <v>39.9</v>
      </c>
      <c r="FG471">
        <v>0</v>
      </c>
      <c r="FH471">
        <v>1759177824.8</v>
      </c>
      <c r="FI471">
        <v>0</v>
      </c>
      <c r="FJ471">
        <v>462.1454615384615</v>
      </c>
      <c r="FK471">
        <v>2.524649582259047</v>
      </c>
      <c r="FL471">
        <v>47.43247863571279</v>
      </c>
      <c r="FM471">
        <v>9019.962307692309</v>
      </c>
      <c r="FN471">
        <v>15</v>
      </c>
      <c r="FO471">
        <v>0</v>
      </c>
      <c r="FP471" t="s">
        <v>439</v>
      </c>
      <c r="FQ471">
        <v>1746989605.5</v>
      </c>
      <c r="FR471">
        <v>1746989593.5</v>
      </c>
      <c r="FS471">
        <v>0</v>
      </c>
      <c r="FT471">
        <v>-0.274</v>
      </c>
      <c r="FU471">
        <v>-0.002</v>
      </c>
      <c r="FV471">
        <v>2.549</v>
      </c>
      <c r="FW471">
        <v>0.129</v>
      </c>
      <c r="FX471">
        <v>420</v>
      </c>
      <c r="FY471">
        <v>17</v>
      </c>
      <c r="FZ471">
        <v>0.02</v>
      </c>
      <c r="GA471">
        <v>0.04</v>
      </c>
      <c r="GB471">
        <v>-41.68294634146341</v>
      </c>
      <c r="GC471">
        <v>-1.097174216028002</v>
      </c>
      <c r="GD471">
        <v>0.1254472702316246</v>
      </c>
      <c r="GE471">
        <v>0</v>
      </c>
      <c r="GF471">
        <v>462.0749117647059</v>
      </c>
      <c r="GG471">
        <v>1.896883115817461</v>
      </c>
      <c r="GH471">
        <v>0.3495346795591666</v>
      </c>
      <c r="GI471">
        <v>0</v>
      </c>
      <c r="GJ471">
        <v>1.862535121951219</v>
      </c>
      <c r="GK471">
        <v>0.050757073170734</v>
      </c>
      <c r="GL471">
        <v>0.01397797764812454</v>
      </c>
      <c r="GM471">
        <v>1</v>
      </c>
      <c r="GN471">
        <v>1</v>
      </c>
      <c r="GO471">
        <v>3</v>
      </c>
      <c r="GP471" t="s">
        <v>459</v>
      </c>
      <c r="GQ471">
        <v>3.10181</v>
      </c>
      <c r="GR471">
        <v>2.72488</v>
      </c>
      <c r="GS471">
        <v>0.170619</v>
      </c>
      <c r="GT471">
        <v>0.174701</v>
      </c>
      <c r="GU471">
        <v>0.099564</v>
      </c>
      <c r="GV471">
        <v>0.0945638</v>
      </c>
      <c r="GW471">
        <v>21669.7</v>
      </c>
      <c r="GX471">
        <v>19587.4</v>
      </c>
      <c r="GY471">
        <v>26690.4</v>
      </c>
      <c r="GZ471">
        <v>23954.6</v>
      </c>
      <c r="HA471">
        <v>38463.5</v>
      </c>
      <c r="HB471">
        <v>32072.7</v>
      </c>
      <c r="HC471">
        <v>46604.3</v>
      </c>
      <c r="HD471">
        <v>37898.5</v>
      </c>
      <c r="HE471">
        <v>1.87027</v>
      </c>
      <c r="HF471">
        <v>1.86257</v>
      </c>
      <c r="HG471">
        <v>0.149235</v>
      </c>
      <c r="HH471">
        <v>0</v>
      </c>
      <c r="HI471">
        <v>27.5602</v>
      </c>
      <c r="HJ471">
        <v>999.9</v>
      </c>
      <c r="HK471">
        <v>45.4</v>
      </c>
      <c r="HL471">
        <v>32</v>
      </c>
      <c r="HM471">
        <v>23.8802</v>
      </c>
      <c r="HN471">
        <v>61.2745</v>
      </c>
      <c r="HO471">
        <v>22.2436</v>
      </c>
      <c r="HP471">
        <v>1</v>
      </c>
      <c r="HQ471">
        <v>0.109693</v>
      </c>
      <c r="HR471">
        <v>-0.0430011</v>
      </c>
      <c r="HS471">
        <v>20.28</v>
      </c>
      <c r="HT471">
        <v>5.2116</v>
      </c>
      <c r="HU471">
        <v>11.98</v>
      </c>
      <c r="HV471">
        <v>4.96355</v>
      </c>
      <c r="HW471">
        <v>3.27458</v>
      </c>
      <c r="HX471">
        <v>9999</v>
      </c>
      <c r="HY471">
        <v>9999</v>
      </c>
      <c r="HZ471">
        <v>9999</v>
      </c>
      <c r="IA471">
        <v>45</v>
      </c>
      <c r="IB471">
        <v>1.86398</v>
      </c>
      <c r="IC471">
        <v>1.86016</v>
      </c>
      <c r="ID471">
        <v>1.85843</v>
      </c>
      <c r="IE471">
        <v>1.85977</v>
      </c>
      <c r="IF471">
        <v>1.85989</v>
      </c>
      <c r="IG471">
        <v>1.85839</v>
      </c>
      <c r="IH471">
        <v>1.85745</v>
      </c>
      <c r="II471">
        <v>1.85242</v>
      </c>
      <c r="IJ471">
        <v>0</v>
      </c>
      <c r="IK471">
        <v>0</v>
      </c>
      <c r="IL471">
        <v>0</v>
      </c>
      <c r="IM471">
        <v>0</v>
      </c>
      <c r="IN471" t="s">
        <v>441</v>
      </c>
      <c r="IO471" t="s">
        <v>442</v>
      </c>
      <c r="IP471" t="s">
        <v>443</v>
      </c>
      <c r="IQ471" t="s">
        <v>443</v>
      </c>
      <c r="IR471" t="s">
        <v>443</v>
      </c>
      <c r="IS471" t="s">
        <v>443</v>
      </c>
      <c r="IT471">
        <v>0</v>
      </c>
      <c r="IU471">
        <v>100</v>
      </c>
      <c r="IV471">
        <v>100</v>
      </c>
      <c r="IW471">
        <v>-0.6</v>
      </c>
      <c r="IX471">
        <v>0.2711</v>
      </c>
      <c r="IY471">
        <v>-0.9039269621244732</v>
      </c>
      <c r="IZ471">
        <v>-0.001239420960351069</v>
      </c>
      <c r="JA471">
        <v>2.054680153414315E-06</v>
      </c>
      <c r="JB471">
        <v>-6.090169633737798E-10</v>
      </c>
      <c r="JC471">
        <v>0.01286883109493677</v>
      </c>
      <c r="JD471">
        <v>0.003674261220633967</v>
      </c>
      <c r="JE471">
        <v>0.0003746991724086452</v>
      </c>
      <c r="JF471">
        <v>1.563836292469968E-06</v>
      </c>
      <c r="JG471">
        <v>1</v>
      </c>
      <c r="JH471">
        <v>2003</v>
      </c>
      <c r="JI471">
        <v>1</v>
      </c>
      <c r="JJ471">
        <v>24</v>
      </c>
      <c r="JK471">
        <v>203137.1</v>
      </c>
      <c r="JL471">
        <v>203137.3</v>
      </c>
      <c r="JM471">
        <v>2.54517</v>
      </c>
      <c r="JN471">
        <v>2.64893</v>
      </c>
      <c r="JO471">
        <v>1.49658</v>
      </c>
      <c r="JP471">
        <v>2.34253</v>
      </c>
      <c r="JQ471">
        <v>1.54907</v>
      </c>
      <c r="JR471">
        <v>2.32666</v>
      </c>
      <c r="JS471">
        <v>36.6706</v>
      </c>
      <c r="JT471">
        <v>24.1663</v>
      </c>
      <c r="JU471">
        <v>18</v>
      </c>
      <c r="JV471">
        <v>482.032</v>
      </c>
      <c r="JW471">
        <v>491.868</v>
      </c>
      <c r="JX471">
        <v>27.1159</v>
      </c>
      <c r="JY471">
        <v>28.7158</v>
      </c>
      <c r="JZ471">
        <v>29.9999</v>
      </c>
      <c r="KA471">
        <v>28.9877</v>
      </c>
      <c r="KB471">
        <v>28.9965</v>
      </c>
      <c r="KC471">
        <v>51.1455</v>
      </c>
      <c r="KD471">
        <v>19.7036</v>
      </c>
      <c r="KE471">
        <v>76.13160000000001</v>
      </c>
      <c r="KF471">
        <v>27.1222</v>
      </c>
      <c r="KG471">
        <v>1156.08</v>
      </c>
      <c r="KH471">
        <v>19.464</v>
      </c>
      <c r="KI471">
        <v>101.899</v>
      </c>
      <c r="KJ471">
        <v>91.3972</v>
      </c>
    </row>
    <row r="472" spans="1:296">
      <c r="A472">
        <v>454</v>
      </c>
      <c r="B472">
        <v>1759177837.5</v>
      </c>
      <c r="C472">
        <v>16464.40000009537</v>
      </c>
      <c r="D472" t="s">
        <v>1355</v>
      </c>
      <c r="E472" t="s">
        <v>1356</v>
      </c>
      <c r="F472">
        <v>5</v>
      </c>
      <c r="G472" t="s">
        <v>1218</v>
      </c>
      <c r="H472">
        <v>1759177830</v>
      </c>
      <c r="I472">
        <f>(J472)/1000</f>
        <v>0</v>
      </c>
      <c r="J472">
        <f>IF(DO472, AM472, AG472)</f>
        <v>0</v>
      </c>
      <c r="K472">
        <f>IF(DO472, AH472, AF472)</f>
        <v>0</v>
      </c>
      <c r="L472">
        <f>DQ472 - IF(AT472&gt;1, K472*DK472*100.0/(AV472), 0)</f>
        <v>0</v>
      </c>
      <c r="M472">
        <f>((S472-I472/2)*L472-K472)/(S472+I472/2)</f>
        <v>0</v>
      </c>
      <c r="N472">
        <f>M472*(DX472+DY472)/1000.0</f>
        <v>0</v>
      </c>
      <c r="O472">
        <f>(DQ472 - IF(AT472&gt;1, K472*DK472*100.0/(AV472), 0))*(DX472+DY472)/1000.0</f>
        <v>0</v>
      </c>
      <c r="P472">
        <f>2.0/((1/R472-1/Q472)+SIGN(R472)*SQRT((1/R472-1/Q472)*(1/R472-1/Q472) + 4*DL472/((DL472+1)*(DL472+1))*(2*1/R472*1/Q472-1/Q472*1/Q472)))</f>
        <v>0</v>
      </c>
      <c r="Q472">
        <f>IF(LEFT(DM472,1)&lt;&gt;"0",IF(LEFT(DM472,1)="1",3.0,DN472),$D$5+$E$5*(EE472*DX472/($K$5*1000))+$F$5*(EE472*DX472/($K$5*1000))*MAX(MIN(DK472,$J$5),$I$5)*MAX(MIN(DK472,$J$5),$I$5)+$G$5*MAX(MIN(DK472,$J$5),$I$5)*(EE472*DX472/($K$5*1000))+$H$5*(EE472*DX472/($K$5*1000))*(EE472*DX472/($K$5*1000)))</f>
        <v>0</v>
      </c>
      <c r="R472">
        <f>I472*(1000-(1000*0.61365*exp(17.502*V472/(240.97+V472))/(DX472+DY472)+DS472)/2)/(1000*0.61365*exp(17.502*V472/(240.97+V472))/(DX472+DY472)-DS472)</f>
        <v>0</v>
      </c>
      <c r="S472">
        <f>1/((DL472+1)/(P472/1.6)+1/(Q472/1.37)) + DL472/((DL472+1)/(P472/1.6) + DL472/(Q472/1.37))</f>
        <v>0</v>
      </c>
      <c r="T472">
        <f>(DG472*DJ472)</f>
        <v>0</v>
      </c>
      <c r="U472">
        <f>(DZ472+(T472+2*0.95*5.67E-8*(((DZ472+$B$9)+273)^4-(DZ472+273)^4)-44100*I472)/(1.84*29.3*Q472+8*0.95*5.67E-8*(DZ472+273)^3))</f>
        <v>0</v>
      </c>
      <c r="V472">
        <f>($C$9*EA472+$D$9*EB472+$E$9*U472)</f>
        <v>0</v>
      </c>
      <c r="W472">
        <f>0.61365*exp(17.502*V472/(240.97+V472))</f>
        <v>0</v>
      </c>
      <c r="X472">
        <f>(Y472/Z472*100)</f>
        <v>0</v>
      </c>
      <c r="Y472">
        <f>DS472*(DX472+DY472)/1000</f>
        <v>0</v>
      </c>
      <c r="Z472">
        <f>0.61365*exp(17.502*DZ472/(240.97+DZ472))</f>
        <v>0</v>
      </c>
      <c r="AA472">
        <f>(W472-DS472*(DX472+DY472)/1000)</f>
        <v>0</v>
      </c>
      <c r="AB472">
        <f>(-I472*44100)</f>
        <v>0</v>
      </c>
      <c r="AC472">
        <f>2*29.3*Q472*0.92*(DZ472-V472)</f>
        <v>0</v>
      </c>
      <c r="AD472">
        <f>2*0.95*5.67E-8*(((DZ472+$B$9)+273)^4-(V472+273)^4)</f>
        <v>0</v>
      </c>
      <c r="AE472">
        <f>T472+AD472+AB472+AC472</f>
        <v>0</v>
      </c>
      <c r="AF472">
        <f>DW472*AT472*(DR472-DQ472*(1000-AT472*DT472)/(1000-AT472*DS472))/(100*DK472)</f>
        <v>0</v>
      </c>
      <c r="AG472">
        <f>1000*DW472*AT472*(DS472-DT472)/(100*DK472*(1000-AT472*DS472))</f>
        <v>0</v>
      </c>
      <c r="AH472">
        <f>(AI472 - AJ472 - DX472*1E3/(8.314*(DZ472+273.15)) * AL472/DW472 * AK472) * DW472/(100*DK472) * (1000 - DT472)/1000</f>
        <v>0</v>
      </c>
      <c r="AI472">
        <v>1165.063712597444</v>
      </c>
      <c r="AJ472">
        <v>1132.895515151515</v>
      </c>
      <c r="AK472">
        <v>3.469227191029338</v>
      </c>
      <c r="AL472">
        <v>65.05159675909137</v>
      </c>
      <c r="AM472">
        <f>(AO472 - AN472 + DX472*1E3/(8.314*(DZ472+273.15)) * AQ472/DW472 * AP472) * DW472/(100*DK472) * 1000/(1000 - AO472)</f>
        <v>0</v>
      </c>
      <c r="AN472">
        <v>19.45290254303612</v>
      </c>
      <c r="AO472">
        <v>21.33332484848485</v>
      </c>
      <c r="AP472">
        <v>-2.373967104410177E-06</v>
      </c>
      <c r="AQ472">
        <v>105.0378485698211</v>
      </c>
      <c r="AR472">
        <v>0</v>
      </c>
      <c r="AS472">
        <v>0</v>
      </c>
      <c r="AT472">
        <f>IF(AR472*$H$15&gt;=AV472,1.0,(AV472/(AV472-AR472*$H$15)))</f>
        <v>0</v>
      </c>
      <c r="AU472">
        <f>(AT472-1)*100</f>
        <v>0</v>
      </c>
      <c r="AV472">
        <f>MAX(0,($B$15+$C$15*EE472)/(1+$D$15*EE472)*DX472/(DZ472+273)*$E$15)</f>
        <v>0</v>
      </c>
      <c r="AW472" t="s">
        <v>437</v>
      </c>
      <c r="AX472" t="s">
        <v>437</v>
      </c>
      <c r="AY472">
        <v>0</v>
      </c>
      <c r="AZ472">
        <v>0</v>
      </c>
      <c r="BA472">
        <f>1-AY472/AZ472</f>
        <v>0</v>
      </c>
      <c r="BB472">
        <v>0</v>
      </c>
      <c r="BC472" t="s">
        <v>437</v>
      </c>
      <c r="BD472" t="s">
        <v>437</v>
      </c>
      <c r="BE472">
        <v>0</v>
      </c>
      <c r="BF472">
        <v>0</v>
      </c>
      <c r="BG472">
        <f>1-BE472/BF472</f>
        <v>0</v>
      </c>
      <c r="BH472">
        <v>0.5</v>
      </c>
      <c r="BI472">
        <f>DH472</f>
        <v>0</v>
      </c>
      <c r="BJ472">
        <f>K472</f>
        <v>0</v>
      </c>
      <c r="BK472">
        <f>BG472*BH472*BI472</f>
        <v>0</v>
      </c>
      <c r="BL472">
        <f>(BJ472-BB472)/BI472</f>
        <v>0</v>
      </c>
      <c r="BM472">
        <f>(AZ472-BF472)/BF472</f>
        <v>0</v>
      </c>
      <c r="BN472">
        <f>AY472/(BA472+AY472/BF472)</f>
        <v>0</v>
      </c>
      <c r="BO472" t="s">
        <v>437</v>
      </c>
      <c r="BP472">
        <v>0</v>
      </c>
      <c r="BQ472">
        <f>IF(BP472&lt;&gt;0, BP472, BN472)</f>
        <v>0</v>
      </c>
      <c r="BR472">
        <f>1-BQ472/BF472</f>
        <v>0</v>
      </c>
      <c r="BS472">
        <f>(BF472-BE472)/(BF472-BQ472)</f>
        <v>0</v>
      </c>
      <c r="BT472">
        <f>(AZ472-BF472)/(AZ472-BQ472)</f>
        <v>0</v>
      </c>
      <c r="BU472">
        <f>(BF472-BE472)/(BF472-AY472)</f>
        <v>0</v>
      </c>
      <c r="BV472">
        <f>(AZ472-BF472)/(AZ472-AY472)</f>
        <v>0</v>
      </c>
      <c r="BW472">
        <f>(BS472*BQ472/BE472)</f>
        <v>0</v>
      </c>
      <c r="BX472">
        <f>(1-BW472)</f>
        <v>0</v>
      </c>
      <c r="DG472">
        <f>$B$13*EF472+$C$13*EG472+$F$13*ER472*(1-EU472)</f>
        <v>0</v>
      </c>
      <c r="DH472">
        <f>DG472*DI472</f>
        <v>0</v>
      </c>
      <c r="DI472">
        <f>($B$13*$D$11+$C$13*$D$11+$F$13*((FE472+EW472)/MAX(FE472+EW472+FF472, 0.1)*$I$11+FF472/MAX(FE472+EW472+FF472, 0.1)*$J$11))/($B$13+$C$13+$F$13)</f>
        <v>0</v>
      </c>
      <c r="DJ472">
        <f>($B$13*$K$11+$C$13*$K$11+$F$13*((FE472+EW472)/MAX(FE472+EW472+FF472, 0.1)*$P$11+FF472/MAX(FE472+EW472+FF472, 0.1)*$Q$11))/($B$13+$C$13+$F$13)</f>
        <v>0</v>
      </c>
      <c r="DK472">
        <v>3.21</v>
      </c>
      <c r="DL472">
        <v>0.5</v>
      </c>
      <c r="DM472" t="s">
        <v>438</v>
      </c>
      <c r="DN472">
        <v>2</v>
      </c>
      <c r="DO472" t="b">
        <v>1</v>
      </c>
      <c r="DP472">
        <v>1759177830</v>
      </c>
      <c r="DQ472">
        <v>1085.095925925926</v>
      </c>
      <c r="DR472">
        <v>1127.051481481481</v>
      </c>
      <c r="DS472">
        <v>21.33009259259259</v>
      </c>
      <c r="DT472">
        <v>19.45582962962963</v>
      </c>
      <c r="DU472">
        <v>1085.702222222222</v>
      </c>
      <c r="DV472">
        <v>21.05908148148148</v>
      </c>
      <c r="DW472">
        <v>500.0437777777777</v>
      </c>
      <c r="DX472">
        <v>90.7816</v>
      </c>
      <c r="DY472">
        <v>0.06644850740740742</v>
      </c>
      <c r="DZ472">
        <v>28.41427777777777</v>
      </c>
      <c r="EA472">
        <v>29.99678888888889</v>
      </c>
      <c r="EB472">
        <v>999.9000000000001</v>
      </c>
      <c r="EC472">
        <v>0</v>
      </c>
      <c r="ED472">
        <v>0</v>
      </c>
      <c r="EE472">
        <v>10001.08592592592</v>
      </c>
      <c r="EF472">
        <v>0</v>
      </c>
      <c r="EG472">
        <v>10.32033333333333</v>
      </c>
      <c r="EH472">
        <v>-41.95648518518519</v>
      </c>
      <c r="EI472">
        <v>1108.745555555555</v>
      </c>
      <c r="EJ472">
        <v>1149.415555555556</v>
      </c>
      <c r="EK472">
        <v>1.874280740740741</v>
      </c>
      <c r="EL472">
        <v>1127.051481481481</v>
      </c>
      <c r="EM472">
        <v>19.45582962962963</v>
      </c>
      <c r="EN472">
        <v>1.93638037037037</v>
      </c>
      <c r="EO472">
        <v>1.766230740740741</v>
      </c>
      <c r="EP472">
        <v>16.93350370370371</v>
      </c>
      <c r="EQ472">
        <v>15.49107777777778</v>
      </c>
      <c r="ER472">
        <v>1999.995185185185</v>
      </c>
      <c r="ES472">
        <v>0.9799975555555553</v>
      </c>
      <c r="ET472">
        <v>0.02000235555555556</v>
      </c>
      <c r="EU472">
        <v>0</v>
      </c>
      <c r="EV472">
        <v>462.4007037037037</v>
      </c>
      <c r="EW472">
        <v>5.00078</v>
      </c>
      <c r="EX472">
        <v>9023.931111111111</v>
      </c>
      <c r="EY472">
        <v>16379.57037037037</v>
      </c>
      <c r="EZ472">
        <v>38.84929629629629</v>
      </c>
      <c r="FA472">
        <v>39.63866666666667</v>
      </c>
      <c r="FB472">
        <v>38.97892592592593</v>
      </c>
      <c r="FC472">
        <v>39.34699999999999</v>
      </c>
      <c r="FD472">
        <v>39.78218518518518</v>
      </c>
      <c r="FE472">
        <v>1955.085185185185</v>
      </c>
      <c r="FF472">
        <v>39.9</v>
      </c>
      <c r="FG472">
        <v>0</v>
      </c>
      <c r="FH472">
        <v>1759177830.2</v>
      </c>
      <c r="FI472">
        <v>0</v>
      </c>
      <c r="FJ472">
        <v>462.4174400000001</v>
      </c>
      <c r="FK472">
        <v>3.084769246059235</v>
      </c>
      <c r="FL472">
        <v>42.31538459031918</v>
      </c>
      <c r="FM472">
        <v>9024.3032</v>
      </c>
      <c r="FN472">
        <v>15</v>
      </c>
      <c r="FO472">
        <v>0</v>
      </c>
      <c r="FP472" t="s">
        <v>439</v>
      </c>
      <c r="FQ472">
        <v>1746989605.5</v>
      </c>
      <c r="FR472">
        <v>1746989593.5</v>
      </c>
      <c r="FS472">
        <v>0</v>
      </c>
      <c r="FT472">
        <v>-0.274</v>
      </c>
      <c r="FU472">
        <v>-0.002</v>
      </c>
      <c r="FV472">
        <v>2.549</v>
      </c>
      <c r="FW472">
        <v>0.129</v>
      </c>
      <c r="FX472">
        <v>420</v>
      </c>
      <c r="FY472">
        <v>17</v>
      </c>
      <c r="FZ472">
        <v>0.02</v>
      </c>
      <c r="GA472">
        <v>0.04</v>
      </c>
      <c r="GB472">
        <v>-41.87079749999999</v>
      </c>
      <c r="GC472">
        <v>-2.286115947467142</v>
      </c>
      <c r="GD472">
        <v>0.2462327308538612</v>
      </c>
      <c r="GE472">
        <v>0</v>
      </c>
      <c r="GF472">
        <v>462.2587941176471</v>
      </c>
      <c r="GG472">
        <v>2.661619564541838</v>
      </c>
      <c r="GH472">
        <v>0.3701331858392501</v>
      </c>
      <c r="GI472">
        <v>0</v>
      </c>
      <c r="GJ472">
        <v>1.867926</v>
      </c>
      <c r="GK472">
        <v>0.1221187992495272</v>
      </c>
      <c r="GL472">
        <v>0.01219831521153638</v>
      </c>
      <c r="GM472">
        <v>0</v>
      </c>
      <c r="GN472">
        <v>0</v>
      </c>
      <c r="GO472">
        <v>3</v>
      </c>
      <c r="GP472" t="s">
        <v>484</v>
      </c>
      <c r="GQ472">
        <v>3.10203</v>
      </c>
      <c r="GR472">
        <v>2.72432</v>
      </c>
      <c r="GS472">
        <v>0.172272</v>
      </c>
      <c r="GT472">
        <v>0.176316</v>
      </c>
      <c r="GU472">
        <v>0.09956039999999999</v>
      </c>
      <c r="GV472">
        <v>0.0945525</v>
      </c>
      <c r="GW472">
        <v>21626.7</v>
      </c>
      <c r="GX472">
        <v>19549.1</v>
      </c>
      <c r="GY472">
        <v>26690.6</v>
      </c>
      <c r="GZ472">
        <v>23954.6</v>
      </c>
      <c r="HA472">
        <v>38464</v>
      </c>
      <c r="HB472">
        <v>32073.4</v>
      </c>
      <c r="HC472">
        <v>46604.5</v>
      </c>
      <c r="HD472">
        <v>37898.7</v>
      </c>
      <c r="HE472">
        <v>1.87088</v>
      </c>
      <c r="HF472">
        <v>1.86238</v>
      </c>
      <c r="HG472">
        <v>0.15033</v>
      </c>
      <c r="HH472">
        <v>0</v>
      </c>
      <c r="HI472">
        <v>27.5602</v>
      </c>
      <c r="HJ472">
        <v>999.9</v>
      </c>
      <c r="HK472">
        <v>45.4</v>
      </c>
      <c r="HL472">
        <v>32</v>
      </c>
      <c r="HM472">
        <v>23.8809</v>
      </c>
      <c r="HN472">
        <v>61.0145</v>
      </c>
      <c r="HO472">
        <v>22.1995</v>
      </c>
      <c r="HP472">
        <v>1</v>
      </c>
      <c r="HQ472">
        <v>0.109139</v>
      </c>
      <c r="HR472">
        <v>-0.0653922</v>
      </c>
      <c r="HS472">
        <v>20.28</v>
      </c>
      <c r="HT472">
        <v>5.211</v>
      </c>
      <c r="HU472">
        <v>11.98</v>
      </c>
      <c r="HV472">
        <v>4.9631</v>
      </c>
      <c r="HW472">
        <v>3.27448</v>
      </c>
      <c r="HX472">
        <v>9999</v>
      </c>
      <c r="HY472">
        <v>9999</v>
      </c>
      <c r="HZ472">
        <v>9999</v>
      </c>
      <c r="IA472">
        <v>45</v>
      </c>
      <c r="IB472">
        <v>1.86399</v>
      </c>
      <c r="IC472">
        <v>1.86015</v>
      </c>
      <c r="ID472">
        <v>1.85844</v>
      </c>
      <c r="IE472">
        <v>1.85976</v>
      </c>
      <c r="IF472">
        <v>1.85989</v>
      </c>
      <c r="IG472">
        <v>1.85839</v>
      </c>
      <c r="IH472">
        <v>1.85745</v>
      </c>
      <c r="II472">
        <v>1.85242</v>
      </c>
      <c r="IJ472">
        <v>0</v>
      </c>
      <c r="IK472">
        <v>0</v>
      </c>
      <c r="IL472">
        <v>0</v>
      </c>
      <c r="IM472">
        <v>0</v>
      </c>
      <c r="IN472" t="s">
        <v>441</v>
      </c>
      <c r="IO472" t="s">
        <v>442</v>
      </c>
      <c r="IP472" t="s">
        <v>443</v>
      </c>
      <c r="IQ472" t="s">
        <v>443</v>
      </c>
      <c r="IR472" t="s">
        <v>443</v>
      </c>
      <c r="IS472" t="s">
        <v>443</v>
      </c>
      <c r="IT472">
        <v>0</v>
      </c>
      <c r="IU472">
        <v>100</v>
      </c>
      <c r="IV472">
        <v>100</v>
      </c>
      <c r="IW472">
        <v>-0.58</v>
      </c>
      <c r="IX472">
        <v>0.2711</v>
      </c>
      <c r="IY472">
        <v>-0.9039269621244732</v>
      </c>
      <c r="IZ472">
        <v>-0.001239420960351069</v>
      </c>
      <c r="JA472">
        <v>2.054680153414315E-06</v>
      </c>
      <c r="JB472">
        <v>-6.090169633737798E-10</v>
      </c>
      <c r="JC472">
        <v>0.01286883109493677</v>
      </c>
      <c r="JD472">
        <v>0.003674261220633967</v>
      </c>
      <c r="JE472">
        <v>0.0003746991724086452</v>
      </c>
      <c r="JF472">
        <v>1.563836292469968E-06</v>
      </c>
      <c r="JG472">
        <v>1</v>
      </c>
      <c r="JH472">
        <v>2003</v>
      </c>
      <c r="JI472">
        <v>1</v>
      </c>
      <c r="JJ472">
        <v>24</v>
      </c>
      <c r="JK472">
        <v>203137.2</v>
      </c>
      <c r="JL472">
        <v>203137.4</v>
      </c>
      <c r="JM472">
        <v>2.57446</v>
      </c>
      <c r="JN472">
        <v>2.6123</v>
      </c>
      <c r="JO472">
        <v>1.49658</v>
      </c>
      <c r="JP472">
        <v>2.34253</v>
      </c>
      <c r="JQ472">
        <v>1.54907</v>
      </c>
      <c r="JR472">
        <v>2.44507</v>
      </c>
      <c r="JS472">
        <v>36.6706</v>
      </c>
      <c r="JT472">
        <v>24.1751</v>
      </c>
      <c r="JU472">
        <v>18</v>
      </c>
      <c r="JV472">
        <v>482.36</v>
      </c>
      <c r="JW472">
        <v>491.717</v>
      </c>
      <c r="JX472">
        <v>27.1266</v>
      </c>
      <c r="JY472">
        <v>28.7134</v>
      </c>
      <c r="JZ472">
        <v>29.9999</v>
      </c>
      <c r="KA472">
        <v>28.9848</v>
      </c>
      <c r="KB472">
        <v>28.9942</v>
      </c>
      <c r="KC472">
        <v>51.7834</v>
      </c>
      <c r="KD472">
        <v>19.7036</v>
      </c>
      <c r="KE472">
        <v>76.13160000000001</v>
      </c>
      <c r="KF472">
        <v>27.1316</v>
      </c>
      <c r="KG472">
        <v>1176.15</v>
      </c>
      <c r="KH472">
        <v>19.464</v>
      </c>
      <c r="KI472">
        <v>101.899</v>
      </c>
      <c r="KJ472">
        <v>91.3976</v>
      </c>
    </row>
    <row r="473" spans="1:296">
      <c r="A473">
        <v>455</v>
      </c>
      <c r="B473">
        <v>1759177842.5</v>
      </c>
      <c r="C473">
        <v>16469.40000009537</v>
      </c>
      <c r="D473" t="s">
        <v>1357</v>
      </c>
      <c r="E473" t="s">
        <v>1358</v>
      </c>
      <c r="F473">
        <v>5</v>
      </c>
      <c r="G473" t="s">
        <v>1218</v>
      </c>
      <c r="H473">
        <v>1759177834.714286</v>
      </c>
      <c r="I473">
        <f>(J473)/1000</f>
        <v>0</v>
      </c>
      <c r="J473">
        <f>IF(DO473, AM473, AG473)</f>
        <v>0</v>
      </c>
      <c r="K473">
        <f>IF(DO473, AH473, AF473)</f>
        <v>0</v>
      </c>
      <c r="L473">
        <f>DQ473 - IF(AT473&gt;1, K473*DK473*100.0/(AV473), 0)</f>
        <v>0</v>
      </c>
      <c r="M473">
        <f>((S473-I473/2)*L473-K473)/(S473+I473/2)</f>
        <v>0</v>
      </c>
      <c r="N473">
        <f>M473*(DX473+DY473)/1000.0</f>
        <v>0</v>
      </c>
      <c r="O473">
        <f>(DQ473 - IF(AT473&gt;1, K473*DK473*100.0/(AV473), 0))*(DX473+DY473)/1000.0</f>
        <v>0</v>
      </c>
      <c r="P473">
        <f>2.0/((1/R473-1/Q473)+SIGN(R473)*SQRT((1/R473-1/Q473)*(1/R473-1/Q473) + 4*DL473/((DL473+1)*(DL473+1))*(2*1/R473*1/Q473-1/Q473*1/Q473)))</f>
        <v>0</v>
      </c>
      <c r="Q473">
        <f>IF(LEFT(DM473,1)&lt;&gt;"0",IF(LEFT(DM473,1)="1",3.0,DN473),$D$5+$E$5*(EE473*DX473/($K$5*1000))+$F$5*(EE473*DX473/($K$5*1000))*MAX(MIN(DK473,$J$5),$I$5)*MAX(MIN(DK473,$J$5),$I$5)+$G$5*MAX(MIN(DK473,$J$5),$I$5)*(EE473*DX473/($K$5*1000))+$H$5*(EE473*DX473/($K$5*1000))*(EE473*DX473/($K$5*1000)))</f>
        <v>0</v>
      </c>
      <c r="R473">
        <f>I473*(1000-(1000*0.61365*exp(17.502*V473/(240.97+V473))/(DX473+DY473)+DS473)/2)/(1000*0.61365*exp(17.502*V473/(240.97+V473))/(DX473+DY473)-DS473)</f>
        <v>0</v>
      </c>
      <c r="S473">
        <f>1/((DL473+1)/(P473/1.6)+1/(Q473/1.37)) + DL473/((DL473+1)/(P473/1.6) + DL473/(Q473/1.37))</f>
        <v>0</v>
      </c>
      <c r="T473">
        <f>(DG473*DJ473)</f>
        <v>0</v>
      </c>
      <c r="U473">
        <f>(DZ473+(T473+2*0.95*5.67E-8*(((DZ473+$B$9)+273)^4-(DZ473+273)^4)-44100*I473)/(1.84*29.3*Q473+8*0.95*5.67E-8*(DZ473+273)^3))</f>
        <v>0</v>
      </c>
      <c r="V473">
        <f>($C$9*EA473+$D$9*EB473+$E$9*U473)</f>
        <v>0</v>
      </c>
      <c r="W473">
        <f>0.61365*exp(17.502*V473/(240.97+V473))</f>
        <v>0</v>
      </c>
      <c r="X473">
        <f>(Y473/Z473*100)</f>
        <v>0</v>
      </c>
      <c r="Y473">
        <f>DS473*(DX473+DY473)/1000</f>
        <v>0</v>
      </c>
      <c r="Z473">
        <f>0.61365*exp(17.502*DZ473/(240.97+DZ473))</f>
        <v>0</v>
      </c>
      <c r="AA473">
        <f>(W473-DS473*(DX473+DY473)/1000)</f>
        <v>0</v>
      </c>
      <c r="AB473">
        <f>(-I473*44100)</f>
        <v>0</v>
      </c>
      <c r="AC473">
        <f>2*29.3*Q473*0.92*(DZ473-V473)</f>
        <v>0</v>
      </c>
      <c r="AD473">
        <f>2*0.95*5.67E-8*(((DZ473+$B$9)+273)^4-(V473+273)^4)</f>
        <v>0</v>
      </c>
      <c r="AE473">
        <f>T473+AD473+AB473+AC473</f>
        <v>0</v>
      </c>
      <c r="AF473">
        <f>DW473*AT473*(DR473-DQ473*(1000-AT473*DT473)/(1000-AT473*DS473))/(100*DK473)</f>
        <v>0</v>
      </c>
      <c r="AG473">
        <f>1000*DW473*AT473*(DS473-DT473)/(100*DK473*(1000-AT473*DS473))</f>
        <v>0</v>
      </c>
      <c r="AH473">
        <f>(AI473 - AJ473 - DX473*1E3/(8.314*(DZ473+273.15)) * AL473/DW473 * AK473) * DW473/(100*DK473) * (1000 - DT473)/1000</f>
        <v>0</v>
      </c>
      <c r="AI473">
        <v>1182.00067786433</v>
      </c>
      <c r="AJ473">
        <v>1150.189636363637</v>
      </c>
      <c r="AK473">
        <v>3.447935940072762</v>
      </c>
      <c r="AL473">
        <v>65.05159675909137</v>
      </c>
      <c r="AM473">
        <f>(AO473 - AN473 + DX473*1E3/(8.314*(DZ473+273.15)) * AQ473/DW473 * AP473) * DW473/(100*DK473) * 1000/(1000 - AO473)</f>
        <v>0</v>
      </c>
      <c r="AN473">
        <v>19.44746584174866</v>
      </c>
      <c r="AO473">
        <v>21.33034545454545</v>
      </c>
      <c r="AP473">
        <v>-4.669920317838091E-05</v>
      </c>
      <c r="AQ473">
        <v>105.0378485698211</v>
      </c>
      <c r="AR473">
        <v>0</v>
      </c>
      <c r="AS473">
        <v>0</v>
      </c>
      <c r="AT473">
        <f>IF(AR473*$H$15&gt;=AV473,1.0,(AV473/(AV473-AR473*$H$15)))</f>
        <v>0</v>
      </c>
      <c r="AU473">
        <f>(AT473-1)*100</f>
        <v>0</v>
      </c>
      <c r="AV473">
        <f>MAX(0,($B$15+$C$15*EE473)/(1+$D$15*EE473)*DX473/(DZ473+273)*$E$15)</f>
        <v>0</v>
      </c>
      <c r="AW473" t="s">
        <v>437</v>
      </c>
      <c r="AX473" t="s">
        <v>437</v>
      </c>
      <c r="AY473">
        <v>0</v>
      </c>
      <c r="AZ473">
        <v>0</v>
      </c>
      <c r="BA473">
        <f>1-AY473/AZ473</f>
        <v>0</v>
      </c>
      <c r="BB473">
        <v>0</v>
      </c>
      <c r="BC473" t="s">
        <v>437</v>
      </c>
      <c r="BD473" t="s">
        <v>437</v>
      </c>
      <c r="BE473">
        <v>0</v>
      </c>
      <c r="BF473">
        <v>0</v>
      </c>
      <c r="BG473">
        <f>1-BE473/BF473</f>
        <v>0</v>
      </c>
      <c r="BH473">
        <v>0.5</v>
      </c>
      <c r="BI473">
        <f>DH473</f>
        <v>0</v>
      </c>
      <c r="BJ473">
        <f>K473</f>
        <v>0</v>
      </c>
      <c r="BK473">
        <f>BG473*BH473*BI473</f>
        <v>0</v>
      </c>
      <c r="BL473">
        <f>(BJ473-BB473)/BI473</f>
        <v>0</v>
      </c>
      <c r="BM473">
        <f>(AZ473-BF473)/BF473</f>
        <v>0</v>
      </c>
      <c r="BN473">
        <f>AY473/(BA473+AY473/BF473)</f>
        <v>0</v>
      </c>
      <c r="BO473" t="s">
        <v>437</v>
      </c>
      <c r="BP473">
        <v>0</v>
      </c>
      <c r="BQ473">
        <f>IF(BP473&lt;&gt;0, BP473, BN473)</f>
        <v>0</v>
      </c>
      <c r="BR473">
        <f>1-BQ473/BF473</f>
        <v>0</v>
      </c>
      <c r="BS473">
        <f>(BF473-BE473)/(BF473-BQ473)</f>
        <v>0</v>
      </c>
      <c r="BT473">
        <f>(AZ473-BF473)/(AZ473-BQ473)</f>
        <v>0</v>
      </c>
      <c r="BU473">
        <f>(BF473-BE473)/(BF473-AY473)</f>
        <v>0</v>
      </c>
      <c r="BV473">
        <f>(AZ473-BF473)/(AZ473-AY473)</f>
        <v>0</v>
      </c>
      <c r="BW473">
        <f>(BS473*BQ473/BE473)</f>
        <v>0</v>
      </c>
      <c r="BX473">
        <f>(1-BW473)</f>
        <v>0</v>
      </c>
      <c r="DG473">
        <f>$B$13*EF473+$C$13*EG473+$F$13*ER473*(1-EU473)</f>
        <v>0</v>
      </c>
      <c r="DH473">
        <f>DG473*DI473</f>
        <v>0</v>
      </c>
      <c r="DI473">
        <f>($B$13*$D$11+$C$13*$D$11+$F$13*((FE473+EW473)/MAX(FE473+EW473+FF473, 0.1)*$I$11+FF473/MAX(FE473+EW473+FF473, 0.1)*$J$11))/($B$13+$C$13+$F$13)</f>
        <v>0</v>
      </c>
      <c r="DJ473">
        <f>($B$13*$K$11+$C$13*$K$11+$F$13*((FE473+EW473)/MAX(FE473+EW473+FF473, 0.1)*$P$11+FF473/MAX(FE473+EW473+FF473, 0.1)*$Q$11))/($B$13+$C$13+$F$13)</f>
        <v>0</v>
      </c>
      <c r="DK473">
        <v>3.21</v>
      </c>
      <c r="DL473">
        <v>0.5</v>
      </c>
      <c r="DM473" t="s">
        <v>438</v>
      </c>
      <c r="DN473">
        <v>2</v>
      </c>
      <c r="DO473" t="b">
        <v>1</v>
      </c>
      <c r="DP473">
        <v>1759177834.714286</v>
      </c>
      <c r="DQ473">
        <v>1100.982857142857</v>
      </c>
      <c r="DR473">
        <v>1143.0125</v>
      </c>
      <c r="DS473">
        <v>21.33215000000001</v>
      </c>
      <c r="DT473">
        <v>19.45238571428571</v>
      </c>
      <c r="DU473">
        <v>1101.571428571429</v>
      </c>
      <c r="DV473">
        <v>21.06108571428571</v>
      </c>
      <c r="DW473">
        <v>500.0214999999999</v>
      </c>
      <c r="DX473">
        <v>90.78121428571428</v>
      </c>
      <c r="DY473">
        <v>0.06643818928571428</v>
      </c>
      <c r="DZ473">
        <v>28.41350714285714</v>
      </c>
      <c r="EA473">
        <v>29.99883928571429</v>
      </c>
      <c r="EB473">
        <v>999.9000000000002</v>
      </c>
      <c r="EC473">
        <v>0</v>
      </c>
      <c r="ED473">
        <v>0</v>
      </c>
      <c r="EE473">
        <v>9991.497142857143</v>
      </c>
      <c r="EF473">
        <v>0</v>
      </c>
      <c r="EG473">
        <v>10.3214</v>
      </c>
      <c r="EH473">
        <v>-42.03041071428571</v>
      </c>
      <c r="EI473">
        <v>1124.980714285714</v>
      </c>
      <c r="EJ473">
        <v>1165.687857142857</v>
      </c>
      <c r="EK473">
        <v>1.879767142857143</v>
      </c>
      <c r="EL473">
        <v>1143.0125</v>
      </c>
      <c r="EM473">
        <v>19.45238571428571</v>
      </c>
      <c r="EN473">
        <v>1.936558571428572</v>
      </c>
      <c r="EO473">
        <v>1.765911785714285</v>
      </c>
      <c r="EP473">
        <v>16.93495357142857</v>
      </c>
      <c r="EQ473">
        <v>15.48826428571429</v>
      </c>
      <c r="ER473">
        <v>2000.0175</v>
      </c>
      <c r="ES473">
        <v>0.9799977857142854</v>
      </c>
      <c r="ET473">
        <v>0.02000212142857143</v>
      </c>
      <c r="EU473">
        <v>0</v>
      </c>
      <c r="EV473">
        <v>462.6178928571429</v>
      </c>
      <c r="EW473">
        <v>5.00078</v>
      </c>
      <c r="EX473">
        <v>9027.436428571429</v>
      </c>
      <c r="EY473">
        <v>16379.76071428572</v>
      </c>
      <c r="EZ473">
        <v>38.85682142857142</v>
      </c>
      <c r="FA473">
        <v>39.62921428571428</v>
      </c>
      <c r="FB473">
        <v>38.95064285714285</v>
      </c>
      <c r="FC473">
        <v>39.35685714285714</v>
      </c>
      <c r="FD473">
        <v>39.78989285714285</v>
      </c>
      <c r="FE473">
        <v>1955.1075</v>
      </c>
      <c r="FF473">
        <v>39.9</v>
      </c>
      <c r="FG473">
        <v>0</v>
      </c>
      <c r="FH473">
        <v>1759177835</v>
      </c>
      <c r="FI473">
        <v>0</v>
      </c>
      <c r="FJ473">
        <v>462.60552</v>
      </c>
      <c r="FK473">
        <v>3.078538479666981</v>
      </c>
      <c r="FL473">
        <v>46.39999990551019</v>
      </c>
      <c r="FM473">
        <v>9027.877999999999</v>
      </c>
      <c r="FN473">
        <v>15</v>
      </c>
      <c r="FO473">
        <v>0</v>
      </c>
      <c r="FP473" t="s">
        <v>439</v>
      </c>
      <c r="FQ473">
        <v>1746989605.5</v>
      </c>
      <c r="FR473">
        <v>1746989593.5</v>
      </c>
      <c r="FS473">
        <v>0</v>
      </c>
      <c r="FT473">
        <v>-0.274</v>
      </c>
      <c r="FU473">
        <v>-0.002</v>
      </c>
      <c r="FV473">
        <v>2.549</v>
      </c>
      <c r="FW473">
        <v>0.129</v>
      </c>
      <c r="FX473">
        <v>420</v>
      </c>
      <c r="FY473">
        <v>17</v>
      </c>
      <c r="FZ473">
        <v>0.02</v>
      </c>
      <c r="GA473">
        <v>0.04</v>
      </c>
      <c r="GB473">
        <v>-41.956925</v>
      </c>
      <c r="GC473">
        <v>-1.405933958724098</v>
      </c>
      <c r="GD473">
        <v>0.2102919229903993</v>
      </c>
      <c r="GE473">
        <v>0</v>
      </c>
      <c r="GF473">
        <v>462.4683529411765</v>
      </c>
      <c r="GG473">
        <v>2.860076399078745</v>
      </c>
      <c r="GH473">
        <v>0.3789876516964774</v>
      </c>
      <c r="GI473">
        <v>0</v>
      </c>
      <c r="GJ473">
        <v>1.87610275</v>
      </c>
      <c r="GK473">
        <v>0.07035118198873661</v>
      </c>
      <c r="GL473">
        <v>0.007309420971424454</v>
      </c>
      <c r="GM473">
        <v>1</v>
      </c>
      <c r="GN473">
        <v>1</v>
      </c>
      <c r="GO473">
        <v>3</v>
      </c>
      <c r="GP473" t="s">
        <v>459</v>
      </c>
      <c r="GQ473">
        <v>3.1019</v>
      </c>
      <c r="GR473">
        <v>2.72476</v>
      </c>
      <c r="GS473">
        <v>0.173912</v>
      </c>
      <c r="GT473">
        <v>0.177924</v>
      </c>
      <c r="GU473">
        <v>0.0995562</v>
      </c>
      <c r="GV473">
        <v>0.09453540000000001</v>
      </c>
      <c r="GW473">
        <v>21584</v>
      </c>
      <c r="GX473">
        <v>19511</v>
      </c>
      <c r="GY473">
        <v>26690.7</v>
      </c>
      <c r="GZ473">
        <v>23954.7</v>
      </c>
      <c r="HA473">
        <v>38464.6</v>
      </c>
      <c r="HB473">
        <v>32074.2</v>
      </c>
      <c r="HC473">
        <v>46604.8</v>
      </c>
      <c r="HD473">
        <v>37898.7</v>
      </c>
      <c r="HE473">
        <v>1.87048</v>
      </c>
      <c r="HF473">
        <v>1.86265</v>
      </c>
      <c r="HG473">
        <v>0.149962</v>
      </c>
      <c r="HH473">
        <v>0</v>
      </c>
      <c r="HI473">
        <v>27.5602</v>
      </c>
      <c r="HJ473">
        <v>999.9</v>
      </c>
      <c r="HK473">
        <v>45.4</v>
      </c>
      <c r="HL473">
        <v>32</v>
      </c>
      <c r="HM473">
        <v>23.8802</v>
      </c>
      <c r="HN473">
        <v>61.3545</v>
      </c>
      <c r="HO473">
        <v>22.2436</v>
      </c>
      <c r="HP473">
        <v>1</v>
      </c>
      <c r="HQ473">
        <v>0.109106</v>
      </c>
      <c r="HR473">
        <v>-0.0218873</v>
      </c>
      <c r="HS473">
        <v>20.2801</v>
      </c>
      <c r="HT473">
        <v>5.211</v>
      </c>
      <c r="HU473">
        <v>11.98</v>
      </c>
      <c r="HV473">
        <v>4.96285</v>
      </c>
      <c r="HW473">
        <v>3.27435</v>
      </c>
      <c r="HX473">
        <v>9999</v>
      </c>
      <c r="HY473">
        <v>9999</v>
      </c>
      <c r="HZ473">
        <v>9999</v>
      </c>
      <c r="IA473">
        <v>45</v>
      </c>
      <c r="IB473">
        <v>1.86398</v>
      </c>
      <c r="IC473">
        <v>1.86014</v>
      </c>
      <c r="ID473">
        <v>1.85846</v>
      </c>
      <c r="IE473">
        <v>1.85976</v>
      </c>
      <c r="IF473">
        <v>1.85989</v>
      </c>
      <c r="IG473">
        <v>1.8584</v>
      </c>
      <c r="IH473">
        <v>1.85745</v>
      </c>
      <c r="II473">
        <v>1.85242</v>
      </c>
      <c r="IJ473">
        <v>0</v>
      </c>
      <c r="IK473">
        <v>0</v>
      </c>
      <c r="IL473">
        <v>0</v>
      </c>
      <c r="IM473">
        <v>0</v>
      </c>
      <c r="IN473" t="s">
        <v>441</v>
      </c>
      <c r="IO473" t="s">
        <v>442</v>
      </c>
      <c r="IP473" t="s">
        <v>443</v>
      </c>
      <c r="IQ473" t="s">
        <v>443</v>
      </c>
      <c r="IR473" t="s">
        <v>443</v>
      </c>
      <c r="IS473" t="s">
        <v>443</v>
      </c>
      <c r="IT473">
        <v>0</v>
      </c>
      <c r="IU473">
        <v>100</v>
      </c>
      <c r="IV473">
        <v>100</v>
      </c>
      <c r="IW473">
        <v>-0.57</v>
      </c>
      <c r="IX473">
        <v>0.2711</v>
      </c>
      <c r="IY473">
        <v>-0.9039269621244732</v>
      </c>
      <c r="IZ473">
        <v>-0.001239420960351069</v>
      </c>
      <c r="JA473">
        <v>2.054680153414315E-06</v>
      </c>
      <c r="JB473">
        <v>-6.090169633737798E-10</v>
      </c>
      <c r="JC473">
        <v>0.01286883109493677</v>
      </c>
      <c r="JD473">
        <v>0.003674261220633967</v>
      </c>
      <c r="JE473">
        <v>0.0003746991724086452</v>
      </c>
      <c r="JF473">
        <v>1.563836292469968E-06</v>
      </c>
      <c r="JG473">
        <v>1</v>
      </c>
      <c r="JH473">
        <v>2003</v>
      </c>
      <c r="JI473">
        <v>1</v>
      </c>
      <c r="JJ473">
        <v>24</v>
      </c>
      <c r="JK473">
        <v>203137.3</v>
      </c>
      <c r="JL473">
        <v>203137.5</v>
      </c>
      <c r="JM473">
        <v>2.60742</v>
      </c>
      <c r="JN473">
        <v>2.64893</v>
      </c>
      <c r="JO473">
        <v>1.49658</v>
      </c>
      <c r="JP473">
        <v>2.34253</v>
      </c>
      <c r="JQ473">
        <v>1.54907</v>
      </c>
      <c r="JR473">
        <v>2.46216</v>
      </c>
      <c r="JS473">
        <v>36.6706</v>
      </c>
      <c r="JT473">
        <v>24.1751</v>
      </c>
      <c r="JU473">
        <v>18</v>
      </c>
      <c r="JV473">
        <v>482.102</v>
      </c>
      <c r="JW473">
        <v>491.871</v>
      </c>
      <c r="JX473">
        <v>27.1282</v>
      </c>
      <c r="JY473">
        <v>28.7102</v>
      </c>
      <c r="JZ473">
        <v>29.9999</v>
      </c>
      <c r="KA473">
        <v>28.9815</v>
      </c>
      <c r="KB473">
        <v>28.9909</v>
      </c>
      <c r="KC473">
        <v>52.3576</v>
      </c>
      <c r="KD473">
        <v>19.7036</v>
      </c>
      <c r="KE473">
        <v>76.13160000000001</v>
      </c>
      <c r="KF473">
        <v>27.1249</v>
      </c>
      <c r="KG473">
        <v>1189.51</v>
      </c>
      <c r="KH473">
        <v>19.464</v>
      </c>
      <c r="KI473">
        <v>101.9</v>
      </c>
      <c r="KJ473">
        <v>91.3977</v>
      </c>
    </row>
    <row r="474" spans="1:296">
      <c r="A474">
        <v>456</v>
      </c>
      <c r="B474">
        <v>1759177847.1</v>
      </c>
      <c r="C474">
        <v>16474</v>
      </c>
      <c r="D474" t="s">
        <v>1359</v>
      </c>
      <c r="E474" t="s">
        <v>1360</v>
      </c>
      <c r="F474">
        <v>5</v>
      </c>
      <c r="G474" t="s">
        <v>1218</v>
      </c>
      <c r="H474">
        <v>1759177839.628571</v>
      </c>
      <c r="I474">
        <f>(J474)/1000</f>
        <v>0</v>
      </c>
      <c r="J474">
        <f>IF(DO474, AM474, AG474)</f>
        <v>0</v>
      </c>
      <c r="K474">
        <f>IF(DO474, AH474, AF474)</f>
        <v>0</v>
      </c>
      <c r="L474">
        <f>DQ474 - IF(AT474&gt;1, K474*DK474*100.0/(AV474), 0)</f>
        <v>0</v>
      </c>
      <c r="M474">
        <f>((S474-I474/2)*L474-K474)/(S474+I474/2)</f>
        <v>0</v>
      </c>
      <c r="N474">
        <f>M474*(DX474+DY474)/1000.0</f>
        <v>0</v>
      </c>
      <c r="O474">
        <f>(DQ474 - IF(AT474&gt;1, K474*DK474*100.0/(AV474), 0))*(DX474+DY474)/1000.0</f>
        <v>0</v>
      </c>
      <c r="P474">
        <f>2.0/((1/R474-1/Q474)+SIGN(R474)*SQRT((1/R474-1/Q474)*(1/R474-1/Q474) + 4*DL474/((DL474+1)*(DL474+1))*(2*1/R474*1/Q474-1/Q474*1/Q474)))</f>
        <v>0</v>
      </c>
      <c r="Q474">
        <f>IF(LEFT(DM474,1)&lt;&gt;"0",IF(LEFT(DM474,1)="1",3.0,DN474),$D$5+$E$5*(EE474*DX474/($K$5*1000))+$F$5*(EE474*DX474/($K$5*1000))*MAX(MIN(DK474,$J$5),$I$5)*MAX(MIN(DK474,$J$5),$I$5)+$G$5*MAX(MIN(DK474,$J$5),$I$5)*(EE474*DX474/($K$5*1000))+$H$5*(EE474*DX474/($K$5*1000))*(EE474*DX474/($K$5*1000)))</f>
        <v>0</v>
      </c>
      <c r="R474">
        <f>I474*(1000-(1000*0.61365*exp(17.502*V474/(240.97+V474))/(DX474+DY474)+DS474)/2)/(1000*0.61365*exp(17.502*V474/(240.97+V474))/(DX474+DY474)-DS474)</f>
        <v>0</v>
      </c>
      <c r="S474">
        <f>1/((DL474+1)/(P474/1.6)+1/(Q474/1.37)) + DL474/((DL474+1)/(P474/1.6) + DL474/(Q474/1.37))</f>
        <v>0</v>
      </c>
      <c r="T474">
        <f>(DG474*DJ474)</f>
        <v>0</v>
      </c>
      <c r="U474">
        <f>(DZ474+(T474+2*0.95*5.67E-8*(((DZ474+$B$9)+273)^4-(DZ474+273)^4)-44100*I474)/(1.84*29.3*Q474+8*0.95*5.67E-8*(DZ474+273)^3))</f>
        <v>0</v>
      </c>
      <c r="V474">
        <f>($C$9*EA474+$D$9*EB474+$E$9*U474)</f>
        <v>0</v>
      </c>
      <c r="W474">
        <f>0.61365*exp(17.502*V474/(240.97+V474))</f>
        <v>0</v>
      </c>
      <c r="X474">
        <f>(Y474/Z474*100)</f>
        <v>0</v>
      </c>
      <c r="Y474">
        <f>DS474*(DX474+DY474)/1000</f>
        <v>0</v>
      </c>
      <c r="Z474">
        <f>0.61365*exp(17.502*DZ474/(240.97+DZ474))</f>
        <v>0</v>
      </c>
      <c r="AA474">
        <f>(W474-DS474*(DX474+DY474)/1000)</f>
        <v>0</v>
      </c>
      <c r="AB474">
        <f>(-I474*44100)</f>
        <v>0</v>
      </c>
      <c r="AC474">
        <f>2*29.3*Q474*0.92*(DZ474-V474)</f>
        <v>0</v>
      </c>
      <c r="AD474">
        <f>2*0.95*5.67E-8*(((DZ474+$B$9)+273)^4-(V474+273)^4)</f>
        <v>0</v>
      </c>
      <c r="AE474">
        <f>T474+AD474+AB474+AC474</f>
        <v>0</v>
      </c>
      <c r="AF474">
        <f>DW474*AT474*(DR474-DQ474*(1000-AT474*DT474)/(1000-AT474*DS474))/(100*DK474)</f>
        <v>0</v>
      </c>
      <c r="AG474">
        <f>1000*DW474*AT474*(DS474-DT474)/(100*DK474*(1000-AT474*DS474))</f>
        <v>0</v>
      </c>
      <c r="AH474">
        <f>(AI474 - AJ474 - DX474*1E3/(8.314*(DZ474+273.15)) * AL474/DW474 * AK474) * DW474/(100*DK474) * (1000 - DT474)/1000</f>
        <v>0</v>
      </c>
      <c r="AI474">
        <v>1197.937341283916</v>
      </c>
      <c r="AJ474">
        <v>1165.99342223432</v>
      </c>
      <c r="AK474">
        <v>3.422916733744088</v>
      </c>
      <c r="AL474">
        <v>65.05159675909137</v>
      </c>
      <c r="AM474">
        <f>(AO474 - AN474 + DX474*1E3/(8.314*(DZ474+273.15)) * AQ474/DW474 * AP474) * DW474/(100*DK474) * 1000/(1000 - AO474)</f>
        <v>0</v>
      </c>
      <c r="AN474">
        <v>19.44111009828483</v>
      </c>
      <c r="AO474">
        <v>21.32926913165268</v>
      </c>
      <c r="AP474">
        <v>-2.95276351399213E-05</v>
      </c>
      <c r="AQ474">
        <v>105.0378485698211</v>
      </c>
      <c r="AR474">
        <v>0</v>
      </c>
      <c r="AS474">
        <v>0</v>
      </c>
      <c r="AT474">
        <f>IF(AR474*$H$15&gt;=AV474,1.0,(AV474/(AV474-AR474*$H$15)))</f>
        <v>0</v>
      </c>
      <c r="AU474">
        <f>(AT474-1)*100</f>
        <v>0</v>
      </c>
      <c r="AV474">
        <f>MAX(0,($B$15+$C$15*EE474)/(1+$D$15*EE474)*DX474/(DZ474+273)*$E$15)</f>
        <v>0</v>
      </c>
      <c r="AW474" t="s">
        <v>437</v>
      </c>
      <c r="AX474" t="s">
        <v>437</v>
      </c>
      <c r="AY474">
        <v>0</v>
      </c>
      <c r="AZ474">
        <v>0</v>
      </c>
      <c r="BA474">
        <f>1-AY474/AZ474</f>
        <v>0</v>
      </c>
      <c r="BB474">
        <v>0</v>
      </c>
      <c r="BC474" t="s">
        <v>437</v>
      </c>
      <c r="BD474" t="s">
        <v>437</v>
      </c>
      <c r="BE474">
        <v>0</v>
      </c>
      <c r="BF474">
        <v>0</v>
      </c>
      <c r="BG474">
        <f>1-BE474/BF474</f>
        <v>0</v>
      </c>
      <c r="BH474">
        <v>0.5</v>
      </c>
      <c r="BI474">
        <f>DH474</f>
        <v>0</v>
      </c>
      <c r="BJ474">
        <f>K474</f>
        <v>0</v>
      </c>
      <c r="BK474">
        <f>BG474*BH474*BI474</f>
        <v>0</v>
      </c>
      <c r="BL474">
        <f>(BJ474-BB474)/BI474</f>
        <v>0</v>
      </c>
      <c r="BM474">
        <f>(AZ474-BF474)/BF474</f>
        <v>0</v>
      </c>
      <c r="BN474">
        <f>AY474/(BA474+AY474/BF474)</f>
        <v>0</v>
      </c>
      <c r="BO474" t="s">
        <v>437</v>
      </c>
      <c r="BP474">
        <v>0</v>
      </c>
      <c r="BQ474">
        <f>IF(BP474&lt;&gt;0, BP474, BN474)</f>
        <v>0</v>
      </c>
      <c r="BR474">
        <f>1-BQ474/BF474</f>
        <v>0</v>
      </c>
      <c r="BS474">
        <f>(BF474-BE474)/(BF474-BQ474)</f>
        <v>0</v>
      </c>
      <c r="BT474">
        <f>(AZ474-BF474)/(AZ474-BQ474)</f>
        <v>0</v>
      </c>
      <c r="BU474">
        <f>(BF474-BE474)/(BF474-AY474)</f>
        <v>0</v>
      </c>
      <c r="BV474">
        <f>(AZ474-BF474)/(AZ474-AY474)</f>
        <v>0</v>
      </c>
      <c r="BW474">
        <f>(BS474*BQ474/BE474)</f>
        <v>0</v>
      </c>
      <c r="BX474">
        <f>(1-BW474)</f>
        <v>0</v>
      </c>
      <c r="DG474">
        <f>$B$13*EF474+$C$13*EG474+$F$13*ER474*(1-EU474)</f>
        <v>0</v>
      </c>
      <c r="DH474">
        <f>DG474*DI474</f>
        <v>0</v>
      </c>
      <c r="DI474">
        <f>($B$13*$D$11+$C$13*$D$11+$F$13*((FE474+EW474)/MAX(FE474+EW474+FF474, 0.1)*$I$11+FF474/MAX(FE474+EW474+FF474, 0.1)*$J$11))/($B$13+$C$13+$F$13)</f>
        <v>0</v>
      </c>
      <c r="DJ474">
        <f>($B$13*$K$11+$C$13*$K$11+$F$13*((FE474+EW474)/MAX(FE474+EW474+FF474, 0.1)*$P$11+FF474/MAX(FE474+EW474+FF474, 0.1)*$Q$11))/($B$13+$C$13+$F$13)</f>
        <v>0</v>
      </c>
      <c r="DK474">
        <v>3.21</v>
      </c>
      <c r="DL474">
        <v>0.5</v>
      </c>
      <c r="DM474" t="s">
        <v>438</v>
      </c>
      <c r="DN474">
        <v>2</v>
      </c>
      <c r="DO474" t="b">
        <v>1</v>
      </c>
      <c r="DP474">
        <v>1759177839.628571</v>
      </c>
      <c r="DQ474">
        <v>1117.606785714286</v>
      </c>
      <c r="DR474">
        <v>1159.714642857143</v>
      </c>
      <c r="DS474">
        <v>21.33168928571428</v>
      </c>
      <c r="DT474">
        <v>19.44814642857143</v>
      </c>
      <c r="DU474">
        <v>1118.178571428571</v>
      </c>
      <c r="DV474">
        <v>21.06062857142857</v>
      </c>
      <c r="DW474">
        <v>500.0016071428572</v>
      </c>
      <c r="DX474">
        <v>90.78105714285714</v>
      </c>
      <c r="DY474">
        <v>0.06650300357142859</v>
      </c>
      <c r="DZ474">
        <v>28.41078928571428</v>
      </c>
      <c r="EA474">
        <v>30.00407857142857</v>
      </c>
      <c r="EB474">
        <v>999.9000000000002</v>
      </c>
      <c r="EC474">
        <v>0</v>
      </c>
      <c r="ED474">
        <v>0</v>
      </c>
      <c r="EE474">
        <v>9997.165357142858</v>
      </c>
      <c r="EF474">
        <v>0</v>
      </c>
      <c r="EG474">
        <v>10.32026071428571</v>
      </c>
      <c r="EH474">
        <v>-42.10783214285714</v>
      </c>
      <c r="EI474">
        <v>1141.967142857143</v>
      </c>
      <c r="EJ474">
        <v>1182.715357142857</v>
      </c>
      <c r="EK474">
        <v>1.883539285714285</v>
      </c>
      <c r="EL474">
        <v>1159.714642857143</v>
      </c>
      <c r="EM474">
        <v>19.44814642857143</v>
      </c>
      <c r="EN474">
        <v>1.9365125</v>
      </c>
      <c r="EO474">
        <v>1.765523928571429</v>
      </c>
      <c r="EP474">
        <v>16.934575</v>
      </c>
      <c r="EQ474">
        <v>15.48484285714285</v>
      </c>
      <c r="ER474">
        <v>1999.995357142857</v>
      </c>
      <c r="ES474">
        <v>0.9799975714285711</v>
      </c>
      <c r="ET474">
        <v>0.02000233928571429</v>
      </c>
      <c r="EU474">
        <v>0</v>
      </c>
      <c r="EV474">
        <v>462.7972142857142</v>
      </c>
      <c r="EW474">
        <v>5.00078</v>
      </c>
      <c r="EX474">
        <v>9031.013571428572</v>
      </c>
      <c r="EY474">
        <v>16379.58571428571</v>
      </c>
      <c r="EZ474">
        <v>38.84342857142856</v>
      </c>
      <c r="FA474">
        <v>39.62696428571428</v>
      </c>
      <c r="FB474">
        <v>38.93960714285714</v>
      </c>
      <c r="FC474">
        <v>39.35464285714285</v>
      </c>
      <c r="FD474">
        <v>39.78096428571428</v>
      </c>
      <c r="FE474">
        <v>1955.085357142857</v>
      </c>
      <c r="FF474">
        <v>39.9</v>
      </c>
      <c r="FG474">
        <v>0</v>
      </c>
      <c r="FH474">
        <v>1759177839.8</v>
      </c>
      <c r="FI474">
        <v>0</v>
      </c>
      <c r="FJ474">
        <v>462.79648</v>
      </c>
      <c r="FK474">
        <v>1.518384634593716</v>
      </c>
      <c r="FL474">
        <v>45.35615394312428</v>
      </c>
      <c r="FM474">
        <v>9031.459200000001</v>
      </c>
      <c r="FN474">
        <v>15</v>
      </c>
      <c r="FO474">
        <v>0</v>
      </c>
      <c r="FP474" t="s">
        <v>439</v>
      </c>
      <c r="FQ474">
        <v>1746989605.5</v>
      </c>
      <c r="FR474">
        <v>1746989593.5</v>
      </c>
      <c r="FS474">
        <v>0</v>
      </c>
      <c r="FT474">
        <v>-0.274</v>
      </c>
      <c r="FU474">
        <v>-0.002</v>
      </c>
      <c r="FV474">
        <v>2.549</v>
      </c>
      <c r="FW474">
        <v>0.129</v>
      </c>
      <c r="FX474">
        <v>420</v>
      </c>
      <c r="FY474">
        <v>17</v>
      </c>
      <c r="FZ474">
        <v>0.02</v>
      </c>
      <c r="GA474">
        <v>0.04</v>
      </c>
      <c r="GB474">
        <v>-42.0388</v>
      </c>
      <c r="GC474">
        <v>-0.6843025195839252</v>
      </c>
      <c r="GD474">
        <v>0.1705925969857469</v>
      </c>
      <c r="GE474">
        <v>0</v>
      </c>
      <c r="GF474">
        <v>462.6520882352941</v>
      </c>
      <c r="GG474">
        <v>2.528174191530491</v>
      </c>
      <c r="GH474">
        <v>0.3533054309073815</v>
      </c>
      <c r="GI474">
        <v>0</v>
      </c>
      <c r="GJ474">
        <v>1.881490243902439</v>
      </c>
      <c r="GK474">
        <v>0.04638224300231399</v>
      </c>
      <c r="GL474">
        <v>0.004677925581429192</v>
      </c>
      <c r="GM474">
        <v>1</v>
      </c>
      <c r="GN474">
        <v>1</v>
      </c>
      <c r="GO474">
        <v>3</v>
      </c>
      <c r="GP474" t="s">
        <v>459</v>
      </c>
      <c r="GQ474">
        <v>3.10205</v>
      </c>
      <c r="GR474">
        <v>2.72444</v>
      </c>
      <c r="GS474">
        <v>0.175401</v>
      </c>
      <c r="GT474">
        <v>0.179401</v>
      </c>
      <c r="GU474">
        <v>0.09954979999999999</v>
      </c>
      <c r="GV474">
        <v>0.0945119</v>
      </c>
      <c r="GW474">
        <v>21545.2</v>
      </c>
      <c r="GX474">
        <v>19476</v>
      </c>
      <c r="GY474">
        <v>26690.8</v>
      </c>
      <c r="GZ474">
        <v>23954.7</v>
      </c>
      <c r="HA474">
        <v>38465.3</v>
      </c>
      <c r="HB474">
        <v>32075.1</v>
      </c>
      <c r="HC474">
        <v>46605.1</v>
      </c>
      <c r="HD474">
        <v>37898.6</v>
      </c>
      <c r="HE474">
        <v>1.871</v>
      </c>
      <c r="HF474">
        <v>1.8626</v>
      </c>
      <c r="HG474">
        <v>0.149034</v>
      </c>
      <c r="HH474">
        <v>0</v>
      </c>
      <c r="HI474">
        <v>27.5602</v>
      </c>
      <c r="HJ474">
        <v>999.9</v>
      </c>
      <c r="HK474">
        <v>45.3</v>
      </c>
      <c r="HL474">
        <v>32</v>
      </c>
      <c r="HM474">
        <v>23.8287</v>
      </c>
      <c r="HN474">
        <v>61.5118</v>
      </c>
      <c r="HO474">
        <v>22.1875</v>
      </c>
      <c r="HP474">
        <v>1</v>
      </c>
      <c r="HQ474">
        <v>0.108844</v>
      </c>
      <c r="HR474">
        <v>0.00426743</v>
      </c>
      <c r="HS474">
        <v>20.2801</v>
      </c>
      <c r="HT474">
        <v>5.2116</v>
      </c>
      <c r="HU474">
        <v>11.9798</v>
      </c>
      <c r="HV474">
        <v>4.96275</v>
      </c>
      <c r="HW474">
        <v>3.27445</v>
      </c>
      <c r="HX474">
        <v>9999</v>
      </c>
      <c r="HY474">
        <v>9999</v>
      </c>
      <c r="HZ474">
        <v>9999</v>
      </c>
      <c r="IA474">
        <v>45</v>
      </c>
      <c r="IB474">
        <v>1.86398</v>
      </c>
      <c r="IC474">
        <v>1.86014</v>
      </c>
      <c r="ID474">
        <v>1.85846</v>
      </c>
      <c r="IE474">
        <v>1.85979</v>
      </c>
      <c r="IF474">
        <v>1.85989</v>
      </c>
      <c r="IG474">
        <v>1.8584</v>
      </c>
      <c r="IH474">
        <v>1.85746</v>
      </c>
      <c r="II474">
        <v>1.85242</v>
      </c>
      <c r="IJ474">
        <v>0</v>
      </c>
      <c r="IK474">
        <v>0</v>
      </c>
      <c r="IL474">
        <v>0</v>
      </c>
      <c r="IM474">
        <v>0</v>
      </c>
      <c r="IN474" t="s">
        <v>441</v>
      </c>
      <c r="IO474" t="s">
        <v>442</v>
      </c>
      <c r="IP474" t="s">
        <v>443</v>
      </c>
      <c r="IQ474" t="s">
        <v>443</v>
      </c>
      <c r="IR474" t="s">
        <v>443</v>
      </c>
      <c r="IS474" t="s">
        <v>443</v>
      </c>
      <c r="IT474">
        <v>0</v>
      </c>
      <c r="IU474">
        <v>100</v>
      </c>
      <c r="IV474">
        <v>100</v>
      </c>
      <c r="IW474">
        <v>-0.55</v>
      </c>
      <c r="IX474">
        <v>0.2709</v>
      </c>
      <c r="IY474">
        <v>-0.9039269621244732</v>
      </c>
      <c r="IZ474">
        <v>-0.001239420960351069</v>
      </c>
      <c r="JA474">
        <v>2.054680153414315E-06</v>
      </c>
      <c r="JB474">
        <v>-6.090169633737798E-10</v>
      </c>
      <c r="JC474">
        <v>0.01286883109493677</v>
      </c>
      <c r="JD474">
        <v>0.003674261220633967</v>
      </c>
      <c r="JE474">
        <v>0.0003746991724086452</v>
      </c>
      <c r="JF474">
        <v>1.563836292469968E-06</v>
      </c>
      <c r="JG474">
        <v>1</v>
      </c>
      <c r="JH474">
        <v>2003</v>
      </c>
      <c r="JI474">
        <v>1</v>
      </c>
      <c r="JJ474">
        <v>24</v>
      </c>
      <c r="JK474">
        <v>203137.4</v>
      </c>
      <c r="JL474">
        <v>203137.6</v>
      </c>
      <c r="JM474">
        <v>2.63428</v>
      </c>
      <c r="JN474">
        <v>2.61353</v>
      </c>
      <c r="JO474">
        <v>1.49658</v>
      </c>
      <c r="JP474">
        <v>2.34253</v>
      </c>
      <c r="JQ474">
        <v>1.54907</v>
      </c>
      <c r="JR474">
        <v>2.45605</v>
      </c>
      <c r="JS474">
        <v>36.6706</v>
      </c>
      <c r="JT474">
        <v>24.1838</v>
      </c>
      <c r="JU474">
        <v>18</v>
      </c>
      <c r="JV474">
        <v>482.386</v>
      </c>
      <c r="JW474">
        <v>491.815</v>
      </c>
      <c r="JX474">
        <v>27.122</v>
      </c>
      <c r="JY474">
        <v>28.708</v>
      </c>
      <c r="JZ474">
        <v>29.9998</v>
      </c>
      <c r="KA474">
        <v>28.9787</v>
      </c>
      <c r="KB474">
        <v>28.9881</v>
      </c>
      <c r="KC474">
        <v>52.8693</v>
      </c>
      <c r="KD474">
        <v>19.7036</v>
      </c>
      <c r="KE474">
        <v>76.13160000000001</v>
      </c>
      <c r="KF474">
        <v>27.117</v>
      </c>
      <c r="KG474">
        <v>1202.87</v>
      </c>
      <c r="KH474">
        <v>19.464</v>
      </c>
      <c r="KI474">
        <v>101.901</v>
      </c>
      <c r="KJ474">
        <v>91.3976</v>
      </c>
    </row>
    <row r="475" spans="1:296">
      <c r="A475">
        <v>457</v>
      </c>
      <c r="B475">
        <v>1759177852.1</v>
      </c>
      <c r="C475">
        <v>16479</v>
      </c>
      <c r="D475" t="s">
        <v>1361</v>
      </c>
      <c r="E475" t="s">
        <v>1362</v>
      </c>
      <c r="F475">
        <v>5</v>
      </c>
      <c r="G475" t="s">
        <v>1218</v>
      </c>
      <c r="H475">
        <v>1759177844.5</v>
      </c>
      <c r="I475">
        <f>(J475)/1000</f>
        <v>0</v>
      </c>
      <c r="J475">
        <f>IF(DO475, AM475, AG475)</f>
        <v>0</v>
      </c>
      <c r="K475">
        <f>IF(DO475, AH475, AF475)</f>
        <v>0</v>
      </c>
      <c r="L475">
        <f>DQ475 - IF(AT475&gt;1, K475*DK475*100.0/(AV475), 0)</f>
        <v>0</v>
      </c>
      <c r="M475">
        <f>((S475-I475/2)*L475-K475)/(S475+I475/2)</f>
        <v>0</v>
      </c>
      <c r="N475">
        <f>M475*(DX475+DY475)/1000.0</f>
        <v>0</v>
      </c>
      <c r="O475">
        <f>(DQ475 - IF(AT475&gt;1, K475*DK475*100.0/(AV475), 0))*(DX475+DY475)/1000.0</f>
        <v>0</v>
      </c>
      <c r="P475">
        <f>2.0/((1/R475-1/Q475)+SIGN(R475)*SQRT((1/R475-1/Q475)*(1/R475-1/Q475) + 4*DL475/((DL475+1)*(DL475+1))*(2*1/R475*1/Q475-1/Q475*1/Q475)))</f>
        <v>0</v>
      </c>
      <c r="Q475">
        <f>IF(LEFT(DM475,1)&lt;&gt;"0",IF(LEFT(DM475,1)="1",3.0,DN475),$D$5+$E$5*(EE475*DX475/($K$5*1000))+$F$5*(EE475*DX475/($K$5*1000))*MAX(MIN(DK475,$J$5),$I$5)*MAX(MIN(DK475,$J$5),$I$5)+$G$5*MAX(MIN(DK475,$J$5),$I$5)*(EE475*DX475/($K$5*1000))+$H$5*(EE475*DX475/($K$5*1000))*(EE475*DX475/($K$5*1000)))</f>
        <v>0</v>
      </c>
      <c r="R475">
        <f>I475*(1000-(1000*0.61365*exp(17.502*V475/(240.97+V475))/(DX475+DY475)+DS475)/2)/(1000*0.61365*exp(17.502*V475/(240.97+V475))/(DX475+DY475)-DS475)</f>
        <v>0</v>
      </c>
      <c r="S475">
        <f>1/((DL475+1)/(P475/1.6)+1/(Q475/1.37)) + DL475/((DL475+1)/(P475/1.6) + DL475/(Q475/1.37))</f>
        <v>0</v>
      </c>
      <c r="T475">
        <f>(DG475*DJ475)</f>
        <v>0</v>
      </c>
      <c r="U475">
        <f>(DZ475+(T475+2*0.95*5.67E-8*(((DZ475+$B$9)+273)^4-(DZ475+273)^4)-44100*I475)/(1.84*29.3*Q475+8*0.95*5.67E-8*(DZ475+273)^3))</f>
        <v>0</v>
      </c>
      <c r="V475">
        <f>($C$9*EA475+$D$9*EB475+$E$9*U475)</f>
        <v>0</v>
      </c>
      <c r="W475">
        <f>0.61365*exp(17.502*V475/(240.97+V475))</f>
        <v>0</v>
      </c>
      <c r="X475">
        <f>(Y475/Z475*100)</f>
        <v>0</v>
      </c>
      <c r="Y475">
        <f>DS475*(DX475+DY475)/1000</f>
        <v>0</v>
      </c>
      <c r="Z475">
        <f>0.61365*exp(17.502*DZ475/(240.97+DZ475))</f>
        <v>0</v>
      </c>
      <c r="AA475">
        <f>(W475-DS475*(DX475+DY475)/1000)</f>
        <v>0</v>
      </c>
      <c r="AB475">
        <f>(-I475*44100)</f>
        <v>0</v>
      </c>
      <c r="AC475">
        <f>2*29.3*Q475*0.92*(DZ475-V475)</f>
        <v>0</v>
      </c>
      <c r="AD475">
        <f>2*0.95*5.67E-8*(((DZ475+$B$9)+273)^4-(V475+273)^4)</f>
        <v>0</v>
      </c>
      <c r="AE475">
        <f>T475+AD475+AB475+AC475</f>
        <v>0</v>
      </c>
      <c r="AF475">
        <f>DW475*AT475*(DR475-DQ475*(1000-AT475*DT475)/(1000-AT475*DS475))/(100*DK475)</f>
        <v>0</v>
      </c>
      <c r="AG475">
        <f>1000*DW475*AT475*(DS475-DT475)/(100*DK475*(1000-AT475*DS475))</f>
        <v>0</v>
      </c>
      <c r="AH475">
        <f>(AI475 - AJ475 - DX475*1E3/(8.314*(DZ475+273.15)) * AL475/DW475 * AK475) * DW475/(100*DK475) * (1000 - DT475)/1000</f>
        <v>0</v>
      </c>
      <c r="AI475">
        <v>1215.153994033056</v>
      </c>
      <c r="AJ475">
        <v>1183.336060606061</v>
      </c>
      <c r="AK475">
        <v>3.470995145992177</v>
      </c>
      <c r="AL475">
        <v>65.05159675909137</v>
      </c>
      <c r="AM475">
        <f>(AO475 - AN475 + DX475*1E3/(8.314*(DZ475+273.15)) * AQ475/DW475 * AP475) * DW475/(100*DK475) * 1000/(1000 - AO475)</f>
        <v>0</v>
      </c>
      <c r="AN475">
        <v>19.4349165522693</v>
      </c>
      <c r="AO475">
        <v>21.32294424242424</v>
      </c>
      <c r="AP475">
        <v>-4.784219726007106E-05</v>
      </c>
      <c r="AQ475">
        <v>105.0378485698211</v>
      </c>
      <c r="AR475">
        <v>0</v>
      </c>
      <c r="AS475">
        <v>0</v>
      </c>
      <c r="AT475">
        <f>IF(AR475*$H$15&gt;=AV475,1.0,(AV475/(AV475-AR475*$H$15)))</f>
        <v>0</v>
      </c>
      <c r="AU475">
        <f>(AT475-1)*100</f>
        <v>0</v>
      </c>
      <c r="AV475">
        <f>MAX(0,($B$15+$C$15*EE475)/(1+$D$15*EE475)*DX475/(DZ475+273)*$E$15)</f>
        <v>0</v>
      </c>
      <c r="AW475" t="s">
        <v>437</v>
      </c>
      <c r="AX475" t="s">
        <v>437</v>
      </c>
      <c r="AY475">
        <v>0</v>
      </c>
      <c r="AZ475">
        <v>0</v>
      </c>
      <c r="BA475">
        <f>1-AY475/AZ475</f>
        <v>0</v>
      </c>
      <c r="BB475">
        <v>0</v>
      </c>
      <c r="BC475" t="s">
        <v>437</v>
      </c>
      <c r="BD475" t="s">
        <v>437</v>
      </c>
      <c r="BE475">
        <v>0</v>
      </c>
      <c r="BF475">
        <v>0</v>
      </c>
      <c r="BG475">
        <f>1-BE475/BF475</f>
        <v>0</v>
      </c>
      <c r="BH475">
        <v>0.5</v>
      </c>
      <c r="BI475">
        <f>DH475</f>
        <v>0</v>
      </c>
      <c r="BJ475">
        <f>K475</f>
        <v>0</v>
      </c>
      <c r="BK475">
        <f>BG475*BH475*BI475</f>
        <v>0</v>
      </c>
      <c r="BL475">
        <f>(BJ475-BB475)/BI475</f>
        <v>0</v>
      </c>
      <c r="BM475">
        <f>(AZ475-BF475)/BF475</f>
        <v>0</v>
      </c>
      <c r="BN475">
        <f>AY475/(BA475+AY475/BF475)</f>
        <v>0</v>
      </c>
      <c r="BO475" t="s">
        <v>437</v>
      </c>
      <c r="BP475">
        <v>0</v>
      </c>
      <c r="BQ475">
        <f>IF(BP475&lt;&gt;0, BP475, BN475)</f>
        <v>0</v>
      </c>
      <c r="BR475">
        <f>1-BQ475/BF475</f>
        <v>0</v>
      </c>
      <c r="BS475">
        <f>(BF475-BE475)/(BF475-BQ475)</f>
        <v>0</v>
      </c>
      <c r="BT475">
        <f>(AZ475-BF475)/(AZ475-BQ475)</f>
        <v>0</v>
      </c>
      <c r="BU475">
        <f>(BF475-BE475)/(BF475-AY475)</f>
        <v>0</v>
      </c>
      <c r="BV475">
        <f>(AZ475-BF475)/(AZ475-AY475)</f>
        <v>0</v>
      </c>
      <c r="BW475">
        <f>(BS475*BQ475/BE475)</f>
        <v>0</v>
      </c>
      <c r="BX475">
        <f>(1-BW475)</f>
        <v>0</v>
      </c>
      <c r="DG475">
        <f>$B$13*EF475+$C$13*EG475+$F$13*ER475*(1-EU475)</f>
        <v>0</v>
      </c>
      <c r="DH475">
        <f>DG475*DI475</f>
        <v>0</v>
      </c>
      <c r="DI475">
        <f>($B$13*$D$11+$C$13*$D$11+$F$13*((FE475+EW475)/MAX(FE475+EW475+FF475, 0.1)*$I$11+FF475/MAX(FE475+EW475+FF475, 0.1)*$J$11))/($B$13+$C$13+$F$13)</f>
        <v>0</v>
      </c>
      <c r="DJ475">
        <f>($B$13*$K$11+$C$13*$K$11+$F$13*((FE475+EW475)/MAX(FE475+EW475+FF475, 0.1)*$P$11+FF475/MAX(FE475+EW475+FF475, 0.1)*$Q$11))/($B$13+$C$13+$F$13)</f>
        <v>0</v>
      </c>
      <c r="DK475">
        <v>3.21</v>
      </c>
      <c r="DL475">
        <v>0.5</v>
      </c>
      <c r="DM475" t="s">
        <v>438</v>
      </c>
      <c r="DN475">
        <v>2</v>
      </c>
      <c r="DO475" t="b">
        <v>1</v>
      </c>
      <c r="DP475">
        <v>1759177844.5</v>
      </c>
      <c r="DQ475">
        <v>1134.093571428571</v>
      </c>
      <c r="DR475">
        <v>1176.124642857143</v>
      </c>
      <c r="DS475">
        <v>21.328975</v>
      </c>
      <c r="DT475">
        <v>19.44248571428571</v>
      </c>
      <c r="DU475">
        <v>1134.648214285714</v>
      </c>
      <c r="DV475">
        <v>21.05796428571429</v>
      </c>
      <c r="DW475">
        <v>499.9786071428571</v>
      </c>
      <c r="DX475">
        <v>90.78144642857144</v>
      </c>
      <c r="DY475">
        <v>0.06657359285714286</v>
      </c>
      <c r="DZ475">
        <v>28.40968928571429</v>
      </c>
      <c r="EA475">
        <v>30.00374642857143</v>
      </c>
      <c r="EB475">
        <v>999.9000000000002</v>
      </c>
      <c r="EC475">
        <v>0</v>
      </c>
      <c r="ED475">
        <v>0</v>
      </c>
      <c r="EE475">
        <v>9992.5875</v>
      </c>
      <c r="EF475">
        <v>0</v>
      </c>
      <c r="EG475">
        <v>10.31092857142857</v>
      </c>
      <c r="EH475">
        <v>-42.03044285714286</v>
      </c>
      <c r="EI475">
        <v>1158.81</v>
      </c>
      <c r="EJ475">
        <v>1199.443214285714</v>
      </c>
      <c r="EK475">
        <v>1.886476071428572</v>
      </c>
      <c r="EL475">
        <v>1176.124642857143</v>
      </c>
      <c r="EM475">
        <v>19.44248571428571</v>
      </c>
      <c r="EN475">
        <v>1.936273928571428</v>
      </c>
      <c r="EO475">
        <v>1.765016785714286</v>
      </c>
      <c r="EP475">
        <v>16.93262857142857</v>
      </c>
      <c r="EQ475">
        <v>15.48036785714286</v>
      </c>
      <c r="ER475">
        <v>1999.988571428571</v>
      </c>
      <c r="ES475">
        <v>0.979997464285714</v>
      </c>
      <c r="ET475">
        <v>0.02000245</v>
      </c>
      <c r="EU475">
        <v>0</v>
      </c>
      <c r="EV475">
        <v>462.98875</v>
      </c>
      <c r="EW475">
        <v>5.00078</v>
      </c>
      <c r="EX475">
        <v>9034.571071428572</v>
      </c>
      <c r="EY475">
        <v>16379.53571428571</v>
      </c>
      <c r="EZ475">
        <v>38.83007142857142</v>
      </c>
      <c r="FA475">
        <v>39.63139285714285</v>
      </c>
      <c r="FB475">
        <v>38.93957142857143</v>
      </c>
      <c r="FC475">
        <v>39.3435</v>
      </c>
      <c r="FD475">
        <v>39.79210714285714</v>
      </c>
      <c r="FE475">
        <v>1955.078571428572</v>
      </c>
      <c r="FF475">
        <v>39.9</v>
      </c>
      <c r="FG475">
        <v>0</v>
      </c>
      <c r="FH475">
        <v>1759177844.6</v>
      </c>
      <c r="FI475">
        <v>0</v>
      </c>
      <c r="FJ475">
        <v>462.98732</v>
      </c>
      <c r="FK475">
        <v>2.01515386540932</v>
      </c>
      <c r="FL475">
        <v>42.63230778914458</v>
      </c>
      <c r="FM475">
        <v>9034.977199999999</v>
      </c>
      <c r="FN475">
        <v>15</v>
      </c>
      <c r="FO475">
        <v>0</v>
      </c>
      <c r="FP475" t="s">
        <v>439</v>
      </c>
      <c r="FQ475">
        <v>1746989605.5</v>
      </c>
      <c r="FR475">
        <v>1746989593.5</v>
      </c>
      <c r="FS475">
        <v>0</v>
      </c>
      <c r="FT475">
        <v>-0.274</v>
      </c>
      <c r="FU475">
        <v>-0.002</v>
      </c>
      <c r="FV475">
        <v>2.549</v>
      </c>
      <c r="FW475">
        <v>0.129</v>
      </c>
      <c r="FX475">
        <v>420</v>
      </c>
      <c r="FY475">
        <v>17</v>
      </c>
      <c r="FZ475">
        <v>0.02</v>
      </c>
      <c r="GA475">
        <v>0.04</v>
      </c>
      <c r="GB475">
        <v>-42.08792926829268</v>
      </c>
      <c r="GC475">
        <v>0.6371582154174243</v>
      </c>
      <c r="GD475">
        <v>0.1278738807859904</v>
      </c>
      <c r="GE475">
        <v>0</v>
      </c>
      <c r="GF475">
        <v>462.8840882352941</v>
      </c>
      <c r="GG475">
        <v>2.079220788520646</v>
      </c>
      <c r="GH475">
        <v>0.3070485081093541</v>
      </c>
      <c r="GI475">
        <v>0</v>
      </c>
      <c r="GJ475">
        <v>1.884808536585366</v>
      </c>
      <c r="GK475">
        <v>0.03819374085691028</v>
      </c>
      <c r="GL475">
        <v>0.003843446472275496</v>
      </c>
      <c r="GM475">
        <v>1</v>
      </c>
      <c r="GN475">
        <v>1</v>
      </c>
      <c r="GO475">
        <v>3</v>
      </c>
      <c r="GP475" t="s">
        <v>459</v>
      </c>
      <c r="GQ475">
        <v>3.10206</v>
      </c>
      <c r="GR475">
        <v>2.72478</v>
      </c>
      <c r="GS475">
        <v>0.177015</v>
      </c>
      <c r="GT475">
        <v>0.180977</v>
      </c>
      <c r="GU475">
        <v>0.0995292</v>
      </c>
      <c r="GV475">
        <v>0.0944943</v>
      </c>
      <c r="GW475">
        <v>21503.2</v>
      </c>
      <c r="GX475">
        <v>19438.7</v>
      </c>
      <c r="GY475">
        <v>26691</v>
      </c>
      <c r="GZ475">
        <v>23954.7</v>
      </c>
      <c r="HA475">
        <v>38466.6</v>
      </c>
      <c r="HB475">
        <v>32076.1</v>
      </c>
      <c r="HC475">
        <v>46605.4</v>
      </c>
      <c r="HD475">
        <v>37899</v>
      </c>
      <c r="HE475">
        <v>1.8708</v>
      </c>
      <c r="HF475">
        <v>1.86283</v>
      </c>
      <c r="HG475">
        <v>0.150215</v>
      </c>
      <c r="HH475">
        <v>0</v>
      </c>
      <c r="HI475">
        <v>27.5602</v>
      </c>
      <c r="HJ475">
        <v>999.9</v>
      </c>
      <c r="HK475">
        <v>45.3</v>
      </c>
      <c r="HL475">
        <v>32</v>
      </c>
      <c r="HM475">
        <v>23.8276</v>
      </c>
      <c r="HN475">
        <v>61.4318</v>
      </c>
      <c r="HO475">
        <v>22.0633</v>
      </c>
      <c r="HP475">
        <v>1</v>
      </c>
      <c r="HQ475">
        <v>0.108529</v>
      </c>
      <c r="HR475">
        <v>-0.0346895</v>
      </c>
      <c r="HS475">
        <v>20.28</v>
      </c>
      <c r="HT475">
        <v>5.2113</v>
      </c>
      <c r="HU475">
        <v>11.98</v>
      </c>
      <c r="HV475">
        <v>4.9628</v>
      </c>
      <c r="HW475">
        <v>3.2744</v>
      </c>
      <c r="HX475">
        <v>9999</v>
      </c>
      <c r="HY475">
        <v>9999</v>
      </c>
      <c r="HZ475">
        <v>9999</v>
      </c>
      <c r="IA475">
        <v>45</v>
      </c>
      <c r="IB475">
        <v>1.86401</v>
      </c>
      <c r="IC475">
        <v>1.86017</v>
      </c>
      <c r="ID475">
        <v>1.85851</v>
      </c>
      <c r="IE475">
        <v>1.8598</v>
      </c>
      <c r="IF475">
        <v>1.85989</v>
      </c>
      <c r="IG475">
        <v>1.85842</v>
      </c>
      <c r="IH475">
        <v>1.85745</v>
      </c>
      <c r="II475">
        <v>1.85242</v>
      </c>
      <c r="IJ475">
        <v>0</v>
      </c>
      <c r="IK475">
        <v>0</v>
      </c>
      <c r="IL475">
        <v>0</v>
      </c>
      <c r="IM475">
        <v>0</v>
      </c>
      <c r="IN475" t="s">
        <v>441</v>
      </c>
      <c r="IO475" t="s">
        <v>442</v>
      </c>
      <c r="IP475" t="s">
        <v>443</v>
      </c>
      <c r="IQ475" t="s">
        <v>443</v>
      </c>
      <c r="IR475" t="s">
        <v>443</v>
      </c>
      <c r="IS475" t="s">
        <v>443</v>
      </c>
      <c r="IT475">
        <v>0</v>
      </c>
      <c r="IU475">
        <v>100</v>
      </c>
      <c r="IV475">
        <v>100</v>
      </c>
      <c r="IW475">
        <v>-0.53</v>
      </c>
      <c r="IX475">
        <v>0.2709</v>
      </c>
      <c r="IY475">
        <v>-0.9039269621244732</v>
      </c>
      <c r="IZ475">
        <v>-0.001239420960351069</v>
      </c>
      <c r="JA475">
        <v>2.054680153414315E-06</v>
      </c>
      <c r="JB475">
        <v>-6.090169633737798E-10</v>
      </c>
      <c r="JC475">
        <v>0.01286883109493677</v>
      </c>
      <c r="JD475">
        <v>0.003674261220633967</v>
      </c>
      <c r="JE475">
        <v>0.0003746991724086452</v>
      </c>
      <c r="JF475">
        <v>1.563836292469968E-06</v>
      </c>
      <c r="JG475">
        <v>1</v>
      </c>
      <c r="JH475">
        <v>2003</v>
      </c>
      <c r="JI475">
        <v>1</v>
      </c>
      <c r="JJ475">
        <v>24</v>
      </c>
      <c r="JK475">
        <v>203137.4</v>
      </c>
      <c r="JL475">
        <v>203137.6</v>
      </c>
      <c r="JM475">
        <v>2.66602</v>
      </c>
      <c r="JN475">
        <v>2.61841</v>
      </c>
      <c r="JO475">
        <v>1.49658</v>
      </c>
      <c r="JP475">
        <v>2.34253</v>
      </c>
      <c r="JQ475">
        <v>1.54907</v>
      </c>
      <c r="JR475">
        <v>2.38647</v>
      </c>
      <c r="JS475">
        <v>36.6706</v>
      </c>
      <c r="JT475">
        <v>24.1751</v>
      </c>
      <c r="JU475">
        <v>18</v>
      </c>
      <c r="JV475">
        <v>482.251</v>
      </c>
      <c r="JW475">
        <v>491.943</v>
      </c>
      <c r="JX475">
        <v>27.1191</v>
      </c>
      <c r="JY475">
        <v>28.7056</v>
      </c>
      <c r="JZ475">
        <v>29.9999</v>
      </c>
      <c r="KA475">
        <v>28.9762</v>
      </c>
      <c r="KB475">
        <v>28.9857</v>
      </c>
      <c r="KC475">
        <v>53.4927</v>
      </c>
      <c r="KD475">
        <v>19.7036</v>
      </c>
      <c r="KE475">
        <v>76.13160000000001</v>
      </c>
      <c r="KF475">
        <v>27.1224</v>
      </c>
      <c r="KG475">
        <v>1222.97</v>
      </c>
      <c r="KH475">
        <v>19.464</v>
      </c>
      <c r="KI475">
        <v>101.901</v>
      </c>
      <c r="KJ475">
        <v>91.3981</v>
      </c>
    </row>
    <row r="476" spans="1:296">
      <c r="A476">
        <v>458</v>
      </c>
      <c r="B476">
        <v>1759177857.1</v>
      </c>
      <c r="C476">
        <v>16484</v>
      </c>
      <c r="D476" t="s">
        <v>1363</v>
      </c>
      <c r="E476" t="s">
        <v>1364</v>
      </c>
      <c r="F476">
        <v>5</v>
      </c>
      <c r="G476" t="s">
        <v>1218</v>
      </c>
      <c r="H476">
        <v>1759177849.371428</v>
      </c>
      <c r="I476">
        <f>(J476)/1000</f>
        <v>0</v>
      </c>
      <c r="J476">
        <f>IF(DO476, AM476, AG476)</f>
        <v>0</v>
      </c>
      <c r="K476">
        <f>IF(DO476, AH476, AF476)</f>
        <v>0</v>
      </c>
      <c r="L476">
        <f>DQ476 - IF(AT476&gt;1, K476*DK476*100.0/(AV476), 0)</f>
        <v>0</v>
      </c>
      <c r="M476">
        <f>((S476-I476/2)*L476-K476)/(S476+I476/2)</f>
        <v>0</v>
      </c>
      <c r="N476">
        <f>M476*(DX476+DY476)/1000.0</f>
        <v>0</v>
      </c>
      <c r="O476">
        <f>(DQ476 - IF(AT476&gt;1, K476*DK476*100.0/(AV476), 0))*(DX476+DY476)/1000.0</f>
        <v>0</v>
      </c>
      <c r="P476">
        <f>2.0/((1/R476-1/Q476)+SIGN(R476)*SQRT((1/R476-1/Q476)*(1/R476-1/Q476) + 4*DL476/((DL476+1)*(DL476+1))*(2*1/R476*1/Q476-1/Q476*1/Q476)))</f>
        <v>0</v>
      </c>
      <c r="Q476">
        <f>IF(LEFT(DM476,1)&lt;&gt;"0",IF(LEFT(DM476,1)="1",3.0,DN476),$D$5+$E$5*(EE476*DX476/($K$5*1000))+$F$5*(EE476*DX476/($K$5*1000))*MAX(MIN(DK476,$J$5),$I$5)*MAX(MIN(DK476,$J$5),$I$5)+$G$5*MAX(MIN(DK476,$J$5),$I$5)*(EE476*DX476/($K$5*1000))+$H$5*(EE476*DX476/($K$5*1000))*(EE476*DX476/($K$5*1000)))</f>
        <v>0</v>
      </c>
      <c r="R476">
        <f>I476*(1000-(1000*0.61365*exp(17.502*V476/(240.97+V476))/(DX476+DY476)+DS476)/2)/(1000*0.61365*exp(17.502*V476/(240.97+V476))/(DX476+DY476)-DS476)</f>
        <v>0</v>
      </c>
      <c r="S476">
        <f>1/((DL476+1)/(P476/1.6)+1/(Q476/1.37)) + DL476/((DL476+1)/(P476/1.6) + DL476/(Q476/1.37))</f>
        <v>0</v>
      </c>
      <c r="T476">
        <f>(DG476*DJ476)</f>
        <v>0</v>
      </c>
      <c r="U476">
        <f>(DZ476+(T476+2*0.95*5.67E-8*(((DZ476+$B$9)+273)^4-(DZ476+273)^4)-44100*I476)/(1.84*29.3*Q476+8*0.95*5.67E-8*(DZ476+273)^3))</f>
        <v>0</v>
      </c>
      <c r="V476">
        <f>($C$9*EA476+$D$9*EB476+$E$9*U476)</f>
        <v>0</v>
      </c>
      <c r="W476">
        <f>0.61365*exp(17.502*V476/(240.97+V476))</f>
        <v>0</v>
      </c>
      <c r="X476">
        <f>(Y476/Z476*100)</f>
        <v>0</v>
      </c>
      <c r="Y476">
        <f>DS476*(DX476+DY476)/1000</f>
        <v>0</v>
      </c>
      <c r="Z476">
        <f>0.61365*exp(17.502*DZ476/(240.97+DZ476))</f>
        <v>0</v>
      </c>
      <c r="AA476">
        <f>(W476-DS476*(DX476+DY476)/1000)</f>
        <v>0</v>
      </c>
      <c r="AB476">
        <f>(-I476*44100)</f>
        <v>0</v>
      </c>
      <c r="AC476">
        <f>2*29.3*Q476*0.92*(DZ476-V476)</f>
        <v>0</v>
      </c>
      <c r="AD476">
        <f>2*0.95*5.67E-8*(((DZ476+$B$9)+273)^4-(V476+273)^4)</f>
        <v>0</v>
      </c>
      <c r="AE476">
        <f>T476+AD476+AB476+AC476</f>
        <v>0</v>
      </c>
      <c r="AF476">
        <f>DW476*AT476*(DR476-DQ476*(1000-AT476*DT476)/(1000-AT476*DS476))/(100*DK476)</f>
        <v>0</v>
      </c>
      <c r="AG476">
        <f>1000*DW476*AT476*(DS476-DT476)/(100*DK476*(1000-AT476*DS476))</f>
        <v>0</v>
      </c>
      <c r="AH476">
        <f>(AI476 - AJ476 - DX476*1E3/(8.314*(DZ476+273.15)) * AL476/DW476 * AK476) * DW476/(100*DK476) * (1000 - DT476)/1000</f>
        <v>0</v>
      </c>
      <c r="AI476">
        <v>1233.631826585622</v>
      </c>
      <c r="AJ476">
        <v>1201.031818181818</v>
      </c>
      <c r="AK476">
        <v>3.56771232229214</v>
      </c>
      <c r="AL476">
        <v>65.05159675909137</v>
      </c>
      <c r="AM476">
        <f>(AO476 - AN476 + DX476*1E3/(8.314*(DZ476+273.15)) * AQ476/DW476 * AP476) * DW476/(100*DK476) * 1000/(1000 - AO476)</f>
        <v>0</v>
      </c>
      <c r="AN476">
        <v>19.43233153749835</v>
      </c>
      <c r="AO476">
        <v>21.31876787878787</v>
      </c>
      <c r="AP476">
        <v>-4.338210123218042E-05</v>
      </c>
      <c r="AQ476">
        <v>105.0378485698211</v>
      </c>
      <c r="AR476">
        <v>0</v>
      </c>
      <c r="AS476">
        <v>0</v>
      </c>
      <c r="AT476">
        <f>IF(AR476*$H$15&gt;=AV476,1.0,(AV476/(AV476-AR476*$H$15)))</f>
        <v>0</v>
      </c>
      <c r="AU476">
        <f>(AT476-1)*100</f>
        <v>0</v>
      </c>
      <c r="AV476">
        <f>MAX(0,($B$15+$C$15*EE476)/(1+$D$15*EE476)*DX476/(DZ476+273)*$E$15)</f>
        <v>0</v>
      </c>
      <c r="AW476" t="s">
        <v>437</v>
      </c>
      <c r="AX476" t="s">
        <v>437</v>
      </c>
      <c r="AY476">
        <v>0</v>
      </c>
      <c r="AZ476">
        <v>0</v>
      </c>
      <c r="BA476">
        <f>1-AY476/AZ476</f>
        <v>0</v>
      </c>
      <c r="BB476">
        <v>0</v>
      </c>
      <c r="BC476" t="s">
        <v>437</v>
      </c>
      <c r="BD476" t="s">
        <v>437</v>
      </c>
      <c r="BE476">
        <v>0</v>
      </c>
      <c r="BF476">
        <v>0</v>
      </c>
      <c r="BG476">
        <f>1-BE476/BF476</f>
        <v>0</v>
      </c>
      <c r="BH476">
        <v>0.5</v>
      </c>
      <c r="BI476">
        <f>DH476</f>
        <v>0</v>
      </c>
      <c r="BJ476">
        <f>K476</f>
        <v>0</v>
      </c>
      <c r="BK476">
        <f>BG476*BH476*BI476</f>
        <v>0</v>
      </c>
      <c r="BL476">
        <f>(BJ476-BB476)/BI476</f>
        <v>0</v>
      </c>
      <c r="BM476">
        <f>(AZ476-BF476)/BF476</f>
        <v>0</v>
      </c>
      <c r="BN476">
        <f>AY476/(BA476+AY476/BF476)</f>
        <v>0</v>
      </c>
      <c r="BO476" t="s">
        <v>437</v>
      </c>
      <c r="BP476">
        <v>0</v>
      </c>
      <c r="BQ476">
        <f>IF(BP476&lt;&gt;0, BP476, BN476)</f>
        <v>0</v>
      </c>
      <c r="BR476">
        <f>1-BQ476/BF476</f>
        <v>0</v>
      </c>
      <c r="BS476">
        <f>(BF476-BE476)/(BF476-BQ476)</f>
        <v>0</v>
      </c>
      <c r="BT476">
        <f>(AZ476-BF476)/(AZ476-BQ476)</f>
        <v>0</v>
      </c>
      <c r="BU476">
        <f>(BF476-BE476)/(BF476-AY476)</f>
        <v>0</v>
      </c>
      <c r="BV476">
        <f>(AZ476-BF476)/(AZ476-AY476)</f>
        <v>0</v>
      </c>
      <c r="BW476">
        <f>(BS476*BQ476/BE476)</f>
        <v>0</v>
      </c>
      <c r="BX476">
        <f>(1-BW476)</f>
        <v>0</v>
      </c>
      <c r="DG476">
        <f>$B$13*EF476+$C$13*EG476+$F$13*ER476*(1-EU476)</f>
        <v>0</v>
      </c>
      <c r="DH476">
        <f>DG476*DI476</f>
        <v>0</v>
      </c>
      <c r="DI476">
        <f>($B$13*$D$11+$C$13*$D$11+$F$13*((FE476+EW476)/MAX(FE476+EW476+FF476, 0.1)*$I$11+FF476/MAX(FE476+EW476+FF476, 0.1)*$J$11))/($B$13+$C$13+$F$13)</f>
        <v>0</v>
      </c>
      <c r="DJ476">
        <f>($B$13*$K$11+$C$13*$K$11+$F$13*((FE476+EW476)/MAX(FE476+EW476+FF476, 0.1)*$P$11+FF476/MAX(FE476+EW476+FF476, 0.1)*$Q$11))/($B$13+$C$13+$F$13)</f>
        <v>0</v>
      </c>
      <c r="DK476">
        <v>3.21</v>
      </c>
      <c r="DL476">
        <v>0.5</v>
      </c>
      <c r="DM476" t="s">
        <v>438</v>
      </c>
      <c r="DN476">
        <v>2</v>
      </c>
      <c r="DO476" t="b">
        <v>1</v>
      </c>
      <c r="DP476">
        <v>1759177849.371428</v>
      </c>
      <c r="DQ476">
        <v>1150.6</v>
      </c>
      <c r="DR476">
        <v>1192.932857142857</v>
      </c>
      <c r="DS476">
        <v>21.32532142857142</v>
      </c>
      <c r="DT476">
        <v>19.43723928571429</v>
      </c>
      <c r="DU476">
        <v>1151.138571428571</v>
      </c>
      <c r="DV476">
        <v>21.05439285714286</v>
      </c>
      <c r="DW476">
        <v>499.9867857142858</v>
      </c>
      <c r="DX476">
        <v>90.78179285714286</v>
      </c>
      <c r="DY476">
        <v>0.066624225</v>
      </c>
      <c r="DZ476">
        <v>28.40890357142857</v>
      </c>
      <c r="EA476">
        <v>29.99987857142857</v>
      </c>
      <c r="EB476">
        <v>999.9000000000002</v>
      </c>
      <c r="EC476">
        <v>0</v>
      </c>
      <c r="ED476">
        <v>0</v>
      </c>
      <c r="EE476">
        <v>9998.661428571429</v>
      </c>
      <c r="EF476">
        <v>0</v>
      </c>
      <c r="EG476">
        <v>10.30115714285714</v>
      </c>
      <c r="EH476">
        <v>-42.33268571428572</v>
      </c>
      <c r="EI476">
        <v>1175.671785714286</v>
      </c>
      <c r="EJ476">
        <v>1216.579285714286</v>
      </c>
      <c r="EK476">
        <v>1.888066785714285</v>
      </c>
      <c r="EL476">
        <v>1192.932857142857</v>
      </c>
      <c r="EM476">
        <v>19.43723928571429</v>
      </c>
      <c r="EN476">
        <v>1.935950357142857</v>
      </c>
      <c r="EO476">
        <v>1.7645475</v>
      </c>
      <c r="EP476">
        <v>16.92999285714286</v>
      </c>
      <c r="EQ476">
        <v>15.47621785714286</v>
      </c>
      <c r="ER476">
        <v>2000</v>
      </c>
      <c r="ES476">
        <v>0.979997464285714</v>
      </c>
      <c r="ET476">
        <v>0.02000245</v>
      </c>
      <c r="EU476">
        <v>0</v>
      </c>
      <c r="EV476">
        <v>463.2038214285714</v>
      </c>
      <c r="EW476">
        <v>5.00078</v>
      </c>
      <c r="EX476">
        <v>9038.218214285715</v>
      </c>
      <c r="EY476">
        <v>16379.62857142857</v>
      </c>
      <c r="EZ476">
        <v>38.82335714285714</v>
      </c>
      <c r="FA476">
        <v>39.63582142857142</v>
      </c>
      <c r="FB476">
        <v>38.93735714285714</v>
      </c>
      <c r="FC476">
        <v>39.32339285714285</v>
      </c>
      <c r="FD476">
        <v>39.82342857142857</v>
      </c>
      <c r="FE476">
        <v>1955.09</v>
      </c>
      <c r="FF476">
        <v>39.90321428571428</v>
      </c>
      <c r="FG476">
        <v>0</v>
      </c>
      <c r="FH476">
        <v>1759177849.4</v>
      </c>
      <c r="FI476">
        <v>0</v>
      </c>
      <c r="FJ476">
        <v>463.17996</v>
      </c>
      <c r="FK476">
        <v>3.063769243725243</v>
      </c>
      <c r="FL476">
        <v>44.22999992895044</v>
      </c>
      <c r="FM476">
        <v>9038.416800000001</v>
      </c>
      <c r="FN476">
        <v>15</v>
      </c>
      <c r="FO476">
        <v>0</v>
      </c>
      <c r="FP476" t="s">
        <v>439</v>
      </c>
      <c r="FQ476">
        <v>1746989605.5</v>
      </c>
      <c r="FR476">
        <v>1746989593.5</v>
      </c>
      <c r="FS476">
        <v>0</v>
      </c>
      <c r="FT476">
        <v>-0.274</v>
      </c>
      <c r="FU476">
        <v>-0.002</v>
      </c>
      <c r="FV476">
        <v>2.549</v>
      </c>
      <c r="FW476">
        <v>0.129</v>
      </c>
      <c r="FX476">
        <v>420</v>
      </c>
      <c r="FY476">
        <v>17</v>
      </c>
      <c r="FZ476">
        <v>0.02</v>
      </c>
      <c r="GA476">
        <v>0.04</v>
      </c>
      <c r="GB476">
        <v>-42.2147731707317</v>
      </c>
      <c r="GC476">
        <v>-2.425492623971423</v>
      </c>
      <c r="GD476">
        <v>0.3990474004636248</v>
      </c>
      <c r="GE476">
        <v>0</v>
      </c>
      <c r="GF476">
        <v>463.0462352941177</v>
      </c>
      <c r="GG476">
        <v>2.399205511756331</v>
      </c>
      <c r="GH476">
        <v>0.3254626624310044</v>
      </c>
      <c r="GI476">
        <v>0</v>
      </c>
      <c r="GJ476">
        <v>1.88640756097561</v>
      </c>
      <c r="GK476">
        <v>0.02486886300763077</v>
      </c>
      <c r="GL476">
        <v>0.002984916373782876</v>
      </c>
      <c r="GM476">
        <v>1</v>
      </c>
      <c r="GN476">
        <v>1</v>
      </c>
      <c r="GO476">
        <v>3</v>
      </c>
      <c r="GP476" t="s">
        <v>459</v>
      </c>
      <c r="GQ476">
        <v>3.10209</v>
      </c>
      <c r="GR476">
        <v>2.72483</v>
      </c>
      <c r="GS476">
        <v>0.178657</v>
      </c>
      <c r="GT476">
        <v>0.182579</v>
      </c>
      <c r="GU476">
        <v>0.09951889999999999</v>
      </c>
      <c r="GV476">
        <v>0.09448429999999999</v>
      </c>
      <c r="GW476">
        <v>21460.3</v>
      </c>
      <c r="GX476">
        <v>19400.7</v>
      </c>
      <c r="GY476">
        <v>26691.1</v>
      </c>
      <c r="GZ476">
        <v>23954.8</v>
      </c>
      <c r="HA476">
        <v>38467.4</v>
      </c>
      <c r="HB476">
        <v>32076.8</v>
      </c>
      <c r="HC476">
        <v>46605.5</v>
      </c>
      <c r="HD476">
        <v>37899.2</v>
      </c>
      <c r="HE476">
        <v>1.87108</v>
      </c>
      <c r="HF476">
        <v>1.8627</v>
      </c>
      <c r="HG476">
        <v>0.148963</v>
      </c>
      <c r="HH476">
        <v>0</v>
      </c>
      <c r="HI476">
        <v>27.5602</v>
      </c>
      <c r="HJ476">
        <v>999.9</v>
      </c>
      <c r="HK476">
        <v>45.3</v>
      </c>
      <c r="HL476">
        <v>32</v>
      </c>
      <c r="HM476">
        <v>23.827</v>
      </c>
      <c r="HN476">
        <v>61.3518</v>
      </c>
      <c r="HO476">
        <v>22.1074</v>
      </c>
      <c r="HP476">
        <v>1</v>
      </c>
      <c r="HQ476">
        <v>0.108486</v>
      </c>
      <c r="HR476">
        <v>-0.0255583</v>
      </c>
      <c r="HS476">
        <v>20.28</v>
      </c>
      <c r="HT476">
        <v>5.211</v>
      </c>
      <c r="HU476">
        <v>11.98</v>
      </c>
      <c r="HV476">
        <v>4.9626</v>
      </c>
      <c r="HW476">
        <v>3.27448</v>
      </c>
      <c r="HX476">
        <v>9999</v>
      </c>
      <c r="HY476">
        <v>9999</v>
      </c>
      <c r="HZ476">
        <v>9999</v>
      </c>
      <c r="IA476">
        <v>45</v>
      </c>
      <c r="IB476">
        <v>1.86399</v>
      </c>
      <c r="IC476">
        <v>1.86017</v>
      </c>
      <c r="ID476">
        <v>1.85849</v>
      </c>
      <c r="IE476">
        <v>1.85977</v>
      </c>
      <c r="IF476">
        <v>1.85989</v>
      </c>
      <c r="IG476">
        <v>1.85843</v>
      </c>
      <c r="IH476">
        <v>1.85745</v>
      </c>
      <c r="II476">
        <v>1.85242</v>
      </c>
      <c r="IJ476">
        <v>0</v>
      </c>
      <c r="IK476">
        <v>0</v>
      </c>
      <c r="IL476">
        <v>0</v>
      </c>
      <c r="IM476">
        <v>0</v>
      </c>
      <c r="IN476" t="s">
        <v>441</v>
      </c>
      <c r="IO476" t="s">
        <v>442</v>
      </c>
      <c r="IP476" t="s">
        <v>443</v>
      </c>
      <c r="IQ476" t="s">
        <v>443</v>
      </c>
      <c r="IR476" t="s">
        <v>443</v>
      </c>
      <c r="IS476" t="s">
        <v>443</v>
      </c>
      <c r="IT476">
        <v>0</v>
      </c>
      <c r="IU476">
        <v>100</v>
      </c>
      <c r="IV476">
        <v>100</v>
      </c>
      <c r="IW476">
        <v>-0.51</v>
      </c>
      <c r="IX476">
        <v>0.2708</v>
      </c>
      <c r="IY476">
        <v>-0.9039269621244732</v>
      </c>
      <c r="IZ476">
        <v>-0.001239420960351069</v>
      </c>
      <c r="JA476">
        <v>2.054680153414315E-06</v>
      </c>
      <c r="JB476">
        <v>-6.090169633737798E-10</v>
      </c>
      <c r="JC476">
        <v>0.01286883109493677</v>
      </c>
      <c r="JD476">
        <v>0.003674261220633967</v>
      </c>
      <c r="JE476">
        <v>0.0003746991724086452</v>
      </c>
      <c r="JF476">
        <v>1.563836292469968E-06</v>
      </c>
      <c r="JG476">
        <v>1</v>
      </c>
      <c r="JH476">
        <v>2003</v>
      </c>
      <c r="JI476">
        <v>1</v>
      </c>
      <c r="JJ476">
        <v>24</v>
      </c>
      <c r="JK476">
        <v>203137.5</v>
      </c>
      <c r="JL476">
        <v>203137.7</v>
      </c>
      <c r="JM476">
        <v>2.69287</v>
      </c>
      <c r="JN476">
        <v>2.62573</v>
      </c>
      <c r="JO476">
        <v>1.49658</v>
      </c>
      <c r="JP476">
        <v>2.34253</v>
      </c>
      <c r="JQ476">
        <v>1.54907</v>
      </c>
      <c r="JR476">
        <v>2.36084</v>
      </c>
      <c r="JS476">
        <v>36.6706</v>
      </c>
      <c r="JT476">
        <v>24.1751</v>
      </c>
      <c r="JU476">
        <v>18</v>
      </c>
      <c r="JV476">
        <v>482.388</v>
      </c>
      <c r="JW476">
        <v>491.835</v>
      </c>
      <c r="JX476">
        <v>27.1211</v>
      </c>
      <c r="JY476">
        <v>28.7026</v>
      </c>
      <c r="JZ476">
        <v>29.9999</v>
      </c>
      <c r="KA476">
        <v>28.9732</v>
      </c>
      <c r="KB476">
        <v>28.9826</v>
      </c>
      <c r="KC476">
        <v>54.0191</v>
      </c>
      <c r="KD476">
        <v>19.7036</v>
      </c>
      <c r="KE476">
        <v>76.13160000000001</v>
      </c>
      <c r="KF476">
        <v>27.1212</v>
      </c>
      <c r="KG476">
        <v>1236.32</v>
      </c>
      <c r="KH476">
        <v>19.464</v>
      </c>
      <c r="KI476">
        <v>101.902</v>
      </c>
      <c r="KJ476">
        <v>91.3985</v>
      </c>
    </row>
    <row r="477" spans="1:296">
      <c r="A477">
        <v>459</v>
      </c>
      <c r="B477">
        <v>1759177862.1</v>
      </c>
      <c r="C477">
        <v>16489</v>
      </c>
      <c r="D477" t="s">
        <v>1365</v>
      </c>
      <c r="E477" t="s">
        <v>1366</v>
      </c>
      <c r="F477">
        <v>5</v>
      </c>
      <c r="G477" t="s">
        <v>1218</v>
      </c>
      <c r="H477">
        <v>1759177854.314285</v>
      </c>
      <c r="I477">
        <f>(J477)/1000</f>
        <v>0</v>
      </c>
      <c r="J477">
        <f>IF(DO477, AM477, AG477)</f>
        <v>0</v>
      </c>
      <c r="K477">
        <f>IF(DO477, AH477, AF477)</f>
        <v>0</v>
      </c>
      <c r="L477">
        <f>DQ477 - IF(AT477&gt;1, K477*DK477*100.0/(AV477), 0)</f>
        <v>0</v>
      </c>
      <c r="M477">
        <f>((S477-I477/2)*L477-K477)/(S477+I477/2)</f>
        <v>0</v>
      </c>
      <c r="N477">
        <f>M477*(DX477+DY477)/1000.0</f>
        <v>0</v>
      </c>
      <c r="O477">
        <f>(DQ477 - IF(AT477&gt;1, K477*DK477*100.0/(AV477), 0))*(DX477+DY477)/1000.0</f>
        <v>0</v>
      </c>
      <c r="P477">
        <f>2.0/((1/R477-1/Q477)+SIGN(R477)*SQRT((1/R477-1/Q477)*(1/R477-1/Q477) + 4*DL477/((DL477+1)*(DL477+1))*(2*1/R477*1/Q477-1/Q477*1/Q477)))</f>
        <v>0</v>
      </c>
      <c r="Q477">
        <f>IF(LEFT(DM477,1)&lt;&gt;"0",IF(LEFT(DM477,1)="1",3.0,DN477),$D$5+$E$5*(EE477*DX477/($K$5*1000))+$F$5*(EE477*DX477/($K$5*1000))*MAX(MIN(DK477,$J$5),$I$5)*MAX(MIN(DK477,$J$5),$I$5)+$G$5*MAX(MIN(DK477,$J$5),$I$5)*(EE477*DX477/($K$5*1000))+$H$5*(EE477*DX477/($K$5*1000))*(EE477*DX477/($K$5*1000)))</f>
        <v>0</v>
      </c>
      <c r="R477">
        <f>I477*(1000-(1000*0.61365*exp(17.502*V477/(240.97+V477))/(DX477+DY477)+DS477)/2)/(1000*0.61365*exp(17.502*V477/(240.97+V477))/(DX477+DY477)-DS477)</f>
        <v>0</v>
      </c>
      <c r="S477">
        <f>1/((DL477+1)/(P477/1.6)+1/(Q477/1.37)) + DL477/((DL477+1)/(P477/1.6) + DL477/(Q477/1.37))</f>
        <v>0</v>
      </c>
      <c r="T477">
        <f>(DG477*DJ477)</f>
        <v>0</v>
      </c>
      <c r="U477">
        <f>(DZ477+(T477+2*0.95*5.67E-8*(((DZ477+$B$9)+273)^4-(DZ477+273)^4)-44100*I477)/(1.84*29.3*Q477+8*0.95*5.67E-8*(DZ477+273)^3))</f>
        <v>0</v>
      </c>
      <c r="V477">
        <f>($C$9*EA477+$D$9*EB477+$E$9*U477)</f>
        <v>0</v>
      </c>
      <c r="W477">
        <f>0.61365*exp(17.502*V477/(240.97+V477))</f>
        <v>0</v>
      </c>
      <c r="X477">
        <f>(Y477/Z477*100)</f>
        <v>0</v>
      </c>
      <c r="Y477">
        <f>DS477*(DX477+DY477)/1000</f>
        <v>0</v>
      </c>
      <c r="Z477">
        <f>0.61365*exp(17.502*DZ477/(240.97+DZ477))</f>
        <v>0</v>
      </c>
      <c r="AA477">
        <f>(W477-DS477*(DX477+DY477)/1000)</f>
        <v>0</v>
      </c>
      <c r="AB477">
        <f>(-I477*44100)</f>
        <v>0</v>
      </c>
      <c r="AC477">
        <f>2*29.3*Q477*0.92*(DZ477-V477)</f>
        <v>0</v>
      </c>
      <c r="AD477">
        <f>2*0.95*5.67E-8*(((DZ477+$B$9)+273)^4-(V477+273)^4)</f>
        <v>0</v>
      </c>
      <c r="AE477">
        <f>T477+AD477+AB477+AC477</f>
        <v>0</v>
      </c>
      <c r="AF477">
        <f>DW477*AT477*(DR477-DQ477*(1000-AT477*DT477)/(1000-AT477*DS477))/(100*DK477)</f>
        <v>0</v>
      </c>
      <c r="AG477">
        <f>1000*DW477*AT477*(DS477-DT477)/(100*DK477*(1000-AT477*DS477))</f>
        <v>0</v>
      </c>
      <c r="AH477">
        <f>(AI477 - AJ477 - DX477*1E3/(8.314*(DZ477+273.15)) * AL477/DW477 * AK477) * DW477/(100*DK477) * (1000 - DT477)/1000</f>
        <v>0</v>
      </c>
      <c r="AI477">
        <v>1248.725156688447</v>
      </c>
      <c r="AJ477">
        <v>1217.710363636364</v>
      </c>
      <c r="AK477">
        <v>3.269929385539879</v>
      </c>
      <c r="AL477">
        <v>65.05159675909137</v>
      </c>
      <c r="AM477">
        <f>(AO477 - AN477 + DX477*1E3/(8.314*(DZ477+273.15)) * AQ477/DW477 * AP477) * DW477/(100*DK477) * 1000/(1000 - AO477)</f>
        <v>0</v>
      </c>
      <c r="AN477">
        <v>19.42580826821133</v>
      </c>
      <c r="AO477">
        <v>21.31665333333333</v>
      </c>
      <c r="AP477">
        <v>-3.429802604735499E-05</v>
      </c>
      <c r="AQ477">
        <v>105.0378485698211</v>
      </c>
      <c r="AR477">
        <v>0</v>
      </c>
      <c r="AS477">
        <v>0</v>
      </c>
      <c r="AT477">
        <f>IF(AR477*$H$15&gt;=AV477,1.0,(AV477/(AV477-AR477*$H$15)))</f>
        <v>0</v>
      </c>
      <c r="AU477">
        <f>(AT477-1)*100</f>
        <v>0</v>
      </c>
      <c r="AV477">
        <f>MAX(0,($B$15+$C$15*EE477)/(1+$D$15*EE477)*DX477/(DZ477+273)*$E$15)</f>
        <v>0</v>
      </c>
      <c r="AW477" t="s">
        <v>437</v>
      </c>
      <c r="AX477" t="s">
        <v>437</v>
      </c>
      <c r="AY477">
        <v>0</v>
      </c>
      <c r="AZ477">
        <v>0</v>
      </c>
      <c r="BA477">
        <f>1-AY477/AZ477</f>
        <v>0</v>
      </c>
      <c r="BB477">
        <v>0</v>
      </c>
      <c r="BC477" t="s">
        <v>437</v>
      </c>
      <c r="BD477" t="s">
        <v>437</v>
      </c>
      <c r="BE477">
        <v>0</v>
      </c>
      <c r="BF477">
        <v>0</v>
      </c>
      <c r="BG477">
        <f>1-BE477/BF477</f>
        <v>0</v>
      </c>
      <c r="BH477">
        <v>0.5</v>
      </c>
      <c r="BI477">
        <f>DH477</f>
        <v>0</v>
      </c>
      <c r="BJ477">
        <f>K477</f>
        <v>0</v>
      </c>
      <c r="BK477">
        <f>BG477*BH477*BI477</f>
        <v>0</v>
      </c>
      <c r="BL477">
        <f>(BJ477-BB477)/BI477</f>
        <v>0</v>
      </c>
      <c r="BM477">
        <f>(AZ477-BF477)/BF477</f>
        <v>0</v>
      </c>
      <c r="BN477">
        <f>AY477/(BA477+AY477/BF477)</f>
        <v>0</v>
      </c>
      <c r="BO477" t="s">
        <v>437</v>
      </c>
      <c r="BP477">
        <v>0</v>
      </c>
      <c r="BQ477">
        <f>IF(BP477&lt;&gt;0, BP477, BN477)</f>
        <v>0</v>
      </c>
      <c r="BR477">
        <f>1-BQ477/BF477</f>
        <v>0</v>
      </c>
      <c r="BS477">
        <f>(BF477-BE477)/(BF477-BQ477)</f>
        <v>0</v>
      </c>
      <c r="BT477">
        <f>(AZ477-BF477)/(AZ477-BQ477)</f>
        <v>0</v>
      </c>
      <c r="BU477">
        <f>(BF477-BE477)/(BF477-AY477)</f>
        <v>0</v>
      </c>
      <c r="BV477">
        <f>(AZ477-BF477)/(AZ477-AY477)</f>
        <v>0</v>
      </c>
      <c r="BW477">
        <f>(BS477*BQ477/BE477)</f>
        <v>0</v>
      </c>
      <c r="BX477">
        <f>(1-BW477)</f>
        <v>0</v>
      </c>
      <c r="DG477">
        <f>$B$13*EF477+$C$13*EG477+$F$13*ER477*(1-EU477)</f>
        <v>0</v>
      </c>
      <c r="DH477">
        <f>DG477*DI477</f>
        <v>0</v>
      </c>
      <c r="DI477">
        <f>($B$13*$D$11+$C$13*$D$11+$F$13*((FE477+EW477)/MAX(FE477+EW477+FF477, 0.1)*$I$11+FF477/MAX(FE477+EW477+FF477, 0.1)*$J$11))/($B$13+$C$13+$F$13)</f>
        <v>0</v>
      </c>
      <c r="DJ477">
        <f>($B$13*$K$11+$C$13*$K$11+$F$13*((FE477+EW477)/MAX(FE477+EW477+FF477, 0.1)*$P$11+FF477/MAX(FE477+EW477+FF477, 0.1)*$Q$11))/($B$13+$C$13+$F$13)</f>
        <v>0</v>
      </c>
      <c r="DK477">
        <v>3.21</v>
      </c>
      <c r="DL477">
        <v>0.5</v>
      </c>
      <c r="DM477" t="s">
        <v>438</v>
      </c>
      <c r="DN477">
        <v>2</v>
      </c>
      <c r="DO477" t="b">
        <v>1</v>
      </c>
      <c r="DP477">
        <v>1759177854.314285</v>
      </c>
      <c r="DQ477">
        <v>1167.405357142857</v>
      </c>
      <c r="DR477">
        <v>1209.365</v>
      </c>
      <c r="DS477">
        <v>21.32140714285714</v>
      </c>
      <c r="DT477">
        <v>19.43200357142857</v>
      </c>
      <c r="DU477">
        <v>1167.925357142857</v>
      </c>
      <c r="DV477">
        <v>21.05056785714286</v>
      </c>
      <c r="DW477">
        <v>499.9756071428572</v>
      </c>
      <c r="DX477">
        <v>90.78109285714285</v>
      </c>
      <c r="DY477">
        <v>0.06675981428571429</v>
      </c>
      <c r="DZ477">
        <v>28.41044285714286</v>
      </c>
      <c r="EA477">
        <v>29.99733571428571</v>
      </c>
      <c r="EB477">
        <v>999.9000000000002</v>
      </c>
      <c r="EC477">
        <v>0</v>
      </c>
      <c r="ED477">
        <v>0</v>
      </c>
      <c r="EE477">
        <v>9995.579285714286</v>
      </c>
      <c r="EF477">
        <v>0</v>
      </c>
      <c r="EG477">
        <v>10.29198214285714</v>
      </c>
      <c r="EH477">
        <v>-41.96</v>
      </c>
      <c r="EI477">
        <v>1192.838571428571</v>
      </c>
      <c r="EJ477">
        <v>1233.330714285714</v>
      </c>
      <c r="EK477">
        <v>1.889388928571428</v>
      </c>
      <c r="EL477">
        <v>1209.365</v>
      </c>
      <c r="EM477">
        <v>19.43200357142857</v>
      </c>
      <c r="EN477">
        <v>1.935580714285714</v>
      </c>
      <c r="EO477">
        <v>1.764058928571429</v>
      </c>
      <c r="EP477">
        <v>16.92697857142857</v>
      </c>
      <c r="EQ477">
        <v>15.4719</v>
      </c>
      <c r="ER477">
        <v>2000.025</v>
      </c>
      <c r="ES477">
        <v>0.9799975714285711</v>
      </c>
      <c r="ET477">
        <v>0.02000234285714286</v>
      </c>
      <c r="EU477">
        <v>0</v>
      </c>
      <c r="EV477">
        <v>463.469</v>
      </c>
      <c r="EW477">
        <v>5.00078</v>
      </c>
      <c r="EX477">
        <v>9041.736428571428</v>
      </c>
      <c r="EY477">
        <v>16379.825</v>
      </c>
      <c r="EZ477">
        <v>38.80767857142856</v>
      </c>
      <c r="FA477">
        <v>39.64024999999999</v>
      </c>
      <c r="FB477">
        <v>38.94407142857143</v>
      </c>
      <c r="FC477">
        <v>39.29653571428571</v>
      </c>
      <c r="FD477">
        <v>39.83239285714285</v>
      </c>
      <c r="FE477">
        <v>1955.115</v>
      </c>
      <c r="FF477">
        <v>39.90642857142858</v>
      </c>
      <c r="FG477">
        <v>0</v>
      </c>
      <c r="FH477">
        <v>1759177854.8</v>
      </c>
      <c r="FI477">
        <v>0</v>
      </c>
      <c r="FJ477">
        <v>463.4615000000001</v>
      </c>
      <c r="FK477">
        <v>3.155658144372325</v>
      </c>
      <c r="FL477">
        <v>40.54564102085246</v>
      </c>
      <c r="FM477">
        <v>9041.936153846154</v>
      </c>
      <c r="FN477">
        <v>15</v>
      </c>
      <c r="FO477">
        <v>0</v>
      </c>
      <c r="FP477" t="s">
        <v>439</v>
      </c>
      <c r="FQ477">
        <v>1746989605.5</v>
      </c>
      <c r="FR477">
        <v>1746989593.5</v>
      </c>
      <c r="FS477">
        <v>0</v>
      </c>
      <c r="FT477">
        <v>-0.274</v>
      </c>
      <c r="FU477">
        <v>-0.002</v>
      </c>
      <c r="FV477">
        <v>2.549</v>
      </c>
      <c r="FW477">
        <v>0.129</v>
      </c>
      <c r="FX477">
        <v>420</v>
      </c>
      <c r="FY477">
        <v>17</v>
      </c>
      <c r="FZ477">
        <v>0.02</v>
      </c>
      <c r="GA477">
        <v>0.04</v>
      </c>
      <c r="GB477">
        <v>-42.02177804878049</v>
      </c>
      <c r="GC477">
        <v>2.225846914060119</v>
      </c>
      <c r="GD477">
        <v>0.6924944062509647</v>
      </c>
      <c r="GE477">
        <v>0</v>
      </c>
      <c r="GF477">
        <v>463.2863235294117</v>
      </c>
      <c r="GG477">
        <v>2.89074103789822</v>
      </c>
      <c r="GH477">
        <v>0.3607223733327884</v>
      </c>
      <c r="GI477">
        <v>0</v>
      </c>
      <c r="GJ477">
        <v>1.888551463414634</v>
      </c>
      <c r="GK477">
        <v>0.01337839591941781</v>
      </c>
      <c r="GL477">
        <v>0.002038135878300969</v>
      </c>
      <c r="GM477">
        <v>1</v>
      </c>
      <c r="GN477">
        <v>1</v>
      </c>
      <c r="GO477">
        <v>3</v>
      </c>
      <c r="GP477" t="s">
        <v>459</v>
      </c>
      <c r="GQ477">
        <v>3.1018</v>
      </c>
      <c r="GR477">
        <v>2.72505</v>
      </c>
      <c r="GS477">
        <v>0.180173</v>
      </c>
      <c r="GT477">
        <v>0.183994</v>
      </c>
      <c r="GU477">
        <v>0.09950879999999999</v>
      </c>
      <c r="GV477">
        <v>0.0944637</v>
      </c>
      <c r="GW477">
        <v>21420.8</v>
      </c>
      <c r="GX477">
        <v>19367.3</v>
      </c>
      <c r="GY477">
        <v>26691.1</v>
      </c>
      <c r="GZ477">
        <v>23955</v>
      </c>
      <c r="HA477">
        <v>38468.1</v>
      </c>
      <c r="HB477">
        <v>32077.7</v>
      </c>
      <c r="HC477">
        <v>46605.6</v>
      </c>
      <c r="HD477">
        <v>37899.1</v>
      </c>
      <c r="HE477">
        <v>1.87045</v>
      </c>
      <c r="HF477">
        <v>1.86292</v>
      </c>
      <c r="HG477">
        <v>0.14884</v>
      </c>
      <c r="HH477">
        <v>0</v>
      </c>
      <c r="HI477">
        <v>27.5602</v>
      </c>
      <c r="HJ477">
        <v>999.9</v>
      </c>
      <c r="HK477">
        <v>45.3</v>
      </c>
      <c r="HL477">
        <v>32</v>
      </c>
      <c r="HM477">
        <v>23.8279</v>
      </c>
      <c r="HN477">
        <v>61.1818</v>
      </c>
      <c r="HO477">
        <v>22.3237</v>
      </c>
      <c r="HP477">
        <v>1</v>
      </c>
      <c r="HQ477">
        <v>0.108072</v>
      </c>
      <c r="HR477">
        <v>-0.0277315</v>
      </c>
      <c r="HS477">
        <v>20.2799</v>
      </c>
      <c r="HT477">
        <v>5.2128</v>
      </c>
      <c r="HU477">
        <v>11.98</v>
      </c>
      <c r="HV477">
        <v>4.9629</v>
      </c>
      <c r="HW477">
        <v>3.27458</v>
      </c>
      <c r="HX477">
        <v>9999</v>
      </c>
      <c r="HY477">
        <v>9999</v>
      </c>
      <c r="HZ477">
        <v>9999</v>
      </c>
      <c r="IA477">
        <v>45</v>
      </c>
      <c r="IB477">
        <v>1.86397</v>
      </c>
      <c r="IC477">
        <v>1.86012</v>
      </c>
      <c r="ID477">
        <v>1.85844</v>
      </c>
      <c r="IE477">
        <v>1.85976</v>
      </c>
      <c r="IF477">
        <v>1.85989</v>
      </c>
      <c r="IG477">
        <v>1.8584</v>
      </c>
      <c r="IH477">
        <v>1.85745</v>
      </c>
      <c r="II477">
        <v>1.85242</v>
      </c>
      <c r="IJ477">
        <v>0</v>
      </c>
      <c r="IK477">
        <v>0</v>
      </c>
      <c r="IL477">
        <v>0</v>
      </c>
      <c r="IM477">
        <v>0</v>
      </c>
      <c r="IN477" t="s">
        <v>441</v>
      </c>
      <c r="IO477" t="s">
        <v>442</v>
      </c>
      <c r="IP477" t="s">
        <v>443</v>
      </c>
      <c r="IQ477" t="s">
        <v>443</v>
      </c>
      <c r="IR477" t="s">
        <v>443</v>
      </c>
      <c r="IS477" t="s">
        <v>443</v>
      </c>
      <c r="IT477">
        <v>0</v>
      </c>
      <c r="IU477">
        <v>100</v>
      </c>
      <c r="IV477">
        <v>100</v>
      </c>
      <c r="IW477">
        <v>-0.49</v>
      </c>
      <c r="IX477">
        <v>0.2707</v>
      </c>
      <c r="IY477">
        <v>-0.9039269621244732</v>
      </c>
      <c r="IZ477">
        <v>-0.001239420960351069</v>
      </c>
      <c r="JA477">
        <v>2.054680153414315E-06</v>
      </c>
      <c r="JB477">
        <v>-6.090169633737798E-10</v>
      </c>
      <c r="JC477">
        <v>0.01286883109493677</v>
      </c>
      <c r="JD477">
        <v>0.003674261220633967</v>
      </c>
      <c r="JE477">
        <v>0.0003746991724086452</v>
      </c>
      <c r="JF477">
        <v>1.563836292469968E-06</v>
      </c>
      <c r="JG477">
        <v>1</v>
      </c>
      <c r="JH477">
        <v>2003</v>
      </c>
      <c r="JI477">
        <v>1</v>
      </c>
      <c r="JJ477">
        <v>24</v>
      </c>
      <c r="JK477">
        <v>203137.6</v>
      </c>
      <c r="JL477">
        <v>203137.8</v>
      </c>
      <c r="JM477">
        <v>2.72583</v>
      </c>
      <c r="JN477">
        <v>2.61719</v>
      </c>
      <c r="JO477">
        <v>1.49658</v>
      </c>
      <c r="JP477">
        <v>2.34253</v>
      </c>
      <c r="JQ477">
        <v>1.54907</v>
      </c>
      <c r="JR477">
        <v>2.44263</v>
      </c>
      <c r="JS477">
        <v>36.6706</v>
      </c>
      <c r="JT477">
        <v>24.1751</v>
      </c>
      <c r="JU477">
        <v>18</v>
      </c>
      <c r="JV477">
        <v>482.006</v>
      </c>
      <c r="JW477">
        <v>491.962</v>
      </c>
      <c r="JX477">
        <v>27.1207</v>
      </c>
      <c r="JY477">
        <v>28.7</v>
      </c>
      <c r="JZ477">
        <v>29.9998</v>
      </c>
      <c r="KA477">
        <v>28.9707</v>
      </c>
      <c r="KB477">
        <v>28.9801</v>
      </c>
      <c r="KC477">
        <v>54.6782</v>
      </c>
      <c r="KD477">
        <v>19.7036</v>
      </c>
      <c r="KE477">
        <v>76.13160000000001</v>
      </c>
      <c r="KF477">
        <v>27.1211</v>
      </c>
      <c r="KG477">
        <v>1256.36</v>
      </c>
      <c r="KH477">
        <v>19.464</v>
      </c>
      <c r="KI477">
        <v>101.902</v>
      </c>
      <c r="KJ477">
        <v>91.39879999999999</v>
      </c>
    </row>
    <row r="478" spans="1:296">
      <c r="A478">
        <v>460</v>
      </c>
      <c r="B478">
        <v>1759177867.1</v>
      </c>
      <c r="C478">
        <v>16494</v>
      </c>
      <c r="D478" t="s">
        <v>1367</v>
      </c>
      <c r="E478" t="s">
        <v>1368</v>
      </c>
      <c r="F478">
        <v>5</v>
      </c>
      <c r="G478" t="s">
        <v>1218</v>
      </c>
      <c r="H478">
        <v>1759177859.6</v>
      </c>
      <c r="I478">
        <f>(J478)/1000</f>
        <v>0</v>
      </c>
      <c r="J478">
        <f>IF(DO478, AM478, AG478)</f>
        <v>0</v>
      </c>
      <c r="K478">
        <f>IF(DO478, AH478, AF478)</f>
        <v>0</v>
      </c>
      <c r="L478">
        <f>DQ478 - IF(AT478&gt;1, K478*DK478*100.0/(AV478), 0)</f>
        <v>0</v>
      </c>
      <c r="M478">
        <f>((S478-I478/2)*L478-K478)/(S478+I478/2)</f>
        <v>0</v>
      </c>
      <c r="N478">
        <f>M478*(DX478+DY478)/1000.0</f>
        <v>0</v>
      </c>
      <c r="O478">
        <f>(DQ478 - IF(AT478&gt;1, K478*DK478*100.0/(AV478), 0))*(DX478+DY478)/1000.0</f>
        <v>0</v>
      </c>
      <c r="P478">
        <f>2.0/((1/R478-1/Q478)+SIGN(R478)*SQRT((1/R478-1/Q478)*(1/R478-1/Q478) + 4*DL478/((DL478+1)*(DL478+1))*(2*1/R478*1/Q478-1/Q478*1/Q478)))</f>
        <v>0</v>
      </c>
      <c r="Q478">
        <f>IF(LEFT(DM478,1)&lt;&gt;"0",IF(LEFT(DM478,1)="1",3.0,DN478),$D$5+$E$5*(EE478*DX478/($K$5*1000))+$F$5*(EE478*DX478/($K$5*1000))*MAX(MIN(DK478,$J$5),$I$5)*MAX(MIN(DK478,$J$5),$I$5)+$G$5*MAX(MIN(DK478,$J$5),$I$5)*(EE478*DX478/($K$5*1000))+$H$5*(EE478*DX478/($K$5*1000))*(EE478*DX478/($K$5*1000)))</f>
        <v>0</v>
      </c>
      <c r="R478">
        <f>I478*(1000-(1000*0.61365*exp(17.502*V478/(240.97+V478))/(DX478+DY478)+DS478)/2)/(1000*0.61365*exp(17.502*V478/(240.97+V478))/(DX478+DY478)-DS478)</f>
        <v>0</v>
      </c>
      <c r="S478">
        <f>1/((DL478+1)/(P478/1.6)+1/(Q478/1.37)) + DL478/((DL478+1)/(P478/1.6) + DL478/(Q478/1.37))</f>
        <v>0</v>
      </c>
      <c r="T478">
        <f>(DG478*DJ478)</f>
        <v>0</v>
      </c>
      <c r="U478">
        <f>(DZ478+(T478+2*0.95*5.67E-8*(((DZ478+$B$9)+273)^4-(DZ478+273)^4)-44100*I478)/(1.84*29.3*Q478+8*0.95*5.67E-8*(DZ478+273)^3))</f>
        <v>0</v>
      </c>
      <c r="V478">
        <f>($C$9*EA478+$D$9*EB478+$E$9*U478)</f>
        <v>0</v>
      </c>
      <c r="W478">
        <f>0.61365*exp(17.502*V478/(240.97+V478))</f>
        <v>0</v>
      </c>
      <c r="X478">
        <f>(Y478/Z478*100)</f>
        <v>0</v>
      </c>
      <c r="Y478">
        <f>DS478*(DX478+DY478)/1000</f>
        <v>0</v>
      </c>
      <c r="Z478">
        <f>0.61365*exp(17.502*DZ478/(240.97+DZ478))</f>
        <v>0</v>
      </c>
      <c r="AA478">
        <f>(W478-DS478*(DX478+DY478)/1000)</f>
        <v>0</v>
      </c>
      <c r="AB478">
        <f>(-I478*44100)</f>
        <v>0</v>
      </c>
      <c r="AC478">
        <f>2*29.3*Q478*0.92*(DZ478-V478)</f>
        <v>0</v>
      </c>
      <c r="AD478">
        <f>2*0.95*5.67E-8*(((DZ478+$B$9)+273)^4-(V478+273)^4)</f>
        <v>0</v>
      </c>
      <c r="AE478">
        <f>T478+AD478+AB478+AC478</f>
        <v>0</v>
      </c>
      <c r="AF478">
        <f>DW478*AT478*(DR478-DQ478*(1000-AT478*DT478)/(1000-AT478*DS478))/(100*DK478)</f>
        <v>0</v>
      </c>
      <c r="AG478">
        <f>1000*DW478*AT478*(DS478-DT478)/(100*DK478*(1000-AT478*DS478))</f>
        <v>0</v>
      </c>
      <c r="AH478">
        <f>(AI478 - AJ478 - DX478*1E3/(8.314*(DZ478+273.15)) * AL478/DW478 * AK478) * DW478/(100*DK478) * (1000 - DT478)/1000</f>
        <v>0</v>
      </c>
      <c r="AI478">
        <v>1265.9105947043</v>
      </c>
      <c r="AJ478">
        <v>1234.347636363636</v>
      </c>
      <c r="AK478">
        <v>3.344578412067999</v>
      </c>
      <c r="AL478">
        <v>65.05159675909137</v>
      </c>
      <c r="AM478">
        <f>(AO478 - AN478 + DX478*1E3/(8.314*(DZ478+273.15)) * AQ478/DW478 * AP478) * DW478/(100*DK478) * 1000/(1000 - AO478)</f>
        <v>0</v>
      </c>
      <c r="AN478">
        <v>19.42063464956614</v>
      </c>
      <c r="AO478">
        <v>21.31094424242424</v>
      </c>
      <c r="AP478">
        <v>-4.565849935752505E-05</v>
      </c>
      <c r="AQ478">
        <v>105.0378485698211</v>
      </c>
      <c r="AR478">
        <v>0</v>
      </c>
      <c r="AS478">
        <v>0</v>
      </c>
      <c r="AT478">
        <f>IF(AR478*$H$15&gt;=AV478,1.0,(AV478/(AV478-AR478*$H$15)))</f>
        <v>0</v>
      </c>
      <c r="AU478">
        <f>(AT478-1)*100</f>
        <v>0</v>
      </c>
      <c r="AV478">
        <f>MAX(0,($B$15+$C$15*EE478)/(1+$D$15*EE478)*DX478/(DZ478+273)*$E$15)</f>
        <v>0</v>
      </c>
      <c r="AW478" t="s">
        <v>437</v>
      </c>
      <c r="AX478" t="s">
        <v>437</v>
      </c>
      <c r="AY478">
        <v>0</v>
      </c>
      <c r="AZ478">
        <v>0</v>
      </c>
      <c r="BA478">
        <f>1-AY478/AZ478</f>
        <v>0</v>
      </c>
      <c r="BB478">
        <v>0</v>
      </c>
      <c r="BC478" t="s">
        <v>437</v>
      </c>
      <c r="BD478" t="s">
        <v>437</v>
      </c>
      <c r="BE478">
        <v>0</v>
      </c>
      <c r="BF478">
        <v>0</v>
      </c>
      <c r="BG478">
        <f>1-BE478/BF478</f>
        <v>0</v>
      </c>
      <c r="BH478">
        <v>0.5</v>
      </c>
      <c r="BI478">
        <f>DH478</f>
        <v>0</v>
      </c>
      <c r="BJ478">
        <f>K478</f>
        <v>0</v>
      </c>
      <c r="BK478">
        <f>BG478*BH478*BI478</f>
        <v>0</v>
      </c>
      <c r="BL478">
        <f>(BJ478-BB478)/BI478</f>
        <v>0</v>
      </c>
      <c r="BM478">
        <f>(AZ478-BF478)/BF478</f>
        <v>0</v>
      </c>
      <c r="BN478">
        <f>AY478/(BA478+AY478/BF478)</f>
        <v>0</v>
      </c>
      <c r="BO478" t="s">
        <v>437</v>
      </c>
      <c r="BP478">
        <v>0</v>
      </c>
      <c r="BQ478">
        <f>IF(BP478&lt;&gt;0, BP478, BN478)</f>
        <v>0</v>
      </c>
      <c r="BR478">
        <f>1-BQ478/BF478</f>
        <v>0</v>
      </c>
      <c r="BS478">
        <f>(BF478-BE478)/(BF478-BQ478)</f>
        <v>0</v>
      </c>
      <c r="BT478">
        <f>(AZ478-BF478)/(AZ478-BQ478)</f>
        <v>0</v>
      </c>
      <c r="BU478">
        <f>(BF478-BE478)/(BF478-AY478)</f>
        <v>0</v>
      </c>
      <c r="BV478">
        <f>(AZ478-BF478)/(AZ478-AY478)</f>
        <v>0</v>
      </c>
      <c r="BW478">
        <f>(BS478*BQ478/BE478)</f>
        <v>0</v>
      </c>
      <c r="BX478">
        <f>(1-BW478)</f>
        <v>0</v>
      </c>
      <c r="DG478">
        <f>$B$13*EF478+$C$13*EG478+$F$13*ER478*(1-EU478)</f>
        <v>0</v>
      </c>
      <c r="DH478">
        <f>DG478*DI478</f>
        <v>0</v>
      </c>
      <c r="DI478">
        <f>($B$13*$D$11+$C$13*$D$11+$F$13*((FE478+EW478)/MAX(FE478+EW478+FF478, 0.1)*$I$11+FF478/MAX(FE478+EW478+FF478, 0.1)*$J$11))/($B$13+$C$13+$F$13)</f>
        <v>0</v>
      </c>
      <c r="DJ478">
        <f>($B$13*$K$11+$C$13*$K$11+$F$13*((FE478+EW478)/MAX(FE478+EW478+FF478, 0.1)*$P$11+FF478/MAX(FE478+EW478+FF478, 0.1)*$Q$11))/($B$13+$C$13+$F$13)</f>
        <v>0</v>
      </c>
      <c r="DK478">
        <v>3.21</v>
      </c>
      <c r="DL478">
        <v>0.5</v>
      </c>
      <c r="DM478" t="s">
        <v>438</v>
      </c>
      <c r="DN478">
        <v>2</v>
      </c>
      <c r="DO478" t="b">
        <v>1</v>
      </c>
      <c r="DP478">
        <v>1759177859.6</v>
      </c>
      <c r="DQ478">
        <v>1185.08962962963</v>
      </c>
      <c r="DR478">
        <v>1226.935555555556</v>
      </c>
      <c r="DS478">
        <v>21.31721111111111</v>
      </c>
      <c r="DT478">
        <v>19.42700740740741</v>
      </c>
      <c r="DU478">
        <v>1185.59037037037</v>
      </c>
      <c r="DV478">
        <v>21.04646296296296</v>
      </c>
      <c r="DW478">
        <v>499.9937037037037</v>
      </c>
      <c r="DX478">
        <v>90.78037777777779</v>
      </c>
      <c r="DY478">
        <v>0.06675388888888889</v>
      </c>
      <c r="DZ478">
        <v>28.41144074074073</v>
      </c>
      <c r="EA478">
        <v>29.99525185185185</v>
      </c>
      <c r="EB478">
        <v>999.9000000000001</v>
      </c>
      <c r="EC478">
        <v>0</v>
      </c>
      <c r="ED478">
        <v>0</v>
      </c>
      <c r="EE478">
        <v>9996.759259259259</v>
      </c>
      <c r="EF478">
        <v>0</v>
      </c>
      <c r="EG478">
        <v>10.28658148148148</v>
      </c>
      <c r="EH478">
        <v>-41.84583703703705</v>
      </c>
      <c r="EI478">
        <v>1210.902962962963</v>
      </c>
      <c r="EJ478">
        <v>1251.242222222222</v>
      </c>
      <c r="EK478">
        <v>1.890193333333333</v>
      </c>
      <c r="EL478">
        <v>1226.935555555556</v>
      </c>
      <c r="EM478">
        <v>19.42700740740741</v>
      </c>
      <c r="EN478">
        <v>1.935184444444444</v>
      </c>
      <c r="EO478">
        <v>1.763592222222222</v>
      </c>
      <c r="EP478">
        <v>16.92375185185185</v>
      </c>
      <c r="EQ478">
        <v>15.46777777777778</v>
      </c>
      <c r="ER478">
        <v>2000.009259259259</v>
      </c>
      <c r="ES478">
        <v>0.9799973333333332</v>
      </c>
      <c r="ET478">
        <v>0.02000258518518519</v>
      </c>
      <c r="EU478">
        <v>0</v>
      </c>
      <c r="EV478">
        <v>463.6405555555556</v>
      </c>
      <c r="EW478">
        <v>5.00078</v>
      </c>
      <c r="EX478">
        <v>9045.425185185186</v>
      </c>
      <c r="EY478">
        <v>16379.7</v>
      </c>
      <c r="EZ478">
        <v>38.79596296296296</v>
      </c>
      <c r="FA478">
        <v>39.62918518518518</v>
      </c>
      <c r="FB478">
        <v>38.94662962962963</v>
      </c>
      <c r="FC478">
        <v>39.28666666666667</v>
      </c>
      <c r="FD478">
        <v>39.84244444444444</v>
      </c>
      <c r="FE478">
        <v>1955.099259259259</v>
      </c>
      <c r="FF478">
        <v>39.91</v>
      </c>
      <c r="FG478">
        <v>0</v>
      </c>
      <c r="FH478">
        <v>1759177859.6</v>
      </c>
      <c r="FI478">
        <v>0</v>
      </c>
      <c r="FJ478">
        <v>463.6235769230769</v>
      </c>
      <c r="FK478">
        <v>1.797367536299841</v>
      </c>
      <c r="FL478">
        <v>40.88546999949371</v>
      </c>
      <c r="FM478">
        <v>9045.345384615384</v>
      </c>
      <c r="FN478">
        <v>15</v>
      </c>
      <c r="FO478">
        <v>0</v>
      </c>
      <c r="FP478" t="s">
        <v>439</v>
      </c>
      <c r="FQ478">
        <v>1746989605.5</v>
      </c>
      <c r="FR478">
        <v>1746989593.5</v>
      </c>
      <c r="FS478">
        <v>0</v>
      </c>
      <c r="FT478">
        <v>-0.274</v>
      </c>
      <c r="FU478">
        <v>-0.002</v>
      </c>
      <c r="FV478">
        <v>2.549</v>
      </c>
      <c r="FW478">
        <v>0.129</v>
      </c>
      <c r="FX478">
        <v>420</v>
      </c>
      <c r="FY478">
        <v>17</v>
      </c>
      <c r="FZ478">
        <v>0.02</v>
      </c>
      <c r="GA478">
        <v>0.04</v>
      </c>
      <c r="GB478">
        <v>-41.89330487804878</v>
      </c>
      <c r="GC478">
        <v>3.233621602787537</v>
      </c>
      <c r="GD478">
        <v>0.7302023885669561</v>
      </c>
      <c r="GE478">
        <v>0</v>
      </c>
      <c r="GF478">
        <v>463.5044411764707</v>
      </c>
      <c r="GG478">
        <v>2.29410237557985</v>
      </c>
      <c r="GH478">
        <v>0.3423499406074322</v>
      </c>
      <c r="GI478">
        <v>0</v>
      </c>
      <c r="GJ478">
        <v>1.889904634146341</v>
      </c>
      <c r="GK478">
        <v>0.01116439024390526</v>
      </c>
      <c r="GL478">
        <v>0.00165566595187551</v>
      </c>
      <c r="GM478">
        <v>1</v>
      </c>
      <c r="GN478">
        <v>1</v>
      </c>
      <c r="GO478">
        <v>3</v>
      </c>
      <c r="GP478" t="s">
        <v>459</v>
      </c>
      <c r="GQ478">
        <v>3.10205</v>
      </c>
      <c r="GR478">
        <v>2.72459</v>
      </c>
      <c r="GS478">
        <v>0.181692</v>
      </c>
      <c r="GT478">
        <v>0.185557</v>
      </c>
      <c r="GU478">
        <v>0.09949239999999999</v>
      </c>
      <c r="GV478">
        <v>0.09444420000000001</v>
      </c>
      <c r="GW478">
        <v>21381.2</v>
      </c>
      <c r="GX478">
        <v>19330.3</v>
      </c>
      <c r="GY478">
        <v>26691.2</v>
      </c>
      <c r="GZ478">
        <v>23955.1</v>
      </c>
      <c r="HA478">
        <v>38469.1</v>
      </c>
      <c r="HB478">
        <v>32078.5</v>
      </c>
      <c r="HC478">
        <v>46605.8</v>
      </c>
      <c r="HD478">
        <v>37899.1</v>
      </c>
      <c r="HE478">
        <v>1.87085</v>
      </c>
      <c r="HF478">
        <v>1.86297</v>
      </c>
      <c r="HG478">
        <v>0.149623</v>
      </c>
      <c r="HH478">
        <v>0</v>
      </c>
      <c r="HI478">
        <v>27.5624</v>
      </c>
      <c r="HJ478">
        <v>999.9</v>
      </c>
      <c r="HK478">
        <v>45.3</v>
      </c>
      <c r="HL478">
        <v>32</v>
      </c>
      <c r="HM478">
        <v>23.8279</v>
      </c>
      <c r="HN478">
        <v>60.8318</v>
      </c>
      <c r="HO478">
        <v>22.2796</v>
      </c>
      <c r="HP478">
        <v>1</v>
      </c>
      <c r="HQ478">
        <v>0.107947</v>
      </c>
      <c r="HR478">
        <v>-0.0505828</v>
      </c>
      <c r="HS478">
        <v>20.2799</v>
      </c>
      <c r="HT478">
        <v>5.2131</v>
      </c>
      <c r="HU478">
        <v>11.98</v>
      </c>
      <c r="HV478">
        <v>4.96295</v>
      </c>
      <c r="HW478">
        <v>3.2746</v>
      </c>
      <c r="HX478">
        <v>9999</v>
      </c>
      <c r="HY478">
        <v>9999</v>
      </c>
      <c r="HZ478">
        <v>9999</v>
      </c>
      <c r="IA478">
        <v>45</v>
      </c>
      <c r="IB478">
        <v>1.86398</v>
      </c>
      <c r="IC478">
        <v>1.86016</v>
      </c>
      <c r="ID478">
        <v>1.85846</v>
      </c>
      <c r="IE478">
        <v>1.85976</v>
      </c>
      <c r="IF478">
        <v>1.85989</v>
      </c>
      <c r="IG478">
        <v>1.8584</v>
      </c>
      <c r="IH478">
        <v>1.85745</v>
      </c>
      <c r="II478">
        <v>1.85242</v>
      </c>
      <c r="IJ478">
        <v>0</v>
      </c>
      <c r="IK478">
        <v>0</v>
      </c>
      <c r="IL478">
        <v>0</v>
      </c>
      <c r="IM478">
        <v>0</v>
      </c>
      <c r="IN478" t="s">
        <v>441</v>
      </c>
      <c r="IO478" t="s">
        <v>442</v>
      </c>
      <c r="IP478" t="s">
        <v>443</v>
      </c>
      <c r="IQ478" t="s">
        <v>443</v>
      </c>
      <c r="IR478" t="s">
        <v>443</v>
      </c>
      <c r="IS478" t="s">
        <v>443</v>
      </c>
      <c r="IT478">
        <v>0</v>
      </c>
      <c r="IU478">
        <v>100</v>
      </c>
      <c r="IV478">
        <v>100</v>
      </c>
      <c r="IW478">
        <v>-0.48</v>
      </c>
      <c r="IX478">
        <v>0.2706</v>
      </c>
      <c r="IY478">
        <v>-0.9039269621244732</v>
      </c>
      <c r="IZ478">
        <v>-0.001239420960351069</v>
      </c>
      <c r="JA478">
        <v>2.054680153414315E-06</v>
      </c>
      <c r="JB478">
        <v>-6.090169633737798E-10</v>
      </c>
      <c r="JC478">
        <v>0.01286883109493677</v>
      </c>
      <c r="JD478">
        <v>0.003674261220633967</v>
      </c>
      <c r="JE478">
        <v>0.0003746991724086452</v>
      </c>
      <c r="JF478">
        <v>1.563836292469968E-06</v>
      </c>
      <c r="JG478">
        <v>1</v>
      </c>
      <c r="JH478">
        <v>2003</v>
      </c>
      <c r="JI478">
        <v>1</v>
      </c>
      <c r="JJ478">
        <v>24</v>
      </c>
      <c r="JK478">
        <v>203137.7</v>
      </c>
      <c r="JL478">
        <v>203137.9</v>
      </c>
      <c r="JM478">
        <v>2.75269</v>
      </c>
      <c r="JN478">
        <v>2.61475</v>
      </c>
      <c r="JO478">
        <v>1.49658</v>
      </c>
      <c r="JP478">
        <v>2.34253</v>
      </c>
      <c r="JQ478">
        <v>1.54907</v>
      </c>
      <c r="JR478">
        <v>2.46216</v>
      </c>
      <c r="JS478">
        <v>36.6706</v>
      </c>
      <c r="JT478">
        <v>24.1838</v>
      </c>
      <c r="JU478">
        <v>18</v>
      </c>
      <c r="JV478">
        <v>482.215</v>
      </c>
      <c r="JW478">
        <v>491.97</v>
      </c>
      <c r="JX478">
        <v>27.1228</v>
      </c>
      <c r="JY478">
        <v>28.6976</v>
      </c>
      <c r="JZ478">
        <v>29.9999</v>
      </c>
      <c r="KA478">
        <v>28.9676</v>
      </c>
      <c r="KB478">
        <v>28.977</v>
      </c>
      <c r="KC478">
        <v>55.2402</v>
      </c>
      <c r="KD478">
        <v>19.7036</v>
      </c>
      <c r="KE478">
        <v>76.13160000000001</v>
      </c>
      <c r="KF478">
        <v>27.1261</v>
      </c>
      <c r="KG478">
        <v>1269.72</v>
      </c>
      <c r="KH478">
        <v>19.464</v>
      </c>
      <c r="KI478">
        <v>101.902</v>
      </c>
      <c r="KJ478">
        <v>91.3989</v>
      </c>
    </row>
    <row r="479" spans="1:296">
      <c r="A479">
        <v>461</v>
      </c>
      <c r="B479">
        <v>1759177872.1</v>
      </c>
      <c r="C479">
        <v>16499</v>
      </c>
      <c r="D479" t="s">
        <v>1369</v>
      </c>
      <c r="E479" t="s">
        <v>1370</v>
      </c>
      <c r="F479">
        <v>5</v>
      </c>
      <c r="G479" t="s">
        <v>1218</v>
      </c>
      <c r="H479">
        <v>1759177864.314285</v>
      </c>
      <c r="I479">
        <f>(J479)/1000</f>
        <v>0</v>
      </c>
      <c r="J479">
        <f>IF(DO479, AM479, AG479)</f>
        <v>0</v>
      </c>
      <c r="K479">
        <f>IF(DO479, AH479, AF479)</f>
        <v>0</v>
      </c>
      <c r="L479">
        <f>DQ479 - IF(AT479&gt;1, K479*DK479*100.0/(AV479), 0)</f>
        <v>0</v>
      </c>
      <c r="M479">
        <f>((S479-I479/2)*L479-K479)/(S479+I479/2)</f>
        <v>0</v>
      </c>
      <c r="N479">
        <f>M479*(DX479+DY479)/1000.0</f>
        <v>0</v>
      </c>
      <c r="O479">
        <f>(DQ479 - IF(AT479&gt;1, K479*DK479*100.0/(AV479), 0))*(DX479+DY479)/1000.0</f>
        <v>0</v>
      </c>
      <c r="P479">
        <f>2.0/((1/R479-1/Q479)+SIGN(R479)*SQRT((1/R479-1/Q479)*(1/R479-1/Q479) + 4*DL479/((DL479+1)*(DL479+1))*(2*1/R479*1/Q479-1/Q479*1/Q479)))</f>
        <v>0</v>
      </c>
      <c r="Q479">
        <f>IF(LEFT(DM479,1)&lt;&gt;"0",IF(LEFT(DM479,1)="1",3.0,DN479),$D$5+$E$5*(EE479*DX479/($K$5*1000))+$F$5*(EE479*DX479/($K$5*1000))*MAX(MIN(DK479,$J$5),$I$5)*MAX(MIN(DK479,$J$5),$I$5)+$G$5*MAX(MIN(DK479,$J$5),$I$5)*(EE479*DX479/($K$5*1000))+$H$5*(EE479*DX479/($K$5*1000))*(EE479*DX479/($K$5*1000)))</f>
        <v>0</v>
      </c>
      <c r="R479">
        <f>I479*(1000-(1000*0.61365*exp(17.502*V479/(240.97+V479))/(DX479+DY479)+DS479)/2)/(1000*0.61365*exp(17.502*V479/(240.97+V479))/(DX479+DY479)-DS479)</f>
        <v>0</v>
      </c>
      <c r="S479">
        <f>1/((DL479+1)/(P479/1.6)+1/(Q479/1.37)) + DL479/((DL479+1)/(P479/1.6) + DL479/(Q479/1.37))</f>
        <v>0</v>
      </c>
      <c r="T479">
        <f>(DG479*DJ479)</f>
        <v>0</v>
      </c>
      <c r="U479">
        <f>(DZ479+(T479+2*0.95*5.67E-8*(((DZ479+$B$9)+273)^4-(DZ479+273)^4)-44100*I479)/(1.84*29.3*Q479+8*0.95*5.67E-8*(DZ479+273)^3))</f>
        <v>0</v>
      </c>
      <c r="V479">
        <f>($C$9*EA479+$D$9*EB479+$E$9*U479)</f>
        <v>0</v>
      </c>
      <c r="W479">
        <f>0.61365*exp(17.502*V479/(240.97+V479))</f>
        <v>0</v>
      </c>
      <c r="X479">
        <f>(Y479/Z479*100)</f>
        <v>0</v>
      </c>
      <c r="Y479">
        <f>DS479*(DX479+DY479)/1000</f>
        <v>0</v>
      </c>
      <c r="Z479">
        <f>0.61365*exp(17.502*DZ479/(240.97+DZ479))</f>
        <v>0</v>
      </c>
      <c r="AA479">
        <f>(W479-DS479*(DX479+DY479)/1000)</f>
        <v>0</v>
      </c>
      <c r="AB479">
        <f>(-I479*44100)</f>
        <v>0</v>
      </c>
      <c r="AC479">
        <f>2*29.3*Q479*0.92*(DZ479-V479)</f>
        <v>0</v>
      </c>
      <c r="AD479">
        <f>2*0.95*5.67E-8*(((DZ479+$B$9)+273)^4-(V479+273)^4)</f>
        <v>0</v>
      </c>
      <c r="AE479">
        <f>T479+AD479+AB479+AC479</f>
        <v>0</v>
      </c>
      <c r="AF479">
        <f>DW479*AT479*(DR479-DQ479*(1000-AT479*DT479)/(1000-AT479*DS479))/(100*DK479)</f>
        <v>0</v>
      </c>
      <c r="AG479">
        <f>1000*DW479*AT479*(DS479-DT479)/(100*DK479*(1000-AT479*DS479))</f>
        <v>0</v>
      </c>
      <c r="AH479">
        <f>(AI479 - AJ479 - DX479*1E3/(8.314*(DZ479+273.15)) * AL479/DW479 * AK479) * DW479/(100*DK479) * (1000 - DT479)/1000</f>
        <v>0</v>
      </c>
      <c r="AI479">
        <v>1283.100353211369</v>
      </c>
      <c r="AJ479">
        <v>1251.294727272727</v>
      </c>
      <c r="AK479">
        <v>3.392442456921572</v>
      </c>
      <c r="AL479">
        <v>65.05159675909137</v>
      </c>
      <c r="AM479">
        <f>(AO479 - AN479 + DX479*1E3/(8.314*(DZ479+273.15)) * AQ479/DW479 * AP479) * DW479/(100*DK479) * 1000/(1000 - AO479)</f>
        <v>0</v>
      </c>
      <c r="AN479">
        <v>19.41487861307963</v>
      </c>
      <c r="AO479">
        <v>21.30727212121212</v>
      </c>
      <c r="AP479">
        <v>-2.327270045959507E-05</v>
      </c>
      <c r="AQ479">
        <v>105.0378485698211</v>
      </c>
      <c r="AR479">
        <v>0</v>
      </c>
      <c r="AS479">
        <v>0</v>
      </c>
      <c r="AT479">
        <f>IF(AR479*$H$15&gt;=AV479,1.0,(AV479/(AV479-AR479*$H$15)))</f>
        <v>0</v>
      </c>
      <c r="AU479">
        <f>(AT479-1)*100</f>
        <v>0</v>
      </c>
      <c r="AV479">
        <f>MAX(0,($B$15+$C$15*EE479)/(1+$D$15*EE479)*DX479/(DZ479+273)*$E$15)</f>
        <v>0</v>
      </c>
      <c r="AW479" t="s">
        <v>437</v>
      </c>
      <c r="AX479" t="s">
        <v>437</v>
      </c>
      <c r="AY479">
        <v>0</v>
      </c>
      <c r="AZ479">
        <v>0</v>
      </c>
      <c r="BA479">
        <f>1-AY479/AZ479</f>
        <v>0</v>
      </c>
      <c r="BB479">
        <v>0</v>
      </c>
      <c r="BC479" t="s">
        <v>437</v>
      </c>
      <c r="BD479" t="s">
        <v>437</v>
      </c>
      <c r="BE479">
        <v>0</v>
      </c>
      <c r="BF479">
        <v>0</v>
      </c>
      <c r="BG479">
        <f>1-BE479/BF479</f>
        <v>0</v>
      </c>
      <c r="BH479">
        <v>0.5</v>
      </c>
      <c r="BI479">
        <f>DH479</f>
        <v>0</v>
      </c>
      <c r="BJ479">
        <f>K479</f>
        <v>0</v>
      </c>
      <c r="BK479">
        <f>BG479*BH479*BI479</f>
        <v>0</v>
      </c>
      <c r="BL479">
        <f>(BJ479-BB479)/BI479</f>
        <v>0</v>
      </c>
      <c r="BM479">
        <f>(AZ479-BF479)/BF479</f>
        <v>0</v>
      </c>
      <c r="BN479">
        <f>AY479/(BA479+AY479/BF479)</f>
        <v>0</v>
      </c>
      <c r="BO479" t="s">
        <v>437</v>
      </c>
      <c r="BP479">
        <v>0</v>
      </c>
      <c r="BQ479">
        <f>IF(BP479&lt;&gt;0, BP479, BN479)</f>
        <v>0</v>
      </c>
      <c r="BR479">
        <f>1-BQ479/BF479</f>
        <v>0</v>
      </c>
      <c r="BS479">
        <f>(BF479-BE479)/(BF479-BQ479)</f>
        <v>0</v>
      </c>
      <c r="BT479">
        <f>(AZ479-BF479)/(AZ479-BQ479)</f>
        <v>0</v>
      </c>
      <c r="BU479">
        <f>(BF479-BE479)/(BF479-AY479)</f>
        <v>0</v>
      </c>
      <c r="BV479">
        <f>(AZ479-BF479)/(AZ479-AY479)</f>
        <v>0</v>
      </c>
      <c r="BW479">
        <f>(BS479*BQ479/BE479)</f>
        <v>0</v>
      </c>
      <c r="BX479">
        <f>(1-BW479)</f>
        <v>0</v>
      </c>
      <c r="DG479">
        <f>$B$13*EF479+$C$13*EG479+$F$13*ER479*(1-EU479)</f>
        <v>0</v>
      </c>
      <c r="DH479">
        <f>DG479*DI479</f>
        <v>0</v>
      </c>
      <c r="DI479">
        <f>($B$13*$D$11+$C$13*$D$11+$F$13*((FE479+EW479)/MAX(FE479+EW479+FF479, 0.1)*$I$11+FF479/MAX(FE479+EW479+FF479, 0.1)*$J$11))/($B$13+$C$13+$F$13)</f>
        <v>0</v>
      </c>
      <c r="DJ479">
        <f>($B$13*$K$11+$C$13*$K$11+$F$13*((FE479+EW479)/MAX(FE479+EW479+FF479, 0.1)*$P$11+FF479/MAX(FE479+EW479+FF479, 0.1)*$Q$11))/($B$13+$C$13+$F$13)</f>
        <v>0</v>
      </c>
      <c r="DK479">
        <v>3.21</v>
      </c>
      <c r="DL479">
        <v>0.5</v>
      </c>
      <c r="DM479" t="s">
        <v>438</v>
      </c>
      <c r="DN479">
        <v>2</v>
      </c>
      <c r="DO479" t="b">
        <v>1</v>
      </c>
      <c r="DP479">
        <v>1759177864.314285</v>
      </c>
      <c r="DQ479">
        <v>1200.691785714286</v>
      </c>
      <c r="DR479">
        <v>1242.269285714286</v>
      </c>
      <c r="DS479">
        <v>21.31341428571429</v>
      </c>
      <c r="DT479">
        <v>19.42167857142857</v>
      </c>
      <c r="DU479">
        <v>1201.176071428572</v>
      </c>
      <c r="DV479">
        <v>21.04274285714285</v>
      </c>
      <c r="DW479">
        <v>500.0412142857143</v>
      </c>
      <c r="DX479">
        <v>90.78007857142859</v>
      </c>
      <c r="DY479">
        <v>0.06664477142857142</v>
      </c>
      <c r="DZ479">
        <v>28.41314642857143</v>
      </c>
      <c r="EA479">
        <v>29.99722500000001</v>
      </c>
      <c r="EB479">
        <v>999.9000000000002</v>
      </c>
      <c r="EC479">
        <v>0</v>
      </c>
      <c r="ED479">
        <v>0</v>
      </c>
      <c r="EE479">
        <v>9990.689285714285</v>
      </c>
      <c r="EF479">
        <v>0</v>
      </c>
      <c r="EG479">
        <v>10.28673928571429</v>
      </c>
      <c r="EH479">
        <v>-41.57679642857142</v>
      </c>
      <c r="EI479">
        <v>1226.839642857143</v>
      </c>
      <c r="EJ479">
        <v>1266.873214285714</v>
      </c>
      <c r="EK479">
        <v>1.891732857142857</v>
      </c>
      <c r="EL479">
        <v>1242.269285714286</v>
      </c>
      <c r="EM479">
        <v>19.42167857142857</v>
      </c>
      <c r="EN479">
        <v>1.934832857142857</v>
      </c>
      <c r="EO479">
        <v>1.763101428571429</v>
      </c>
      <c r="EP479">
        <v>16.92088571428571</v>
      </c>
      <c r="EQ479">
        <v>15.46343928571429</v>
      </c>
      <c r="ER479">
        <v>2000</v>
      </c>
      <c r="ES479">
        <v>0.9799972499999997</v>
      </c>
      <c r="ET479">
        <v>0.02000266785714286</v>
      </c>
      <c r="EU479">
        <v>0</v>
      </c>
      <c r="EV479">
        <v>463.751</v>
      </c>
      <c r="EW479">
        <v>5.00078</v>
      </c>
      <c r="EX479">
        <v>9048.579642857143</v>
      </c>
      <c r="EY479">
        <v>16379.62142857143</v>
      </c>
      <c r="EZ479">
        <v>38.79657142857143</v>
      </c>
      <c r="FA479">
        <v>39.63135714285714</v>
      </c>
      <c r="FB479">
        <v>38.94178571428571</v>
      </c>
      <c r="FC479">
        <v>39.28085714285714</v>
      </c>
      <c r="FD479">
        <v>39.82121428571428</v>
      </c>
      <c r="FE479">
        <v>1955.09</v>
      </c>
      <c r="FF479">
        <v>39.91</v>
      </c>
      <c r="FG479">
        <v>0</v>
      </c>
      <c r="FH479">
        <v>1759177864.4</v>
      </c>
      <c r="FI479">
        <v>0</v>
      </c>
      <c r="FJ479">
        <v>463.7540384615385</v>
      </c>
      <c r="FK479">
        <v>0.4073504320352795</v>
      </c>
      <c r="FL479">
        <v>43.38085466102191</v>
      </c>
      <c r="FM479">
        <v>9048.541153846154</v>
      </c>
      <c r="FN479">
        <v>15</v>
      </c>
      <c r="FO479">
        <v>0</v>
      </c>
      <c r="FP479" t="s">
        <v>439</v>
      </c>
      <c r="FQ479">
        <v>1746989605.5</v>
      </c>
      <c r="FR479">
        <v>1746989593.5</v>
      </c>
      <c r="FS479">
        <v>0</v>
      </c>
      <c r="FT479">
        <v>-0.274</v>
      </c>
      <c r="FU479">
        <v>-0.002</v>
      </c>
      <c r="FV479">
        <v>2.549</v>
      </c>
      <c r="FW479">
        <v>0.129</v>
      </c>
      <c r="FX479">
        <v>420</v>
      </c>
      <c r="FY479">
        <v>17</v>
      </c>
      <c r="FZ479">
        <v>0.02</v>
      </c>
      <c r="GA479">
        <v>0.04</v>
      </c>
      <c r="GB479">
        <v>-41.88330243902438</v>
      </c>
      <c r="GC479">
        <v>1.859155400696737</v>
      </c>
      <c r="GD479">
        <v>0.7258284119904569</v>
      </c>
      <c r="GE479">
        <v>0</v>
      </c>
      <c r="GF479">
        <v>463.6696470588236</v>
      </c>
      <c r="GG479">
        <v>1.390527126427312</v>
      </c>
      <c r="GH479">
        <v>0.3010741439220787</v>
      </c>
      <c r="GI479">
        <v>0</v>
      </c>
      <c r="GJ479">
        <v>1.890731463414634</v>
      </c>
      <c r="GK479">
        <v>0.01791783972125564</v>
      </c>
      <c r="GL479">
        <v>0.001985358063147659</v>
      </c>
      <c r="GM479">
        <v>1</v>
      </c>
      <c r="GN479">
        <v>1</v>
      </c>
      <c r="GO479">
        <v>3</v>
      </c>
      <c r="GP479" t="s">
        <v>459</v>
      </c>
      <c r="GQ479">
        <v>3.10192</v>
      </c>
      <c r="GR479">
        <v>2.72455</v>
      </c>
      <c r="GS479">
        <v>0.183223</v>
      </c>
      <c r="GT479">
        <v>0.187079</v>
      </c>
      <c r="GU479">
        <v>0.0994802</v>
      </c>
      <c r="GV479">
        <v>0.094425</v>
      </c>
      <c r="GW479">
        <v>21341.3</v>
      </c>
      <c r="GX479">
        <v>19294.3</v>
      </c>
      <c r="GY479">
        <v>26691.3</v>
      </c>
      <c r="GZ479">
        <v>23955.2</v>
      </c>
      <c r="HA479">
        <v>38470</v>
      </c>
      <c r="HB479">
        <v>32079.6</v>
      </c>
      <c r="HC479">
        <v>46606.1</v>
      </c>
      <c r="HD479">
        <v>37899.4</v>
      </c>
      <c r="HE479">
        <v>1.8709</v>
      </c>
      <c r="HF479">
        <v>1.86313</v>
      </c>
      <c r="HG479">
        <v>0.150036</v>
      </c>
      <c r="HH479">
        <v>0</v>
      </c>
      <c r="HI479">
        <v>27.5647</v>
      </c>
      <c r="HJ479">
        <v>999.9</v>
      </c>
      <c r="HK479">
        <v>45.3</v>
      </c>
      <c r="HL479">
        <v>32</v>
      </c>
      <c r="HM479">
        <v>23.8284</v>
      </c>
      <c r="HN479">
        <v>61.0218</v>
      </c>
      <c r="HO479">
        <v>22.0833</v>
      </c>
      <c r="HP479">
        <v>1</v>
      </c>
      <c r="HQ479">
        <v>0.107899</v>
      </c>
      <c r="HR479">
        <v>-0.048543</v>
      </c>
      <c r="HS479">
        <v>20.2798</v>
      </c>
      <c r="HT479">
        <v>5.21325</v>
      </c>
      <c r="HU479">
        <v>11.9797</v>
      </c>
      <c r="HV479">
        <v>4.9632</v>
      </c>
      <c r="HW479">
        <v>3.27463</v>
      </c>
      <c r="HX479">
        <v>9999</v>
      </c>
      <c r="HY479">
        <v>9999</v>
      </c>
      <c r="HZ479">
        <v>9999</v>
      </c>
      <c r="IA479">
        <v>45</v>
      </c>
      <c r="IB479">
        <v>1.86398</v>
      </c>
      <c r="IC479">
        <v>1.86014</v>
      </c>
      <c r="ID479">
        <v>1.85844</v>
      </c>
      <c r="IE479">
        <v>1.85976</v>
      </c>
      <c r="IF479">
        <v>1.85989</v>
      </c>
      <c r="IG479">
        <v>1.8584</v>
      </c>
      <c r="IH479">
        <v>1.85745</v>
      </c>
      <c r="II479">
        <v>1.8524</v>
      </c>
      <c r="IJ479">
        <v>0</v>
      </c>
      <c r="IK479">
        <v>0</v>
      </c>
      <c r="IL479">
        <v>0</v>
      </c>
      <c r="IM479">
        <v>0</v>
      </c>
      <c r="IN479" t="s">
        <v>441</v>
      </c>
      <c r="IO479" t="s">
        <v>442</v>
      </c>
      <c r="IP479" t="s">
        <v>443</v>
      </c>
      <c r="IQ479" t="s">
        <v>443</v>
      </c>
      <c r="IR479" t="s">
        <v>443</v>
      </c>
      <c r="IS479" t="s">
        <v>443</v>
      </c>
      <c r="IT479">
        <v>0</v>
      </c>
      <c r="IU479">
        <v>100</v>
      </c>
      <c r="IV479">
        <v>100</v>
      </c>
      <c r="IW479">
        <v>-0.45</v>
      </c>
      <c r="IX479">
        <v>0.2705</v>
      </c>
      <c r="IY479">
        <v>-0.9039269621244732</v>
      </c>
      <c r="IZ479">
        <v>-0.001239420960351069</v>
      </c>
      <c r="JA479">
        <v>2.054680153414315E-06</v>
      </c>
      <c r="JB479">
        <v>-6.090169633737798E-10</v>
      </c>
      <c r="JC479">
        <v>0.01286883109493677</v>
      </c>
      <c r="JD479">
        <v>0.003674261220633967</v>
      </c>
      <c r="JE479">
        <v>0.0003746991724086452</v>
      </c>
      <c r="JF479">
        <v>1.563836292469968E-06</v>
      </c>
      <c r="JG479">
        <v>1</v>
      </c>
      <c r="JH479">
        <v>2003</v>
      </c>
      <c r="JI479">
        <v>1</v>
      </c>
      <c r="JJ479">
        <v>24</v>
      </c>
      <c r="JK479">
        <v>203137.8</v>
      </c>
      <c r="JL479">
        <v>203138</v>
      </c>
      <c r="JM479">
        <v>2.78442</v>
      </c>
      <c r="JN479">
        <v>2.61108</v>
      </c>
      <c r="JO479">
        <v>1.49658</v>
      </c>
      <c r="JP479">
        <v>2.34253</v>
      </c>
      <c r="JQ479">
        <v>1.54907</v>
      </c>
      <c r="JR479">
        <v>2.44141</v>
      </c>
      <c r="JS479">
        <v>36.6706</v>
      </c>
      <c r="JT479">
        <v>24.1751</v>
      </c>
      <c r="JU479">
        <v>18</v>
      </c>
      <c r="JV479">
        <v>482.221</v>
      </c>
      <c r="JW479">
        <v>492.043</v>
      </c>
      <c r="JX479">
        <v>27.1269</v>
      </c>
      <c r="JY479">
        <v>28.6945</v>
      </c>
      <c r="JZ479">
        <v>29.9999</v>
      </c>
      <c r="KA479">
        <v>28.9645</v>
      </c>
      <c r="KB479">
        <v>28.974</v>
      </c>
      <c r="KC479">
        <v>55.8771</v>
      </c>
      <c r="KD479">
        <v>19.7036</v>
      </c>
      <c r="KE479">
        <v>76.13160000000001</v>
      </c>
      <c r="KF479">
        <v>27.1281</v>
      </c>
      <c r="KG479">
        <v>1289.75</v>
      </c>
      <c r="KH479">
        <v>19.464</v>
      </c>
      <c r="KI479">
        <v>101.903</v>
      </c>
      <c r="KJ479">
        <v>91.3995</v>
      </c>
    </row>
    <row r="480" spans="1:296">
      <c r="A480">
        <v>462</v>
      </c>
      <c r="B480">
        <v>1759177877.1</v>
      </c>
      <c r="C480">
        <v>16504</v>
      </c>
      <c r="D480" t="s">
        <v>1371</v>
      </c>
      <c r="E480" t="s">
        <v>1372</v>
      </c>
      <c r="F480">
        <v>5</v>
      </c>
      <c r="G480" t="s">
        <v>1218</v>
      </c>
      <c r="H480">
        <v>1759177869.6</v>
      </c>
      <c r="I480">
        <f>(J480)/1000</f>
        <v>0</v>
      </c>
      <c r="J480">
        <f>IF(DO480, AM480, AG480)</f>
        <v>0</v>
      </c>
      <c r="K480">
        <f>IF(DO480, AH480, AF480)</f>
        <v>0</v>
      </c>
      <c r="L480">
        <f>DQ480 - IF(AT480&gt;1, K480*DK480*100.0/(AV480), 0)</f>
        <v>0</v>
      </c>
      <c r="M480">
        <f>((S480-I480/2)*L480-K480)/(S480+I480/2)</f>
        <v>0</v>
      </c>
      <c r="N480">
        <f>M480*(DX480+DY480)/1000.0</f>
        <v>0</v>
      </c>
      <c r="O480">
        <f>(DQ480 - IF(AT480&gt;1, K480*DK480*100.0/(AV480), 0))*(DX480+DY480)/1000.0</f>
        <v>0</v>
      </c>
      <c r="P480">
        <f>2.0/((1/R480-1/Q480)+SIGN(R480)*SQRT((1/R480-1/Q480)*(1/R480-1/Q480) + 4*DL480/((DL480+1)*(DL480+1))*(2*1/R480*1/Q480-1/Q480*1/Q480)))</f>
        <v>0</v>
      </c>
      <c r="Q480">
        <f>IF(LEFT(DM480,1)&lt;&gt;"0",IF(LEFT(DM480,1)="1",3.0,DN480),$D$5+$E$5*(EE480*DX480/($K$5*1000))+$F$5*(EE480*DX480/($K$5*1000))*MAX(MIN(DK480,$J$5),$I$5)*MAX(MIN(DK480,$J$5),$I$5)+$G$5*MAX(MIN(DK480,$J$5),$I$5)*(EE480*DX480/($K$5*1000))+$H$5*(EE480*DX480/($K$5*1000))*(EE480*DX480/($K$5*1000)))</f>
        <v>0</v>
      </c>
      <c r="R480">
        <f>I480*(1000-(1000*0.61365*exp(17.502*V480/(240.97+V480))/(DX480+DY480)+DS480)/2)/(1000*0.61365*exp(17.502*V480/(240.97+V480))/(DX480+DY480)-DS480)</f>
        <v>0</v>
      </c>
      <c r="S480">
        <f>1/((DL480+1)/(P480/1.6)+1/(Q480/1.37)) + DL480/((DL480+1)/(P480/1.6) + DL480/(Q480/1.37))</f>
        <v>0</v>
      </c>
      <c r="T480">
        <f>(DG480*DJ480)</f>
        <v>0</v>
      </c>
      <c r="U480">
        <f>(DZ480+(T480+2*0.95*5.67E-8*(((DZ480+$B$9)+273)^4-(DZ480+273)^4)-44100*I480)/(1.84*29.3*Q480+8*0.95*5.67E-8*(DZ480+273)^3))</f>
        <v>0</v>
      </c>
      <c r="V480">
        <f>($C$9*EA480+$D$9*EB480+$E$9*U480)</f>
        <v>0</v>
      </c>
      <c r="W480">
        <f>0.61365*exp(17.502*V480/(240.97+V480))</f>
        <v>0</v>
      </c>
      <c r="X480">
        <f>(Y480/Z480*100)</f>
        <v>0</v>
      </c>
      <c r="Y480">
        <f>DS480*(DX480+DY480)/1000</f>
        <v>0</v>
      </c>
      <c r="Z480">
        <f>0.61365*exp(17.502*DZ480/(240.97+DZ480))</f>
        <v>0</v>
      </c>
      <c r="AA480">
        <f>(W480-DS480*(DX480+DY480)/1000)</f>
        <v>0</v>
      </c>
      <c r="AB480">
        <f>(-I480*44100)</f>
        <v>0</v>
      </c>
      <c r="AC480">
        <f>2*29.3*Q480*0.92*(DZ480-V480)</f>
        <v>0</v>
      </c>
      <c r="AD480">
        <f>2*0.95*5.67E-8*(((DZ480+$B$9)+273)^4-(V480+273)^4)</f>
        <v>0</v>
      </c>
      <c r="AE480">
        <f>T480+AD480+AB480+AC480</f>
        <v>0</v>
      </c>
      <c r="AF480">
        <f>DW480*AT480*(DR480-DQ480*(1000-AT480*DT480)/(1000-AT480*DS480))/(100*DK480)</f>
        <v>0</v>
      </c>
      <c r="AG480">
        <f>1000*DW480*AT480*(DS480-DT480)/(100*DK480*(1000-AT480*DS480))</f>
        <v>0</v>
      </c>
      <c r="AH480">
        <f>(AI480 - AJ480 - DX480*1E3/(8.314*(DZ480+273.15)) * AL480/DW480 * AK480) * DW480/(100*DK480) * (1000 - DT480)/1000</f>
        <v>0</v>
      </c>
      <c r="AI480">
        <v>1300.35585132773</v>
      </c>
      <c r="AJ480">
        <v>1268.383212121211</v>
      </c>
      <c r="AK480">
        <v>3.41539143069189</v>
      </c>
      <c r="AL480">
        <v>65.05159675909137</v>
      </c>
      <c r="AM480">
        <f>(AO480 - AN480 + DX480*1E3/(8.314*(DZ480+273.15)) * AQ480/DW480 * AP480) * DW480/(100*DK480) * 1000/(1000 - AO480)</f>
        <v>0</v>
      </c>
      <c r="AN480">
        <v>19.40919297817685</v>
      </c>
      <c r="AO480">
        <v>21.30190545454544</v>
      </c>
      <c r="AP480">
        <v>-3.328457772416582E-05</v>
      </c>
      <c r="AQ480">
        <v>105.0378485698211</v>
      </c>
      <c r="AR480">
        <v>0</v>
      </c>
      <c r="AS480">
        <v>0</v>
      </c>
      <c r="AT480">
        <f>IF(AR480*$H$15&gt;=AV480,1.0,(AV480/(AV480-AR480*$H$15)))</f>
        <v>0</v>
      </c>
      <c r="AU480">
        <f>(AT480-1)*100</f>
        <v>0</v>
      </c>
      <c r="AV480">
        <f>MAX(0,($B$15+$C$15*EE480)/(1+$D$15*EE480)*DX480/(DZ480+273)*$E$15)</f>
        <v>0</v>
      </c>
      <c r="AW480" t="s">
        <v>437</v>
      </c>
      <c r="AX480" t="s">
        <v>437</v>
      </c>
      <c r="AY480">
        <v>0</v>
      </c>
      <c r="AZ480">
        <v>0</v>
      </c>
      <c r="BA480">
        <f>1-AY480/AZ480</f>
        <v>0</v>
      </c>
      <c r="BB480">
        <v>0</v>
      </c>
      <c r="BC480" t="s">
        <v>437</v>
      </c>
      <c r="BD480" t="s">
        <v>437</v>
      </c>
      <c r="BE480">
        <v>0</v>
      </c>
      <c r="BF480">
        <v>0</v>
      </c>
      <c r="BG480">
        <f>1-BE480/BF480</f>
        <v>0</v>
      </c>
      <c r="BH480">
        <v>0.5</v>
      </c>
      <c r="BI480">
        <f>DH480</f>
        <v>0</v>
      </c>
      <c r="BJ480">
        <f>K480</f>
        <v>0</v>
      </c>
      <c r="BK480">
        <f>BG480*BH480*BI480</f>
        <v>0</v>
      </c>
      <c r="BL480">
        <f>(BJ480-BB480)/BI480</f>
        <v>0</v>
      </c>
      <c r="BM480">
        <f>(AZ480-BF480)/BF480</f>
        <v>0</v>
      </c>
      <c r="BN480">
        <f>AY480/(BA480+AY480/BF480)</f>
        <v>0</v>
      </c>
      <c r="BO480" t="s">
        <v>437</v>
      </c>
      <c r="BP480">
        <v>0</v>
      </c>
      <c r="BQ480">
        <f>IF(BP480&lt;&gt;0, BP480, BN480)</f>
        <v>0</v>
      </c>
      <c r="BR480">
        <f>1-BQ480/BF480</f>
        <v>0</v>
      </c>
      <c r="BS480">
        <f>(BF480-BE480)/(BF480-BQ480)</f>
        <v>0</v>
      </c>
      <c r="BT480">
        <f>(AZ480-BF480)/(AZ480-BQ480)</f>
        <v>0</v>
      </c>
      <c r="BU480">
        <f>(BF480-BE480)/(BF480-AY480)</f>
        <v>0</v>
      </c>
      <c r="BV480">
        <f>(AZ480-BF480)/(AZ480-AY480)</f>
        <v>0</v>
      </c>
      <c r="BW480">
        <f>(BS480*BQ480/BE480)</f>
        <v>0</v>
      </c>
      <c r="BX480">
        <f>(1-BW480)</f>
        <v>0</v>
      </c>
      <c r="DG480">
        <f>$B$13*EF480+$C$13*EG480+$F$13*ER480*(1-EU480)</f>
        <v>0</v>
      </c>
      <c r="DH480">
        <f>DG480*DI480</f>
        <v>0</v>
      </c>
      <c r="DI480">
        <f>($B$13*$D$11+$C$13*$D$11+$F$13*((FE480+EW480)/MAX(FE480+EW480+FF480, 0.1)*$I$11+FF480/MAX(FE480+EW480+FF480, 0.1)*$J$11))/($B$13+$C$13+$F$13)</f>
        <v>0</v>
      </c>
      <c r="DJ480">
        <f>($B$13*$K$11+$C$13*$K$11+$F$13*((FE480+EW480)/MAX(FE480+EW480+FF480, 0.1)*$P$11+FF480/MAX(FE480+EW480+FF480, 0.1)*$Q$11))/($B$13+$C$13+$F$13)</f>
        <v>0</v>
      </c>
      <c r="DK480">
        <v>3.21</v>
      </c>
      <c r="DL480">
        <v>0.5</v>
      </c>
      <c r="DM480" t="s">
        <v>438</v>
      </c>
      <c r="DN480">
        <v>2</v>
      </c>
      <c r="DO480" t="b">
        <v>1</v>
      </c>
      <c r="DP480">
        <v>1759177869.6</v>
      </c>
      <c r="DQ480">
        <v>1218.047407407407</v>
      </c>
      <c r="DR480">
        <v>1260.033703703704</v>
      </c>
      <c r="DS480">
        <v>21.30852962962963</v>
      </c>
      <c r="DT480">
        <v>19.41575925925926</v>
      </c>
      <c r="DU480">
        <v>1218.514814814815</v>
      </c>
      <c r="DV480">
        <v>21.03796296296296</v>
      </c>
      <c r="DW480">
        <v>500.0589259259258</v>
      </c>
      <c r="DX480">
        <v>90.78037407407409</v>
      </c>
      <c r="DY480">
        <v>0.06647670370370369</v>
      </c>
      <c r="DZ480">
        <v>28.41262592592593</v>
      </c>
      <c r="EA480">
        <v>30.00322962962963</v>
      </c>
      <c r="EB480">
        <v>999.9000000000001</v>
      </c>
      <c r="EC480">
        <v>0</v>
      </c>
      <c r="ED480">
        <v>0</v>
      </c>
      <c r="EE480">
        <v>9995.698148148147</v>
      </c>
      <c r="EF480">
        <v>0</v>
      </c>
      <c r="EG480">
        <v>10.28216296296296</v>
      </c>
      <c r="EH480">
        <v>-41.98438518518518</v>
      </c>
      <c r="EI480">
        <v>1244.567407407407</v>
      </c>
      <c r="EJ480">
        <v>1284.982222222222</v>
      </c>
      <c r="EK480">
        <v>1.892768148148148</v>
      </c>
      <c r="EL480">
        <v>1260.033703703704</v>
      </c>
      <c r="EM480">
        <v>19.41575925925926</v>
      </c>
      <c r="EN480">
        <v>1.934396666666667</v>
      </c>
      <c r="EO480">
        <v>1.76256962962963</v>
      </c>
      <c r="EP480">
        <v>16.91731851851852</v>
      </c>
      <c r="EQ480">
        <v>15.45874074074074</v>
      </c>
      <c r="ER480">
        <v>1999.990740740741</v>
      </c>
      <c r="ES480">
        <v>0.9799972222222221</v>
      </c>
      <c r="ET480">
        <v>0.02000269259259259</v>
      </c>
      <c r="EU480">
        <v>0</v>
      </c>
      <c r="EV480">
        <v>463.8848518518519</v>
      </c>
      <c r="EW480">
        <v>5.00078</v>
      </c>
      <c r="EX480">
        <v>9052.175555555556</v>
      </c>
      <c r="EY480">
        <v>16379.54814814815</v>
      </c>
      <c r="EZ480">
        <v>38.80066666666666</v>
      </c>
      <c r="FA480">
        <v>39.61544444444444</v>
      </c>
      <c r="FB480">
        <v>38.93033333333333</v>
      </c>
      <c r="FC480">
        <v>39.2797037037037</v>
      </c>
      <c r="FD480">
        <v>39.81914814814814</v>
      </c>
      <c r="FE480">
        <v>1955.080740740741</v>
      </c>
      <c r="FF480">
        <v>39.90777777777777</v>
      </c>
      <c r="FG480">
        <v>0</v>
      </c>
      <c r="FH480">
        <v>1759177869.8</v>
      </c>
      <c r="FI480">
        <v>0</v>
      </c>
      <c r="FJ480">
        <v>463.89564</v>
      </c>
      <c r="FK480">
        <v>1.954769230867991</v>
      </c>
      <c r="FL480">
        <v>38.67384620487125</v>
      </c>
      <c r="FM480">
        <v>9052.4984</v>
      </c>
      <c r="FN480">
        <v>15</v>
      </c>
      <c r="FO480">
        <v>0</v>
      </c>
      <c r="FP480" t="s">
        <v>439</v>
      </c>
      <c r="FQ480">
        <v>1746989605.5</v>
      </c>
      <c r="FR480">
        <v>1746989593.5</v>
      </c>
      <c r="FS480">
        <v>0</v>
      </c>
      <c r="FT480">
        <v>-0.274</v>
      </c>
      <c r="FU480">
        <v>-0.002</v>
      </c>
      <c r="FV480">
        <v>2.549</v>
      </c>
      <c r="FW480">
        <v>0.129</v>
      </c>
      <c r="FX480">
        <v>420</v>
      </c>
      <c r="FY480">
        <v>17</v>
      </c>
      <c r="FZ480">
        <v>0.02</v>
      </c>
      <c r="GA480">
        <v>0.04</v>
      </c>
      <c r="GB480">
        <v>-41.7839243902439</v>
      </c>
      <c r="GC480">
        <v>-2.34359372822291</v>
      </c>
      <c r="GD480">
        <v>0.586544044373892</v>
      </c>
      <c r="GE480">
        <v>0</v>
      </c>
      <c r="GF480">
        <v>463.8127352941177</v>
      </c>
      <c r="GG480">
        <v>1.165057297480515</v>
      </c>
      <c r="GH480">
        <v>0.2752978396555891</v>
      </c>
      <c r="GI480">
        <v>0</v>
      </c>
      <c r="GJ480">
        <v>1.891854390243902</v>
      </c>
      <c r="GK480">
        <v>0.01562153310104976</v>
      </c>
      <c r="GL480">
        <v>0.00176057646986615</v>
      </c>
      <c r="GM480">
        <v>1</v>
      </c>
      <c r="GN480">
        <v>1</v>
      </c>
      <c r="GO480">
        <v>3</v>
      </c>
      <c r="GP480" t="s">
        <v>459</v>
      </c>
      <c r="GQ480">
        <v>3.10189</v>
      </c>
      <c r="GR480">
        <v>2.72455</v>
      </c>
      <c r="GS480">
        <v>0.184758</v>
      </c>
      <c r="GT480">
        <v>0.188597</v>
      </c>
      <c r="GU480">
        <v>0.0994645</v>
      </c>
      <c r="GV480">
        <v>0.0944092</v>
      </c>
      <c r="GW480">
        <v>21301.3</v>
      </c>
      <c r="GX480">
        <v>19258.2</v>
      </c>
      <c r="GY480">
        <v>26691.4</v>
      </c>
      <c r="GZ480">
        <v>23955.1</v>
      </c>
      <c r="HA480">
        <v>38471</v>
      </c>
      <c r="HB480">
        <v>32080.2</v>
      </c>
      <c r="HC480">
        <v>46606.1</v>
      </c>
      <c r="HD480">
        <v>37899.2</v>
      </c>
      <c r="HE480">
        <v>1.87065</v>
      </c>
      <c r="HF480">
        <v>1.86335</v>
      </c>
      <c r="HG480">
        <v>0.149976</v>
      </c>
      <c r="HH480">
        <v>0</v>
      </c>
      <c r="HI480">
        <v>27.5677</v>
      </c>
      <c r="HJ480">
        <v>999.9</v>
      </c>
      <c r="HK480">
        <v>45.3</v>
      </c>
      <c r="HL480">
        <v>32</v>
      </c>
      <c r="HM480">
        <v>23.8251</v>
      </c>
      <c r="HN480">
        <v>61.7518</v>
      </c>
      <c r="HO480">
        <v>22.0553</v>
      </c>
      <c r="HP480">
        <v>1</v>
      </c>
      <c r="HQ480">
        <v>0.10733</v>
      </c>
      <c r="HR480">
        <v>-0.0271786</v>
      </c>
      <c r="HS480">
        <v>20.2798</v>
      </c>
      <c r="HT480">
        <v>5.2131</v>
      </c>
      <c r="HU480">
        <v>11.9798</v>
      </c>
      <c r="HV480">
        <v>4.96335</v>
      </c>
      <c r="HW480">
        <v>3.27455</v>
      </c>
      <c r="HX480">
        <v>9999</v>
      </c>
      <c r="HY480">
        <v>9999</v>
      </c>
      <c r="HZ480">
        <v>9999</v>
      </c>
      <c r="IA480">
        <v>45</v>
      </c>
      <c r="IB480">
        <v>1.864</v>
      </c>
      <c r="IC480">
        <v>1.86015</v>
      </c>
      <c r="ID480">
        <v>1.85842</v>
      </c>
      <c r="IE480">
        <v>1.85975</v>
      </c>
      <c r="IF480">
        <v>1.85989</v>
      </c>
      <c r="IG480">
        <v>1.85839</v>
      </c>
      <c r="IH480">
        <v>1.85745</v>
      </c>
      <c r="II480">
        <v>1.85242</v>
      </c>
      <c r="IJ480">
        <v>0</v>
      </c>
      <c r="IK480">
        <v>0</v>
      </c>
      <c r="IL480">
        <v>0</v>
      </c>
      <c r="IM480">
        <v>0</v>
      </c>
      <c r="IN480" t="s">
        <v>441</v>
      </c>
      <c r="IO480" t="s">
        <v>442</v>
      </c>
      <c r="IP480" t="s">
        <v>443</v>
      </c>
      <c r="IQ480" t="s">
        <v>443</v>
      </c>
      <c r="IR480" t="s">
        <v>443</v>
      </c>
      <c r="IS480" t="s">
        <v>443</v>
      </c>
      <c r="IT480">
        <v>0</v>
      </c>
      <c r="IU480">
        <v>100</v>
      </c>
      <c r="IV480">
        <v>100</v>
      </c>
      <c r="IW480">
        <v>-0.44</v>
      </c>
      <c r="IX480">
        <v>0.2704</v>
      </c>
      <c r="IY480">
        <v>-0.9039269621244732</v>
      </c>
      <c r="IZ480">
        <v>-0.001239420960351069</v>
      </c>
      <c r="JA480">
        <v>2.054680153414315E-06</v>
      </c>
      <c r="JB480">
        <v>-6.090169633737798E-10</v>
      </c>
      <c r="JC480">
        <v>0.01286883109493677</v>
      </c>
      <c r="JD480">
        <v>0.003674261220633967</v>
      </c>
      <c r="JE480">
        <v>0.0003746991724086452</v>
      </c>
      <c r="JF480">
        <v>1.563836292469968E-06</v>
      </c>
      <c r="JG480">
        <v>1</v>
      </c>
      <c r="JH480">
        <v>2003</v>
      </c>
      <c r="JI480">
        <v>1</v>
      </c>
      <c r="JJ480">
        <v>24</v>
      </c>
      <c r="JK480">
        <v>203137.9</v>
      </c>
      <c r="JL480">
        <v>203138.1</v>
      </c>
      <c r="JM480">
        <v>2.8125</v>
      </c>
      <c r="JN480">
        <v>2.60986</v>
      </c>
      <c r="JO480">
        <v>1.49658</v>
      </c>
      <c r="JP480">
        <v>2.34253</v>
      </c>
      <c r="JQ480">
        <v>1.54907</v>
      </c>
      <c r="JR480">
        <v>2.40601</v>
      </c>
      <c r="JS480">
        <v>36.6706</v>
      </c>
      <c r="JT480">
        <v>24.1751</v>
      </c>
      <c r="JU480">
        <v>18</v>
      </c>
      <c r="JV480">
        <v>482.057</v>
      </c>
      <c r="JW480">
        <v>492.171</v>
      </c>
      <c r="JX480">
        <v>27.1268</v>
      </c>
      <c r="JY480">
        <v>28.6921</v>
      </c>
      <c r="JZ480">
        <v>29.9998</v>
      </c>
      <c r="KA480">
        <v>28.9621</v>
      </c>
      <c r="KB480">
        <v>28.9715</v>
      </c>
      <c r="KC480">
        <v>56.433</v>
      </c>
      <c r="KD480">
        <v>19.7036</v>
      </c>
      <c r="KE480">
        <v>76.13160000000001</v>
      </c>
      <c r="KF480">
        <v>27.1243</v>
      </c>
      <c r="KG480">
        <v>1303.12</v>
      </c>
      <c r="KH480">
        <v>19.464</v>
      </c>
      <c r="KI480">
        <v>101.903</v>
      </c>
      <c r="KJ480">
        <v>91.3991</v>
      </c>
    </row>
    <row r="481" spans="1:296">
      <c r="A481">
        <v>463</v>
      </c>
      <c r="B481">
        <v>1759177882.1</v>
      </c>
      <c r="C481">
        <v>16509</v>
      </c>
      <c r="D481" t="s">
        <v>1373</v>
      </c>
      <c r="E481" t="s">
        <v>1374</v>
      </c>
      <c r="F481">
        <v>5</v>
      </c>
      <c r="G481" t="s">
        <v>1218</v>
      </c>
      <c r="H481">
        <v>1759177874.314285</v>
      </c>
      <c r="I481">
        <f>(J481)/1000</f>
        <v>0</v>
      </c>
      <c r="J481">
        <f>IF(DO481, AM481, AG481)</f>
        <v>0</v>
      </c>
      <c r="K481">
        <f>IF(DO481, AH481, AF481)</f>
        <v>0</v>
      </c>
      <c r="L481">
        <f>DQ481 - IF(AT481&gt;1, K481*DK481*100.0/(AV481), 0)</f>
        <v>0</v>
      </c>
      <c r="M481">
        <f>((S481-I481/2)*L481-K481)/(S481+I481/2)</f>
        <v>0</v>
      </c>
      <c r="N481">
        <f>M481*(DX481+DY481)/1000.0</f>
        <v>0</v>
      </c>
      <c r="O481">
        <f>(DQ481 - IF(AT481&gt;1, K481*DK481*100.0/(AV481), 0))*(DX481+DY481)/1000.0</f>
        <v>0</v>
      </c>
      <c r="P481">
        <f>2.0/((1/R481-1/Q481)+SIGN(R481)*SQRT((1/R481-1/Q481)*(1/R481-1/Q481) + 4*DL481/((DL481+1)*(DL481+1))*(2*1/R481*1/Q481-1/Q481*1/Q481)))</f>
        <v>0</v>
      </c>
      <c r="Q481">
        <f>IF(LEFT(DM481,1)&lt;&gt;"0",IF(LEFT(DM481,1)="1",3.0,DN481),$D$5+$E$5*(EE481*DX481/($K$5*1000))+$F$5*(EE481*DX481/($K$5*1000))*MAX(MIN(DK481,$J$5),$I$5)*MAX(MIN(DK481,$J$5),$I$5)+$G$5*MAX(MIN(DK481,$J$5),$I$5)*(EE481*DX481/($K$5*1000))+$H$5*(EE481*DX481/($K$5*1000))*(EE481*DX481/($K$5*1000)))</f>
        <v>0</v>
      </c>
      <c r="R481">
        <f>I481*(1000-(1000*0.61365*exp(17.502*V481/(240.97+V481))/(DX481+DY481)+DS481)/2)/(1000*0.61365*exp(17.502*V481/(240.97+V481))/(DX481+DY481)-DS481)</f>
        <v>0</v>
      </c>
      <c r="S481">
        <f>1/((DL481+1)/(P481/1.6)+1/(Q481/1.37)) + DL481/((DL481+1)/(P481/1.6) + DL481/(Q481/1.37))</f>
        <v>0</v>
      </c>
      <c r="T481">
        <f>(DG481*DJ481)</f>
        <v>0</v>
      </c>
      <c r="U481">
        <f>(DZ481+(T481+2*0.95*5.67E-8*(((DZ481+$B$9)+273)^4-(DZ481+273)^4)-44100*I481)/(1.84*29.3*Q481+8*0.95*5.67E-8*(DZ481+273)^3))</f>
        <v>0</v>
      </c>
      <c r="V481">
        <f>($C$9*EA481+$D$9*EB481+$E$9*U481)</f>
        <v>0</v>
      </c>
      <c r="W481">
        <f>0.61365*exp(17.502*V481/(240.97+V481))</f>
        <v>0</v>
      </c>
      <c r="X481">
        <f>(Y481/Z481*100)</f>
        <v>0</v>
      </c>
      <c r="Y481">
        <f>DS481*(DX481+DY481)/1000</f>
        <v>0</v>
      </c>
      <c r="Z481">
        <f>0.61365*exp(17.502*DZ481/(240.97+DZ481))</f>
        <v>0</v>
      </c>
      <c r="AA481">
        <f>(W481-DS481*(DX481+DY481)/1000)</f>
        <v>0</v>
      </c>
      <c r="AB481">
        <f>(-I481*44100)</f>
        <v>0</v>
      </c>
      <c r="AC481">
        <f>2*29.3*Q481*0.92*(DZ481-V481)</f>
        <v>0</v>
      </c>
      <c r="AD481">
        <f>2*0.95*5.67E-8*(((DZ481+$B$9)+273)^4-(V481+273)^4)</f>
        <v>0</v>
      </c>
      <c r="AE481">
        <f>T481+AD481+AB481+AC481</f>
        <v>0</v>
      </c>
      <c r="AF481">
        <f>DW481*AT481*(DR481-DQ481*(1000-AT481*DT481)/(1000-AT481*DS481))/(100*DK481)</f>
        <v>0</v>
      </c>
      <c r="AG481">
        <f>1000*DW481*AT481*(DS481-DT481)/(100*DK481*(1000-AT481*DS481))</f>
        <v>0</v>
      </c>
      <c r="AH481">
        <f>(AI481 - AJ481 - DX481*1E3/(8.314*(DZ481+273.15)) * AL481/DW481 * AK481) * DW481/(100*DK481) * (1000 - DT481)/1000</f>
        <v>0</v>
      </c>
      <c r="AI481">
        <v>1317.427896955418</v>
      </c>
      <c r="AJ481">
        <v>1285.470727272727</v>
      </c>
      <c r="AK481">
        <v>3.426059033720127</v>
      </c>
      <c r="AL481">
        <v>65.05159675909137</v>
      </c>
      <c r="AM481">
        <f>(AO481 - AN481 + DX481*1E3/(8.314*(DZ481+273.15)) * AQ481/DW481 * AP481) * DW481/(100*DK481) * 1000/(1000 - AO481)</f>
        <v>0</v>
      </c>
      <c r="AN481">
        <v>19.40467495096085</v>
      </c>
      <c r="AO481">
        <v>21.29826424242423</v>
      </c>
      <c r="AP481">
        <v>-6.709271132599661E-06</v>
      </c>
      <c r="AQ481">
        <v>105.0378485698211</v>
      </c>
      <c r="AR481">
        <v>0</v>
      </c>
      <c r="AS481">
        <v>0</v>
      </c>
      <c r="AT481">
        <f>IF(AR481*$H$15&gt;=AV481,1.0,(AV481/(AV481-AR481*$H$15)))</f>
        <v>0</v>
      </c>
      <c r="AU481">
        <f>(AT481-1)*100</f>
        <v>0</v>
      </c>
      <c r="AV481">
        <f>MAX(0,($B$15+$C$15*EE481)/(1+$D$15*EE481)*DX481/(DZ481+273)*$E$15)</f>
        <v>0</v>
      </c>
      <c r="AW481" t="s">
        <v>437</v>
      </c>
      <c r="AX481" t="s">
        <v>437</v>
      </c>
      <c r="AY481">
        <v>0</v>
      </c>
      <c r="AZ481">
        <v>0</v>
      </c>
      <c r="BA481">
        <f>1-AY481/AZ481</f>
        <v>0</v>
      </c>
      <c r="BB481">
        <v>0</v>
      </c>
      <c r="BC481" t="s">
        <v>437</v>
      </c>
      <c r="BD481" t="s">
        <v>437</v>
      </c>
      <c r="BE481">
        <v>0</v>
      </c>
      <c r="BF481">
        <v>0</v>
      </c>
      <c r="BG481">
        <f>1-BE481/BF481</f>
        <v>0</v>
      </c>
      <c r="BH481">
        <v>0.5</v>
      </c>
      <c r="BI481">
        <f>DH481</f>
        <v>0</v>
      </c>
      <c r="BJ481">
        <f>K481</f>
        <v>0</v>
      </c>
      <c r="BK481">
        <f>BG481*BH481*BI481</f>
        <v>0</v>
      </c>
      <c r="BL481">
        <f>(BJ481-BB481)/BI481</f>
        <v>0</v>
      </c>
      <c r="BM481">
        <f>(AZ481-BF481)/BF481</f>
        <v>0</v>
      </c>
      <c r="BN481">
        <f>AY481/(BA481+AY481/BF481)</f>
        <v>0</v>
      </c>
      <c r="BO481" t="s">
        <v>437</v>
      </c>
      <c r="BP481">
        <v>0</v>
      </c>
      <c r="BQ481">
        <f>IF(BP481&lt;&gt;0, BP481, BN481)</f>
        <v>0</v>
      </c>
      <c r="BR481">
        <f>1-BQ481/BF481</f>
        <v>0</v>
      </c>
      <c r="BS481">
        <f>(BF481-BE481)/(BF481-BQ481)</f>
        <v>0</v>
      </c>
      <c r="BT481">
        <f>(AZ481-BF481)/(AZ481-BQ481)</f>
        <v>0</v>
      </c>
      <c r="BU481">
        <f>(BF481-BE481)/(BF481-AY481)</f>
        <v>0</v>
      </c>
      <c r="BV481">
        <f>(AZ481-BF481)/(AZ481-AY481)</f>
        <v>0</v>
      </c>
      <c r="BW481">
        <f>(BS481*BQ481/BE481)</f>
        <v>0</v>
      </c>
      <c r="BX481">
        <f>(1-BW481)</f>
        <v>0</v>
      </c>
      <c r="DG481">
        <f>$B$13*EF481+$C$13*EG481+$F$13*ER481*(1-EU481)</f>
        <v>0</v>
      </c>
      <c r="DH481">
        <f>DG481*DI481</f>
        <v>0</v>
      </c>
      <c r="DI481">
        <f>($B$13*$D$11+$C$13*$D$11+$F$13*((FE481+EW481)/MAX(FE481+EW481+FF481, 0.1)*$I$11+FF481/MAX(FE481+EW481+FF481, 0.1)*$J$11))/($B$13+$C$13+$F$13)</f>
        <v>0</v>
      </c>
      <c r="DJ481">
        <f>($B$13*$K$11+$C$13*$K$11+$F$13*((FE481+EW481)/MAX(FE481+EW481+FF481, 0.1)*$P$11+FF481/MAX(FE481+EW481+FF481, 0.1)*$Q$11))/($B$13+$C$13+$F$13)</f>
        <v>0</v>
      </c>
      <c r="DK481">
        <v>3.21</v>
      </c>
      <c r="DL481">
        <v>0.5</v>
      </c>
      <c r="DM481" t="s">
        <v>438</v>
      </c>
      <c r="DN481">
        <v>2</v>
      </c>
      <c r="DO481" t="b">
        <v>1</v>
      </c>
      <c r="DP481">
        <v>1759177874.314285</v>
      </c>
      <c r="DQ481">
        <v>1233.733571428571</v>
      </c>
      <c r="DR481">
        <v>1275.9325</v>
      </c>
      <c r="DS481">
        <v>21.30406785714285</v>
      </c>
      <c r="DT481">
        <v>19.4106</v>
      </c>
      <c r="DU481">
        <v>1234.184642857143</v>
      </c>
      <c r="DV481">
        <v>21.03359285714285</v>
      </c>
      <c r="DW481">
        <v>499.9857857142857</v>
      </c>
      <c r="DX481">
        <v>90.78131071428569</v>
      </c>
      <c r="DY481">
        <v>0.06664416071428571</v>
      </c>
      <c r="DZ481">
        <v>28.41185714285715</v>
      </c>
      <c r="EA481">
        <v>30.014925</v>
      </c>
      <c r="EB481">
        <v>999.9000000000002</v>
      </c>
      <c r="EC481">
        <v>0</v>
      </c>
      <c r="ED481">
        <v>0</v>
      </c>
      <c r="EE481">
        <v>9991.838214285715</v>
      </c>
      <c r="EF481">
        <v>0</v>
      </c>
      <c r="EG481">
        <v>10.28176785714285</v>
      </c>
      <c r="EH481">
        <v>-42.19663571428571</v>
      </c>
      <c r="EI481">
        <v>1260.59</v>
      </c>
      <c r="EJ481">
        <v>1301.189642857143</v>
      </c>
      <c r="EK481">
        <v>1.893466071428571</v>
      </c>
      <c r="EL481">
        <v>1275.9325</v>
      </c>
      <c r="EM481">
        <v>19.4106</v>
      </c>
      <c r="EN481">
        <v>1.934011785714286</v>
      </c>
      <c r="EO481">
        <v>1.762120000000001</v>
      </c>
      <c r="EP481">
        <v>16.91418571428571</v>
      </c>
      <c r="EQ481">
        <v>15.45475714285714</v>
      </c>
      <c r="ER481">
        <v>2000.012142857143</v>
      </c>
      <c r="ES481">
        <v>0.979997464285714</v>
      </c>
      <c r="ET481">
        <v>0.02000245</v>
      </c>
      <c r="EU481">
        <v>0</v>
      </c>
      <c r="EV481">
        <v>463.9784642857143</v>
      </c>
      <c r="EW481">
        <v>5.00078</v>
      </c>
      <c r="EX481">
        <v>9055.610714285714</v>
      </c>
      <c r="EY481">
        <v>16379.71785714286</v>
      </c>
      <c r="EZ481">
        <v>38.81003571428572</v>
      </c>
      <c r="FA481">
        <v>39.61135714285713</v>
      </c>
      <c r="FB481">
        <v>38.92389285714285</v>
      </c>
      <c r="FC481">
        <v>39.2965</v>
      </c>
      <c r="FD481">
        <v>39.78764285714286</v>
      </c>
      <c r="FE481">
        <v>1955.102142857143</v>
      </c>
      <c r="FF481">
        <v>39.90714285714286</v>
      </c>
      <c r="FG481">
        <v>0</v>
      </c>
      <c r="FH481">
        <v>1759177874.6</v>
      </c>
      <c r="FI481">
        <v>0</v>
      </c>
      <c r="FJ481">
        <v>464.03196</v>
      </c>
      <c r="FK481">
        <v>1.790384619438585</v>
      </c>
      <c r="FL481">
        <v>43.42076931641667</v>
      </c>
      <c r="FM481">
        <v>9055.9148</v>
      </c>
      <c r="FN481">
        <v>15</v>
      </c>
      <c r="FO481">
        <v>0</v>
      </c>
      <c r="FP481" t="s">
        <v>439</v>
      </c>
      <c r="FQ481">
        <v>1746989605.5</v>
      </c>
      <c r="FR481">
        <v>1746989593.5</v>
      </c>
      <c r="FS481">
        <v>0</v>
      </c>
      <c r="FT481">
        <v>-0.274</v>
      </c>
      <c r="FU481">
        <v>-0.002</v>
      </c>
      <c r="FV481">
        <v>2.549</v>
      </c>
      <c r="FW481">
        <v>0.129</v>
      </c>
      <c r="FX481">
        <v>420</v>
      </c>
      <c r="FY481">
        <v>17</v>
      </c>
      <c r="FZ481">
        <v>0.02</v>
      </c>
      <c r="GA481">
        <v>0.04</v>
      </c>
      <c r="GB481">
        <v>-42.022595</v>
      </c>
      <c r="GC481">
        <v>-3.120932082551521</v>
      </c>
      <c r="GD481">
        <v>0.3291249352069818</v>
      </c>
      <c r="GE481">
        <v>0</v>
      </c>
      <c r="GF481">
        <v>463.9131764705883</v>
      </c>
      <c r="GG481">
        <v>1.460351413142093</v>
      </c>
      <c r="GH481">
        <v>0.2818919766598396</v>
      </c>
      <c r="GI481">
        <v>0</v>
      </c>
      <c r="GJ481">
        <v>1.89292525</v>
      </c>
      <c r="GK481">
        <v>0.009147129455909338</v>
      </c>
      <c r="GL481">
        <v>0.001122869065163016</v>
      </c>
      <c r="GM481">
        <v>1</v>
      </c>
      <c r="GN481">
        <v>1</v>
      </c>
      <c r="GO481">
        <v>3</v>
      </c>
      <c r="GP481" t="s">
        <v>459</v>
      </c>
      <c r="GQ481">
        <v>3.10215</v>
      </c>
      <c r="GR481">
        <v>2.72513</v>
      </c>
      <c r="GS481">
        <v>0.186282</v>
      </c>
      <c r="GT481">
        <v>0.190116</v>
      </c>
      <c r="GU481">
        <v>0.09945370000000001</v>
      </c>
      <c r="GV481">
        <v>0.0943927</v>
      </c>
      <c r="GW481">
        <v>21261.6</v>
      </c>
      <c r="GX481">
        <v>19222.4</v>
      </c>
      <c r="GY481">
        <v>26691.5</v>
      </c>
      <c r="GZ481">
        <v>23955.4</v>
      </c>
      <c r="HA481">
        <v>38471.9</v>
      </c>
      <c r="HB481">
        <v>32081.1</v>
      </c>
      <c r="HC481">
        <v>46606.4</v>
      </c>
      <c r="HD481">
        <v>37899.5</v>
      </c>
      <c r="HE481">
        <v>1.87138</v>
      </c>
      <c r="HF481">
        <v>1.86292</v>
      </c>
      <c r="HG481">
        <v>0.151053</v>
      </c>
      <c r="HH481">
        <v>0</v>
      </c>
      <c r="HI481">
        <v>27.57</v>
      </c>
      <c r="HJ481">
        <v>999.9</v>
      </c>
      <c r="HK481">
        <v>45.2</v>
      </c>
      <c r="HL481">
        <v>32</v>
      </c>
      <c r="HM481">
        <v>23.7746</v>
      </c>
      <c r="HN481">
        <v>61.0418</v>
      </c>
      <c r="HO481">
        <v>22.2356</v>
      </c>
      <c r="HP481">
        <v>1</v>
      </c>
      <c r="HQ481">
        <v>0.107388</v>
      </c>
      <c r="HR481">
        <v>0.0207979</v>
      </c>
      <c r="HS481">
        <v>20.2798</v>
      </c>
      <c r="HT481">
        <v>5.2128</v>
      </c>
      <c r="HU481">
        <v>11.9798</v>
      </c>
      <c r="HV481">
        <v>4.96335</v>
      </c>
      <c r="HW481">
        <v>3.27445</v>
      </c>
      <c r="HX481">
        <v>9999</v>
      </c>
      <c r="HY481">
        <v>9999</v>
      </c>
      <c r="HZ481">
        <v>9999</v>
      </c>
      <c r="IA481">
        <v>45</v>
      </c>
      <c r="IB481">
        <v>1.86398</v>
      </c>
      <c r="IC481">
        <v>1.86013</v>
      </c>
      <c r="ID481">
        <v>1.85844</v>
      </c>
      <c r="IE481">
        <v>1.85975</v>
      </c>
      <c r="IF481">
        <v>1.85989</v>
      </c>
      <c r="IG481">
        <v>1.85842</v>
      </c>
      <c r="IH481">
        <v>1.85745</v>
      </c>
      <c r="II481">
        <v>1.85242</v>
      </c>
      <c r="IJ481">
        <v>0</v>
      </c>
      <c r="IK481">
        <v>0</v>
      </c>
      <c r="IL481">
        <v>0</v>
      </c>
      <c r="IM481">
        <v>0</v>
      </c>
      <c r="IN481" t="s">
        <v>441</v>
      </c>
      <c r="IO481" t="s">
        <v>442</v>
      </c>
      <c r="IP481" t="s">
        <v>443</v>
      </c>
      <c r="IQ481" t="s">
        <v>443</v>
      </c>
      <c r="IR481" t="s">
        <v>443</v>
      </c>
      <c r="IS481" t="s">
        <v>443</v>
      </c>
      <c r="IT481">
        <v>0</v>
      </c>
      <c r="IU481">
        <v>100</v>
      </c>
      <c r="IV481">
        <v>100</v>
      </c>
      <c r="IW481">
        <v>-0.43</v>
      </c>
      <c r="IX481">
        <v>0.2704</v>
      </c>
      <c r="IY481">
        <v>-0.9039269621244732</v>
      </c>
      <c r="IZ481">
        <v>-0.001239420960351069</v>
      </c>
      <c r="JA481">
        <v>2.054680153414315E-06</v>
      </c>
      <c r="JB481">
        <v>-6.090169633737798E-10</v>
      </c>
      <c r="JC481">
        <v>0.01286883109493677</v>
      </c>
      <c r="JD481">
        <v>0.003674261220633967</v>
      </c>
      <c r="JE481">
        <v>0.0003746991724086452</v>
      </c>
      <c r="JF481">
        <v>1.563836292469968E-06</v>
      </c>
      <c r="JG481">
        <v>1</v>
      </c>
      <c r="JH481">
        <v>2003</v>
      </c>
      <c r="JI481">
        <v>1</v>
      </c>
      <c r="JJ481">
        <v>24</v>
      </c>
      <c r="JK481">
        <v>203137.9</v>
      </c>
      <c r="JL481">
        <v>203138.1</v>
      </c>
      <c r="JM481">
        <v>2.84424</v>
      </c>
      <c r="JN481">
        <v>2.61841</v>
      </c>
      <c r="JO481">
        <v>1.49658</v>
      </c>
      <c r="JP481">
        <v>2.34253</v>
      </c>
      <c r="JQ481">
        <v>1.54907</v>
      </c>
      <c r="JR481">
        <v>2.41455</v>
      </c>
      <c r="JS481">
        <v>36.6706</v>
      </c>
      <c r="JT481">
        <v>24.1663</v>
      </c>
      <c r="JU481">
        <v>18</v>
      </c>
      <c r="JV481">
        <v>482.456</v>
      </c>
      <c r="JW481">
        <v>491.869</v>
      </c>
      <c r="JX481">
        <v>27.1184</v>
      </c>
      <c r="JY481">
        <v>28.6896</v>
      </c>
      <c r="JZ481">
        <v>30</v>
      </c>
      <c r="KA481">
        <v>28.959</v>
      </c>
      <c r="KB481">
        <v>28.969</v>
      </c>
      <c r="KC481">
        <v>57.0546</v>
      </c>
      <c r="KD481">
        <v>19.7036</v>
      </c>
      <c r="KE481">
        <v>76.13160000000001</v>
      </c>
      <c r="KF481">
        <v>27.1107</v>
      </c>
      <c r="KG481">
        <v>1323.15</v>
      </c>
      <c r="KH481">
        <v>19.464</v>
      </c>
      <c r="KI481">
        <v>101.904</v>
      </c>
      <c r="KJ481">
        <v>91.3998</v>
      </c>
    </row>
    <row r="482" spans="1:296">
      <c r="A482">
        <v>464</v>
      </c>
      <c r="B482">
        <v>1759177887.1</v>
      </c>
      <c r="C482">
        <v>16514</v>
      </c>
      <c r="D482" t="s">
        <v>1375</v>
      </c>
      <c r="E482" t="s">
        <v>1376</v>
      </c>
      <c r="F482">
        <v>5</v>
      </c>
      <c r="G482" t="s">
        <v>1218</v>
      </c>
      <c r="H482">
        <v>1759177879.6</v>
      </c>
      <c r="I482">
        <f>(J482)/1000</f>
        <v>0</v>
      </c>
      <c r="J482">
        <f>IF(DO482, AM482, AG482)</f>
        <v>0</v>
      </c>
      <c r="K482">
        <f>IF(DO482, AH482, AF482)</f>
        <v>0</v>
      </c>
      <c r="L482">
        <f>DQ482 - IF(AT482&gt;1, K482*DK482*100.0/(AV482), 0)</f>
        <v>0</v>
      </c>
      <c r="M482">
        <f>((S482-I482/2)*L482-K482)/(S482+I482/2)</f>
        <v>0</v>
      </c>
      <c r="N482">
        <f>M482*(DX482+DY482)/1000.0</f>
        <v>0</v>
      </c>
      <c r="O482">
        <f>(DQ482 - IF(AT482&gt;1, K482*DK482*100.0/(AV482), 0))*(DX482+DY482)/1000.0</f>
        <v>0</v>
      </c>
      <c r="P482">
        <f>2.0/((1/R482-1/Q482)+SIGN(R482)*SQRT((1/R482-1/Q482)*(1/R482-1/Q482) + 4*DL482/((DL482+1)*(DL482+1))*(2*1/R482*1/Q482-1/Q482*1/Q482)))</f>
        <v>0</v>
      </c>
      <c r="Q482">
        <f>IF(LEFT(DM482,1)&lt;&gt;"0",IF(LEFT(DM482,1)="1",3.0,DN482),$D$5+$E$5*(EE482*DX482/($K$5*1000))+$F$5*(EE482*DX482/($K$5*1000))*MAX(MIN(DK482,$J$5),$I$5)*MAX(MIN(DK482,$J$5),$I$5)+$G$5*MAX(MIN(DK482,$J$5),$I$5)*(EE482*DX482/($K$5*1000))+$H$5*(EE482*DX482/($K$5*1000))*(EE482*DX482/($K$5*1000)))</f>
        <v>0</v>
      </c>
      <c r="R482">
        <f>I482*(1000-(1000*0.61365*exp(17.502*V482/(240.97+V482))/(DX482+DY482)+DS482)/2)/(1000*0.61365*exp(17.502*V482/(240.97+V482))/(DX482+DY482)-DS482)</f>
        <v>0</v>
      </c>
      <c r="S482">
        <f>1/((DL482+1)/(P482/1.6)+1/(Q482/1.37)) + DL482/((DL482+1)/(P482/1.6) + DL482/(Q482/1.37))</f>
        <v>0</v>
      </c>
      <c r="T482">
        <f>(DG482*DJ482)</f>
        <v>0</v>
      </c>
      <c r="U482">
        <f>(DZ482+(T482+2*0.95*5.67E-8*(((DZ482+$B$9)+273)^4-(DZ482+273)^4)-44100*I482)/(1.84*29.3*Q482+8*0.95*5.67E-8*(DZ482+273)^3))</f>
        <v>0</v>
      </c>
      <c r="V482">
        <f>($C$9*EA482+$D$9*EB482+$E$9*U482)</f>
        <v>0</v>
      </c>
      <c r="W482">
        <f>0.61365*exp(17.502*V482/(240.97+V482))</f>
        <v>0</v>
      </c>
      <c r="X482">
        <f>(Y482/Z482*100)</f>
        <v>0</v>
      </c>
      <c r="Y482">
        <f>DS482*(DX482+DY482)/1000</f>
        <v>0</v>
      </c>
      <c r="Z482">
        <f>0.61365*exp(17.502*DZ482/(240.97+DZ482))</f>
        <v>0</v>
      </c>
      <c r="AA482">
        <f>(W482-DS482*(DX482+DY482)/1000)</f>
        <v>0</v>
      </c>
      <c r="AB482">
        <f>(-I482*44100)</f>
        <v>0</v>
      </c>
      <c r="AC482">
        <f>2*29.3*Q482*0.92*(DZ482-V482)</f>
        <v>0</v>
      </c>
      <c r="AD482">
        <f>2*0.95*5.67E-8*(((DZ482+$B$9)+273)^4-(V482+273)^4)</f>
        <v>0</v>
      </c>
      <c r="AE482">
        <f>T482+AD482+AB482+AC482</f>
        <v>0</v>
      </c>
      <c r="AF482">
        <f>DW482*AT482*(DR482-DQ482*(1000-AT482*DT482)/(1000-AT482*DS482))/(100*DK482)</f>
        <v>0</v>
      </c>
      <c r="AG482">
        <f>1000*DW482*AT482*(DS482-DT482)/(100*DK482*(1000-AT482*DS482))</f>
        <v>0</v>
      </c>
      <c r="AH482">
        <f>(AI482 - AJ482 - DX482*1E3/(8.314*(DZ482+273.15)) * AL482/DW482 * AK482) * DW482/(100*DK482) * (1000 - DT482)/1000</f>
        <v>0</v>
      </c>
      <c r="AI482">
        <v>1334.548154184168</v>
      </c>
      <c r="AJ482">
        <v>1302.578666666667</v>
      </c>
      <c r="AK482">
        <v>3.42072885387024</v>
      </c>
      <c r="AL482">
        <v>65.05159675909137</v>
      </c>
      <c r="AM482">
        <f>(AO482 - AN482 + DX482*1E3/(8.314*(DZ482+273.15)) * AQ482/DW482 * AP482) * DW482/(100*DK482) * 1000/(1000 - AO482)</f>
        <v>0</v>
      </c>
      <c r="AN482">
        <v>19.39852304044837</v>
      </c>
      <c r="AO482">
        <v>21.29143757575758</v>
      </c>
      <c r="AP482">
        <v>-3.899650604494247E-05</v>
      </c>
      <c r="AQ482">
        <v>105.0378485698211</v>
      </c>
      <c r="AR482">
        <v>0</v>
      </c>
      <c r="AS482">
        <v>0</v>
      </c>
      <c r="AT482">
        <f>IF(AR482*$H$15&gt;=AV482,1.0,(AV482/(AV482-AR482*$H$15)))</f>
        <v>0</v>
      </c>
      <c r="AU482">
        <f>(AT482-1)*100</f>
        <v>0</v>
      </c>
      <c r="AV482">
        <f>MAX(0,($B$15+$C$15*EE482)/(1+$D$15*EE482)*DX482/(DZ482+273)*$E$15)</f>
        <v>0</v>
      </c>
      <c r="AW482" t="s">
        <v>437</v>
      </c>
      <c r="AX482" t="s">
        <v>437</v>
      </c>
      <c r="AY482">
        <v>0</v>
      </c>
      <c r="AZ482">
        <v>0</v>
      </c>
      <c r="BA482">
        <f>1-AY482/AZ482</f>
        <v>0</v>
      </c>
      <c r="BB482">
        <v>0</v>
      </c>
      <c r="BC482" t="s">
        <v>437</v>
      </c>
      <c r="BD482" t="s">
        <v>437</v>
      </c>
      <c r="BE482">
        <v>0</v>
      </c>
      <c r="BF482">
        <v>0</v>
      </c>
      <c r="BG482">
        <f>1-BE482/BF482</f>
        <v>0</v>
      </c>
      <c r="BH482">
        <v>0.5</v>
      </c>
      <c r="BI482">
        <f>DH482</f>
        <v>0</v>
      </c>
      <c r="BJ482">
        <f>K482</f>
        <v>0</v>
      </c>
      <c r="BK482">
        <f>BG482*BH482*BI482</f>
        <v>0</v>
      </c>
      <c r="BL482">
        <f>(BJ482-BB482)/BI482</f>
        <v>0</v>
      </c>
      <c r="BM482">
        <f>(AZ482-BF482)/BF482</f>
        <v>0</v>
      </c>
      <c r="BN482">
        <f>AY482/(BA482+AY482/BF482)</f>
        <v>0</v>
      </c>
      <c r="BO482" t="s">
        <v>437</v>
      </c>
      <c r="BP482">
        <v>0</v>
      </c>
      <c r="BQ482">
        <f>IF(BP482&lt;&gt;0, BP482, BN482)</f>
        <v>0</v>
      </c>
      <c r="BR482">
        <f>1-BQ482/BF482</f>
        <v>0</v>
      </c>
      <c r="BS482">
        <f>(BF482-BE482)/(BF482-BQ482)</f>
        <v>0</v>
      </c>
      <c r="BT482">
        <f>(AZ482-BF482)/(AZ482-BQ482)</f>
        <v>0</v>
      </c>
      <c r="BU482">
        <f>(BF482-BE482)/(BF482-AY482)</f>
        <v>0</v>
      </c>
      <c r="BV482">
        <f>(AZ482-BF482)/(AZ482-AY482)</f>
        <v>0</v>
      </c>
      <c r="BW482">
        <f>(BS482*BQ482/BE482)</f>
        <v>0</v>
      </c>
      <c r="BX482">
        <f>(1-BW482)</f>
        <v>0</v>
      </c>
      <c r="DG482">
        <f>$B$13*EF482+$C$13*EG482+$F$13*ER482*(1-EU482)</f>
        <v>0</v>
      </c>
      <c r="DH482">
        <f>DG482*DI482</f>
        <v>0</v>
      </c>
      <c r="DI482">
        <f>($B$13*$D$11+$C$13*$D$11+$F$13*((FE482+EW482)/MAX(FE482+EW482+FF482, 0.1)*$I$11+FF482/MAX(FE482+EW482+FF482, 0.1)*$J$11))/($B$13+$C$13+$F$13)</f>
        <v>0</v>
      </c>
      <c r="DJ482">
        <f>($B$13*$K$11+$C$13*$K$11+$F$13*((FE482+EW482)/MAX(FE482+EW482+FF482, 0.1)*$P$11+FF482/MAX(FE482+EW482+FF482, 0.1)*$Q$11))/($B$13+$C$13+$F$13)</f>
        <v>0</v>
      </c>
      <c r="DK482">
        <v>3.21</v>
      </c>
      <c r="DL482">
        <v>0.5</v>
      </c>
      <c r="DM482" t="s">
        <v>438</v>
      </c>
      <c r="DN482">
        <v>2</v>
      </c>
      <c r="DO482" t="b">
        <v>1</v>
      </c>
      <c r="DP482">
        <v>1759177879.6</v>
      </c>
      <c r="DQ482">
        <v>1251.408888888889</v>
      </c>
      <c r="DR482">
        <v>1293.707777777778</v>
      </c>
      <c r="DS482">
        <v>21.29902222222222</v>
      </c>
      <c r="DT482">
        <v>19.40483703703704</v>
      </c>
      <c r="DU482">
        <v>1251.84037037037</v>
      </c>
      <c r="DV482">
        <v>21.02865925925926</v>
      </c>
      <c r="DW482">
        <v>499.9920740740741</v>
      </c>
      <c r="DX482">
        <v>90.78241481481481</v>
      </c>
      <c r="DY482">
        <v>0.06678118888888888</v>
      </c>
      <c r="DZ482">
        <v>28.41075925925925</v>
      </c>
      <c r="EA482">
        <v>30.01952222222222</v>
      </c>
      <c r="EB482">
        <v>999.9000000000001</v>
      </c>
      <c r="EC482">
        <v>0</v>
      </c>
      <c r="ED482">
        <v>0</v>
      </c>
      <c r="EE482">
        <v>9993.943333333333</v>
      </c>
      <c r="EF482">
        <v>0</v>
      </c>
      <c r="EG482">
        <v>10.27633333333333</v>
      </c>
      <c r="EH482">
        <v>-42.29761851851851</v>
      </c>
      <c r="EI482">
        <v>1278.643703703704</v>
      </c>
      <c r="EJ482">
        <v>1319.308888888889</v>
      </c>
      <c r="EK482">
        <v>1.894189259259259</v>
      </c>
      <c r="EL482">
        <v>1293.707777777778</v>
      </c>
      <c r="EM482">
        <v>19.40483703703704</v>
      </c>
      <c r="EN482">
        <v>1.933577777777778</v>
      </c>
      <c r="EO482">
        <v>1.761618518518518</v>
      </c>
      <c r="EP482">
        <v>16.91065185185185</v>
      </c>
      <c r="EQ482">
        <v>15.45032222222222</v>
      </c>
      <c r="ER482">
        <v>1999.995185185185</v>
      </c>
      <c r="ES482">
        <v>0.9799973333333332</v>
      </c>
      <c r="ET482">
        <v>0.02000258148148148</v>
      </c>
      <c r="EU482">
        <v>0</v>
      </c>
      <c r="EV482">
        <v>464.2374814814814</v>
      </c>
      <c r="EW482">
        <v>5.00078</v>
      </c>
      <c r="EX482">
        <v>9059.276296296297</v>
      </c>
      <c r="EY482">
        <v>16379.57407407407</v>
      </c>
      <c r="EZ482">
        <v>38.7937037037037</v>
      </c>
      <c r="FA482">
        <v>39.60385185185185</v>
      </c>
      <c r="FB482">
        <v>38.91874074074073</v>
      </c>
      <c r="FC482">
        <v>39.29818518518518</v>
      </c>
      <c r="FD482">
        <v>39.77755555555555</v>
      </c>
      <c r="FE482">
        <v>1955.085185185186</v>
      </c>
      <c r="FF482">
        <v>39.90444444444444</v>
      </c>
      <c r="FG482">
        <v>0</v>
      </c>
      <c r="FH482">
        <v>1759177879.4</v>
      </c>
      <c r="FI482">
        <v>0</v>
      </c>
      <c r="FJ482">
        <v>464.2624399999999</v>
      </c>
      <c r="FK482">
        <v>2.480230768130018</v>
      </c>
      <c r="FL482">
        <v>44.72076914203003</v>
      </c>
      <c r="FM482">
        <v>9059.323199999999</v>
      </c>
      <c r="FN482">
        <v>15</v>
      </c>
      <c r="FO482">
        <v>0</v>
      </c>
      <c r="FP482" t="s">
        <v>439</v>
      </c>
      <c r="FQ482">
        <v>1746989605.5</v>
      </c>
      <c r="FR482">
        <v>1746989593.5</v>
      </c>
      <c r="FS482">
        <v>0</v>
      </c>
      <c r="FT482">
        <v>-0.274</v>
      </c>
      <c r="FU482">
        <v>-0.002</v>
      </c>
      <c r="FV482">
        <v>2.549</v>
      </c>
      <c r="FW482">
        <v>0.129</v>
      </c>
      <c r="FX482">
        <v>420</v>
      </c>
      <c r="FY482">
        <v>17</v>
      </c>
      <c r="FZ482">
        <v>0.02</v>
      </c>
      <c r="GA482">
        <v>0.04</v>
      </c>
      <c r="GB482">
        <v>-42.21839</v>
      </c>
      <c r="GC482">
        <v>-1.309078424015065</v>
      </c>
      <c r="GD482">
        <v>0.1612967526021525</v>
      </c>
      <c r="GE482">
        <v>0</v>
      </c>
      <c r="GF482">
        <v>464.1049705882353</v>
      </c>
      <c r="GG482">
        <v>2.573246754300102</v>
      </c>
      <c r="GH482">
        <v>0.3282909833108177</v>
      </c>
      <c r="GI482">
        <v>0</v>
      </c>
      <c r="GJ482">
        <v>1.893758</v>
      </c>
      <c r="GK482">
        <v>0.0079467917448445</v>
      </c>
      <c r="GL482">
        <v>0.00103622198393973</v>
      </c>
      <c r="GM482">
        <v>1</v>
      </c>
      <c r="GN482">
        <v>1</v>
      </c>
      <c r="GO482">
        <v>3</v>
      </c>
      <c r="GP482" t="s">
        <v>459</v>
      </c>
      <c r="GQ482">
        <v>3.10179</v>
      </c>
      <c r="GR482">
        <v>2.72483</v>
      </c>
      <c r="GS482">
        <v>0.187792</v>
      </c>
      <c r="GT482">
        <v>0.191588</v>
      </c>
      <c r="GU482">
        <v>0.0994357</v>
      </c>
      <c r="GV482">
        <v>0.0943711</v>
      </c>
      <c r="GW482">
        <v>21222.3</v>
      </c>
      <c r="GX482">
        <v>19187.5</v>
      </c>
      <c r="GY482">
        <v>26691.7</v>
      </c>
      <c r="GZ482">
        <v>23955.5</v>
      </c>
      <c r="HA482">
        <v>38473</v>
      </c>
      <c r="HB482">
        <v>32082.3</v>
      </c>
      <c r="HC482">
        <v>46606.6</v>
      </c>
      <c r="HD482">
        <v>37899.8</v>
      </c>
      <c r="HE482">
        <v>1.8709</v>
      </c>
      <c r="HF482">
        <v>1.86367</v>
      </c>
      <c r="HG482">
        <v>0.149466</v>
      </c>
      <c r="HH482">
        <v>0</v>
      </c>
      <c r="HI482">
        <v>27.5718</v>
      </c>
      <c r="HJ482">
        <v>999.9</v>
      </c>
      <c r="HK482">
        <v>45.2</v>
      </c>
      <c r="HL482">
        <v>32</v>
      </c>
      <c r="HM482">
        <v>23.7758</v>
      </c>
      <c r="HN482">
        <v>61.2318</v>
      </c>
      <c r="HO482">
        <v>22.3397</v>
      </c>
      <c r="HP482">
        <v>1</v>
      </c>
      <c r="HQ482">
        <v>0.10736</v>
      </c>
      <c r="HR482">
        <v>0.121727</v>
      </c>
      <c r="HS482">
        <v>20.2796</v>
      </c>
      <c r="HT482">
        <v>5.2128</v>
      </c>
      <c r="HU482">
        <v>11.98</v>
      </c>
      <c r="HV482">
        <v>4.9633</v>
      </c>
      <c r="HW482">
        <v>3.27448</v>
      </c>
      <c r="HX482">
        <v>9999</v>
      </c>
      <c r="HY482">
        <v>9999</v>
      </c>
      <c r="HZ482">
        <v>9999</v>
      </c>
      <c r="IA482">
        <v>45</v>
      </c>
      <c r="IB482">
        <v>1.86399</v>
      </c>
      <c r="IC482">
        <v>1.86012</v>
      </c>
      <c r="ID482">
        <v>1.85848</v>
      </c>
      <c r="IE482">
        <v>1.85975</v>
      </c>
      <c r="IF482">
        <v>1.85989</v>
      </c>
      <c r="IG482">
        <v>1.85841</v>
      </c>
      <c r="IH482">
        <v>1.85745</v>
      </c>
      <c r="II482">
        <v>1.85242</v>
      </c>
      <c r="IJ482">
        <v>0</v>
      </c>
      <c r="IK482">
        <v>0</v>
      </c>
      <c r="IL482">
        <v>0</v>
      </c>
      <c r="IM482">
        <v>0</v>
      </c>
      <c r="IN482" t="s">
        <v>441</v>
      </c>
      <c r="IO482" t="s">
        <v>442</v>
      </c>
      <c r="IP482" t="s">
        <v>443</v>
      </c>
      <c r="IQ482" t="s">
        <v>443</v>
      </c>
      <c r="IR482" t="s">
        <v>443</v>
      </c>
      <c r="IS482" t="s">
        <v>443</v>
      </c>
      <c r="IT482">
        <v>0</v>
      </c>
      <c r="IU482">
        <v>100</v>
      </c>
      <c r="IV482">
        <v>100</v>
      </c>
      <c r="IW482">
        <v>-0.4</v>
      </c>
      <c r="IX482">
        <v>0.2702</v>
      </c>
      <c r="IY482">
        <v>-0.9039269621244732</v>
      </c>
      <c r="IZ482">
        <v>-0.001239420960351069</v>
      </c>
      <c r="JA482">
        <v>2.054680153414315E-06</v>
      </c>
      <c r="JB482">
        <v>-6.090169633737798E-10</v>
      </c>
      <c r="JC482">
        <v>0.01286883109493677</v>
      </c>
      <c r="JD482">
        <v>0.003674261220633967</v>
      </c>
      <c r="JE482">
        <v>0.0003746991724086452</v>
      </c>
      <c r="JF482">
        <v>1.563836292469968E-06</v>
      </c>
      <c r="JG482">
        <v>1</v>
      </c>
      <c r="JH482">
        <v>2003</v>
      </c>
      <c r="JI482">
        <v>1</v>
      </c>
      <c r="JJ482">
        <v>24</v>
      </c>
      <c r="JK482">
        <v>203138</v>
      </c>
      <c r="JL482">
        <v>203138.2</v>
      </c>
      <c r="JM482">
        <v>2.87109</v>
      </c>
      <c r="JN482">
        <v>2.6123</v>
      </c>
      <c r="JO482">
        <v>1.49658</v>
      </c>
      <c r="JP482">
        <v>2.34253</v>
      </c>
      <c r="JQ482">
        <v>1.54907</v>
      </c>
      <c r="JR482">
        <v>2.47437</v>
      </c>
      <c r="JS482">
        <v>36.6469</v>
      </c>
      <c r="JT482">
        <v>24.1751</v>
      </c>
      <c r="JU482">
        <v>18</v>
      </c>
      <c r="JV482">
        <v>482.161</v>
      </c>
      <c r="JW482">
        <v>492.339</v>
      </c>
      <c r="JX482">
        <v>27.0966</v>
      </c>
      <c r="JY482">
        <v>28.6866</v>
      </c>
      <c r="JZ482">
        <v>30</v>
      </c>
      <c r="KA482">
        <v>28.9565</v>
      </c>
      <c r="KB482">
        <v>28.966</v>
      </c>
      <c r="KC482">
        <v>57.5981</v>
      </c>
      <c r="KD482">
        <v>19.7036</v>
      </c>
      <c r="KE482">
        <v>76.13160000000001</v>
      </c>
      <c r="KF482">
        <v>27.0785</v>
      </c>
      <c r="KG482">
        <v>1336.51</v>
      </c>
      <c r="KH482">
        <v>19.4646</v>
      </c>
      <c r="KI482">
        <v>101.904</v>
      </c>
      <c r="KJ482">
        <v>91.4004</v>
      </c>
    </row>
    <row r="483" spans="1:296">
      <c r="A483">
        <v>465</v>
      </c>
      <c r="B483">
        <v>1759177892.1</v>
      </c>
      <c r="C483">
        <v>16519</v>
      </c>
      <c r="D483" t="s">
        <v>1377</v>
      </c>
      <c r="E483" t="s">
        <v>1378</v>
      </c>
      <c r="F483">
        <v>5</v>
      </c>
      <c r="G483" t="s">
        <v>1218</v>
      </c>
      <c r="H483">
        <v>1759177884.314285</v>
      </c>
      <c r="I483">
        <f>(J483)/1000</f>
        <v>0</v>
      </c>
      <c r="J483">
        <f>IF(DO483, AM483, AG483)</f>
        <v>0</v>
      </c>
      <c r="K483">
        <f>IF(DO483, AH483, AF483)</f>
        <v>0</v>
      </c>
      <c r="L483">
        <f>DQ483 - IF(AT483&gt;1, K483*DK483*100.0/(AV483), 0)</f>
        <v>0</v>
      </c>
      <c r="M483">
        <f>((S483-I483/2)*L483-K483)/(S483+I483/2)</f>
        <v>0</v>
      </c>
      <c r="N483">
        <f>M483*(DX483+DY483)/1000.0</f>
        <v>0</v>
      </c>
      <c r="O483">
        <f>(DQ483 - IF(AT483&gt;1, K483*DK483*100.0/(AV483), 0))*(DX483+DY483)/1000.0</f>
        <v>0</v>
      </c>
      <c r="P483">
        <f>2.0/((1/R483-1/Q483)+SIGN(R483)*SQRT((1/R483-1/Q483)*(1/R483-1/Q483) + 4*DL483/((DL483+1)*(DL483+1))*(2*1/R483*1/Q483-1/Q483*1/Q483)))</f>
        <v>0</v>
      </c>
      <c r="Q483">
        <f>IF(LEFT(DM483,1)&lt;&gt;"0",IF(LEFT(DM483,1)="1",3.0,DN483),$D$5+$E$5*(EE483*DX483/($K$5*1000))+$F$5*(EE483*DX483/($K$5*1000))*MAX(MIN(DK483,$J$5),$I$5)*MAX(MIN(DK483,$J$5),$I$5)+$G$5*MAX(MIN(DK483,$J$5),$I$5)*(EE483*DX483/($K$5*1000))+$H$5*(EE483*DX483/($K$5*1000))*(EE483*DX483/($K$5*1000)))</f>
        <v>0</v>
      </c>
      <c r="R483">
        <f>I483*(1000-(1000*0.61365*exp(17.502*V483/(240.97+V483))/(DX483+DY483)+DS483)/2)/(1000*0.61365*exp(17.502*V483/(240.97+V483))/(DX483+DY483)-DS483)</f>
        <v>0</v>
      </c>
      <c r="S483">
        <f>1/((DL483+1)/(P483/1.6)+1/(Q483/1.37)) + DL483/((DL483+1)/(P483/1.6) + DL483/(Q483/1.37))</f>
        <v>0</v>
      </c>
      <c r="T483">
        <f>(DG483*DJ483)</f>
        <v>0</v>
      </c>
      <c r="U483">
        <f>(DZ483+(T483+2*0.95*5.67E-8*(((DZ483+$B$9)+273)^4-(DZ483+273)^4)-44100*I483)/(1.84*29.3*Q483+8*0.95*5.67E-8*(DZ483+273)^3))</f>
        <v>0</v>
      </c>
      <c r="V483">
        <f>($C$9*EA483+$D$9*EB483+$E$9*U483)</f>
        <v>0</v>
      </c>
      <c r="W483">
        <f>0.61365*exp(17.502*V483/(240.97+V483))</f>
        <v>0</v>
      </c>
      <c r="X483">
        <f>(Y483/Z483*100)</f>
        <v>0</v>
      </c>
      <c r="Y483">
        <f>DS483*(DX483+DY483)/1000</f>
        <v>0</v>
      </c>
      <c r="Z483">
        <f>0.61365*exp(17.502*DZ483/(240.97+DZ483))</f>
        <v>0</v>
      </c>
      <c r="AA483">
        <f>(W483-DS483*(DX483+DY483)/1000)</f>
        <v>0</v>
      </c>
      <c r="AB483">
        <f>(-I483*44100)</f>
        <v>0</v>
      </c>
      <c r="AC483">
        <f>2*29.3*Q483*0.92*(DZ483-V483)</f>
        <v>0</v>
      </c>
      <c r="AD483">
        <f>2*0.95*5.67E-8*(((DZ483+$B$9)+273)^4-(V483+273)^4)</f>
        <v>0</v>
      </c>
      <c r="AE483">
        <f>T483+AD483+AB483+AC483</f>
        <v>0</v>
      </c>
      <c r="AF483">
        <f>DW483*AT483*(DR483-DQ483*(1000-AT483*DT483)/(1000-AT483*DS483))/(100*DK483)</f>
        <v>0</v>
      </c>
      <c r="AG483">
        <f>1000*DW483*AT483*(DS483-DT483)/(100*DK483*(1000-AT483*DS483))</f>
        <v>0</v>
      </c>
      <c r="AH483">
        <f>(AI483 - AJ483 - DX483*1E3/(8.314*(DZ483+273.15)) * AL483/DW483 * AK483) * DW483/(100*DK483) * (1000 - DT483)/1000</f>
        <v>0</v>
      </c>
      <c r="AI483">
        <v>1351.619940214038</v>
      </c>
      <c r="AJ483">
        <v>1319.611515151514</v>
      </c>
      <c r="AK483">
        <v>3.41565550569263</v>
      </c>
      <c r="AL483">
        <v>65.05159675909137</v>
      </c>
      <c r="AM483">
        <f>(AO483 - AN483 + DX483*1E3/(8.314*(DZ483+273.15)) * AQ483/DW483 * AP483) * DW483/(100*DK483) * 1000/(1000 - AO483)</f>
        <v>0</v>
      </c>
      <c r="AN483">
        <v>19.39040543666982</v>
      </c>
      <c r="AO483">
        <v>21.28681333333334</v>
      </c>
      <c r="AP483">
        <v>-2.743849293569404E-05</v>
      </c>
      <c r="AQ483">
        <v>105.0378485698211</v>
      </c>
      <c r="AR483">
        <v>0</v>
      </c>
      <c r="AS483">
        <v>0</v>
      </c>
      <c r="AT483">
        <f>IF(AR483*$H$15&gt;=AV483,1.0,(AV483/(AV483-AR483*$H$15)))</f>
        <v>0</v>
      </c>
      <c r="AU483">
        <f>(AT483-1)*100</f>
        <v>0</v>
      </c>
      <c r="AV483">
        <f>MAX(0,($B$15+$C$15*EE483)/(1+$D$15*EE483)*DX483/(DZ483+273)*$E$15)</f>
        <v>0</v>
      </c>
      <c r="AW483" t="s">
        <v>437</v>
      </c>
      <c r="AX483" t="s">
        <v>437</v>
      </c>
      <c r="AY483">
        <v>0</v>
      </c>
      <c r="AZ483">
        <v>0</v>
      </c>
      <c r="BA483">
        <f>1-AY483/AZ483</f>
        <v>0</v>
      </c>
      <c r="BB483">
        <v>0</v>
      </c>
      <c r="BC483" t="s">
        <v>437</v>
      </c>
      <c r="BD483" t="s">
        <v>437</v>
      </c>
      <c r="BE483">
        <v>0</v>
      </c>
      <c r="BF483">
        <v>0</v>
      </c>
      <c r="BG483">
        <f>1-BE483/BF483</f>
        <v>0</v>
      </c>
      <c r="BH483">
        <v>0.5</v>
      </c>
      <c r="BI483">
        <f>DH483</f>
        <v>0</v>
      </c>
      <c r="BJ483">
        <f>K483</f>
        <v>0</v>
      </c>
      <c r="BK483">
        <f>BG483*BH483*BI483</f>
        <v>0</v>
      </c>
      <c r="BL483">
        <f>(BJ483-BB483)/BI483</f>
        <v>0</v>
      </c>
      <c r="BM483">
        <f>(AZ483-BF483)/BF483</f>
        <v>0</v>
      </c>
      <c r="BN483">
        <f>AY483/(BA483+AY483/BF483)</f>
        <v>0</v>
      </c>
      <c r="BO483" t="s">
        <v>437</v>
      </c>
      <c r="BP483">
        <v>0</v>
      </c>
      <c r="BQ483">
        <f>IF(BP483&lt;&gt;0, BP483, BN483)</f>
        <v>0</v>
      </c>
      <c r="BR483">
        <f>1-BQ483/BF483</f>
        <v>0</v>
      </c>
      <c r="BS483">
        <f>(BF483-BE483)/(BF483-BQ483)</f>
        <v>0</v>
      </c>
      <c r="BT483">
        <f>(AZ483-BF483)/(AZ483-BQ483)</f>
        <v>0</v>
      </c>
      <c r="BU483">
        <f>(BF483-BE483)/(BF483-AY483)</f>
        <v>0</v>
      </c>
      <c r="BV483">
        <f>(AZ483-BF483)/(AZ483-AY483)</f>
        <v>0</v>
      </c>
      <c r="BW483">
        <f>(BS483*BQ483/BE483)</f>
        <v>0</v>
      </c>
      <c r="BX483">
        <f>(1-BW483)</f>
        <v>0</v>
      </c>
      <c r="DG483">
        <f>$B$13*EF483+$C$13*EG483+$F$13*ER483*(1-EU483)</f>
        <v>0</v>
      </c>
      <c r="DH483">
        <f>DG483*DI483</f>
        <v>0</v>
      </c>
      <c r="DI483">
        <f>($B$13*$D$11+$C$13*$D$11+$F$13*((FE483+EW483)/MAX(FE483+EW483+FF483, 0.1)*$I$11+FF483/MAX(FE483+EW483+FF483, 0.1)*$J$11))/($B$13+$C$13+$F$13)</f>
        <v>0</v>
      </c>
      <c r="DJ483">
        <f>($B$13*$K$11+$C$13*$K$11+$F$13*((FE483+EW483)/MAX(FE483+EW483+FF483, 0.1)*$P$11+FF483/MAX(FE483+EW483+FF483, 0.1)*$Q$11))/($B$13+$C$13+$F$13)</f>
        <v>0</v>
      </c>
      <c r="DK483">
        <v>3.21</v>
      </c>
      <c r="DL483">
        <v>0.5</v>
      </c>
      <c r="DM483" t="s">
        <v>438</v>
      </c>
      <c r="DN483">
        <v>2</v>
      </c>
      <c r="DO483" t="b">
        <v>1</v>
      </c>
      <c r="DP483">
        <v>1759177884.314285</v>
      </c>
      <c r="DQ483">
        <v>1267.161785714286</v>
      </c>
      <c r="DR483">
        <v>1309.518214285714</v>
      </c>
      <c r="DS483">
        <v>21.29426428571428</v>
      </c>
      <c r="DT483">
        <v>19.39893214285714</v>
      </c>
      <c r="DU483">
        <v>1267.575714285714</v>
      </c>
      <c r="DV483">
        <v>21.02399642857143</v>
      </c>
      <c r="DW483">
        <v>499.9816785714286</v>
      </c>
      <c r="DX483">
        <v>90.78346071428572</v>
      </c>
      <c r="DY483">
        <v>0.06686676785714286</v>
      </c>
      <c r="DZ483">
        <v>28.41042857142858</v>
      </c>
      <c r="EA483">
        <v>30.0179</v>
      </c>
      <c r="EB483">
        <v>999.9000000000002</v>
      </c>
      <c r="EC483">
        <v>0</v>
      </c>
      <c r="ED483">
        <v>0</v>
      </c>
      <c r="EE483">
        <v>9992.031071428572</v>
      </c>
      <c r="EF483">
        <v>0</v>
      </c>
      <c r="EG483">
        <v>10.27468928571428</v>
      </c>
      <c r="EH483">
        <v>-42.35663928571429</v>
      </c>
      <c r="EI483">
        <v>1294.7325</v>
      </c>
      <c r="EJ483">
        <v>1335.423928571428</v>
      </c>
      <c r="EK483">
        <v>1.895337142857143</v>
      </c>
      <c r="EL483">
        <v>1309.518214285714</v>
      </c>
      <c r="EM483">
        <v>19.39893214285714</v>
      </c>
      <c r="EN483">
        <v>1.933167142857143</v>
      </c>
      <c r="EO483">
        <v>1.7611025</v>
      </c>
      <c r="EP483">
        <v>16.90730714285714</v>
      </c>
      <c r="EQ483">
        <v>15.44575714285715</v>
      </c>
      <c r="ER483">
        <v>1999.997857142857</v>
      </c>
      <c r="ES483">
        <v>0.9799973571428569</v>
      </c>
      <c r="ET483">
        <v>0.02000255714285714</v>
      </c>
      <c r="EU483">
        <v>0</v>
      </c>
      <c r="EV483">
        <v>464.4348214285714</v>
      </c>
      <c r="EW483">
        <v>5.00078</v>
      </c>
      <c r="EX483">
        <v>9062.720714285713</v>
      </c>
      <c r="EY483">
        <v>16379.59642857143</v>
      </c>
      <c r="EZ483">
        <v>38.79435714285714</v>
      </c>
      <c r="FA483">
        <v>39.6090357142857</v>
      </c>
      <c r="FB483">
        <v>38.92828571428571</v>
      </c>
      <c r="FC483">
        <v>39.28314285714286</v>
      </c>
      <c r="FD483">
        <v>39.77214285714285</v>
      </c>
      <c r="FE483">
        <v>1955.087857142858</v>
      </c>
      <c r="FF483">
        <v>39.90464285714286</v>
      </c>
      <c r="FG483">
        <v>0</v>
      </c>
      <c r="FH483">
        <v>1759177884.8</v>
      </c>
      <c r="FI483">
        <v>0</v>
      </c>
      <c r="FJ483">
        <v>464.4874230769231</v>
      </c>
      <c r="FK483">
        <v>3.28488889151055</v>
      </c>
      <c r="FL483">
        <v>42.78700858197143</v>
      </c>
      <c r="FM483">
        <v>9063.031538461541</v>
      </c>
      <c r="FN483">
        <v>15</v>
      </c>
      <c r="FO483">
        <v>0</v>
      </c>
      <c r="FP483" t="s">
        <v>439</v>
      </c>
      <c r="FQ483">
        <v>1746989605.5</v>
      </c>
      <c r="FR483">
        <v>1746989593.5</v>
      </c>
      <c r="FS483">
        <v>0</v>
      </c>
      <c r="FT483">
        <v>-0.274</v>
      </c>
      <c r="FU483">
        <v>-0.002</v>
      </c>
      <c r="FV483">
        <v>2.549</v>
      </c>
      <c r="FW483">
        <v>0.129</v>
      </c>
      <c r="FX483">
        <v>420</v>
      </c>
      <c r="FY483">
        <v>17</v>
      </c>
      <c r="FZ483">
        <v>0.02</v>
      </c>
      <c r="GA483">
        <v>0.04</v>
      </c>
      <c r="GB483">
        <v>-42.31886</v>
      </c>
      <c r="GC483">
        <v>-0.6472615384613279</v>
      </c>
      <c r="GD483">
        <v>0.1076398318467657</v>
      </c>
      <c r="GE483">
        <v>0</v>
      </c>
      <c r="GF483">
        <v>464.3257058823529</v>
      </c>
      <c r="GG483">
        <v>2.986615738384018</v>
      </c>
      <c r="GH483">
        <v>0.3551955989237622</v>
      </c>
      <c r="GI483">
        <v>0</v>
      </c>
      <c r="GJ483">
        <v>1.8949185</v>
      </c>
      <c r="GK483">
        <v>0.0130068292682863</v>
      </c>
      <c r="GL483">
        <v>0.001583122784246362</v>
      </c>
      <c r="GM483">
        <v>1</v>
      </c>
      <c r="GN483">
        <v>1</v>
      </c>
      <c r="GO483">
        <v>3</v>
      </c>
      <c r="GP483" t="s">
        <v>459</v>
      </c>
      <c r="GQ483">
        <v>3.10211</v>
      </c>
      <c r="GR483">
        <v>2.72454</v>
      </c>
      <c r="GS483">
        <v>0.189285</v>
      </c>
      <c r="GT483">
        <v>0.193071</v>
      </c>
      <c r="GU483">
        <v>0.0994186</v>
      </c>
      <c r="GV483">
        <v>0.0943561</v>
      </c>
      <c r="GW483">
        <v>21183.3</v>
      </c>
      <c r="GX483">
        <v>19152.4</v>
      </c>
      <c r="GY483">
        <v>26691.7</v>
      </c>
      <c r="GZ483">
        <v>23955.6</v>
      </c>
      <c r="HA483">
        <v>38473.9</v>
      </c>
      <c r="HB483">
        <v>32083</v>
      </c>
      <c r="HC483">
        <v>46606.7</v>
      </c>
      <c r="HD483">
        <v>37899.8</v>
      </c>
      <c r="HE483">
        <v>1.87125</v>
      </c>
      <c r="HF483">
        <v>1.86345</v>
      </c>
      <c r="HG483">
        <v>0.149127</v>
      </c>
      <c r="HH483">
        <v>0</v>
      </c>
      <c r="HI483">
        <v>27.5736</v>
      </c>
      <c r="HJ483">
        <v>999.9</v>
      </c>
      <c r="HK483">
        <v>45.2</v>
      </c>
      <c r="HL483">
        <v>32</v>
      </c>
      <c r="HM483">
        <v>23.7748</v>
      </c>
      <c r="HN483">
        <v>61.0017</v>
      </c>
      <c r="HO483">
        <v>22.1314</v>
      </c>
      <c r="HP483">
        <v>1</v>
      </c>
      <c r="HQ483">
        <v>0.106999</v>
      </c>
      <c r="HR483">
        <v>0.09280770000000001</v>
      </c>
      <c r="HS483">
        <v>20.2798</v>
      </c>
      <c r="HT483">
        <v>5.2131</v>
      </c>
      <c r="HU483">
        <v>11.98</v>
      </c>
      <c r="HV483">
        <v>4.9636</v>
      </c>
      <c r="HW483">
        <v>3.2745</v>
      </c>
      <c r="HX483">
        <v>9999</v>
      </c>
      <c r="HY483">
        <v>9999</v>
      </c>
      <c r="HZ483">
        <v>9999</v>
      </c>
      <c r="IA483">
        <v>45</v>
      </c>
      <c r="IB483">
        <v>1.86401</v>
      </c>
      <c r="IC483">
        <v>1.86016</v>
      </c>
      <c r="ID483">
        <v>1.85847</v>
      </c>
      <c r="IE483">
        <v>1.85975</v>
      </c>
      <c r="IF483">
        <v>1.85989</v>
      </c>
      <c r="IG483">
        <v>1.85837</v>
      </c>
      <c r="IH483">
        <v>1.85745</v>
      </c>
      <c r="II483">
        <v>1.85242</v>
      </c>
      <c r="IJ483">
        <v>0</v>
      </c>
      <c r="IK483">
        <v>0</v>
      </c>
      <c r="IL483">
        <v>0</v>
      </c>
      <c r="IM483">
        <v>0</v>
      </c>
      <c r="IN483" t="s">
        <v>441</v>
      </c>
      <c r="IO483" t="s">
        <v>442</v>
      </c>
      <c r="IP483" t="s">
        <v>443</v>
      </c>
      <c r="IQ483" t="s">
        <v>443</v>
      </c>
      <c r="IR483" t="s">
        <v>443</v>
      </c>
      <c r="IS483" t="s">
        <v>443</v>
      </c>
      <c r="IT483">
        <v>0</v>
      </c>
      <c r="IU483">
        <v>100</v>
      </c>
      <c r="IV483">
        <v>100</v>
      </c>
      <c r="IW483">
        <v>-0.39</v>
      </c>
      <c r="IX483">
        <v>0.2701</v>
      </c>
      <c r="IY483">
        <v>-0.9039269621244732</v>
      </c>
      <c r="IZ483">
        <v>-0.001239420960351069</v>
      </c>
      <c r="JA483">
        <v>2.054680153414315E-06</v>
      </c>
      <c r="JB483">
        <v>-6.090169633737798E-10</v>
      </c>
      <c r="JC483">
        <v>0.01286883109493677</v>
      </c>
      <c r="JD483">
        <v>0.003674261220633967</v>
      </c>
      <c r="JE483">
        <v>0.0003746991724086452</v>
      </c>
      <c r="JF483">
        <v>1.563836292469968E-06</v>
      </c>
      <c r="JG483">
        <v>1</v>
      </c>
      <c r="JH483">
        <v>2003</v>
      </c>
      <c r="JI483">
        <v>1</v>
      </c>
      <c r="JJ483">
        <v>24</v>
      </c>
      <c r="JK483">
        <v>203138.1</v>
      </c>
      <c r="JL483">
        <v>203138.3</v>
      </c>
      <c r="JM483">
        <v>2.90161</v>
      </c>
      <c r="JN483">
        <v>2.60498</v>
      </c>
      <c r="JO483">
        <v>1.49658</v>
      </c>
      <c r="JP483">
        <v>2.34253</v>
      </c>
      <c r="JQ483">
        <v>1.54785</v>
      </c>
      <c r="JR483">
        <v>2.44385</v>
      </c>
      <c r="JS483">
        <v>36.6706</v>
      </c>
      <c r="JT483">
        <v>24.1751</v>
      </c>
      <c r="JU483">
        <v>18</v>
      </c>
      <c r="JV483">
        <v>482.346</v>
      </c>
      <c r="JW483">
        <v>492.17</v>
      </c>
      <c r="JX483">
        <v>27.0698</v>
      </c>
      <c r="JY483">
        <v>28.6841</v>
      </c>
      <c r="JZ483">
        <v>29.9999</v>
      </c>
      <c r="KA483">
        <v>28.954</v>
      </c>
      <c r="KB483">
        <v>28.9635</v>
      </c>
      <c r="KC483">
        <v>58.2246</v>
      </c>
      <c r="KD483">
        <v>19.412</v>
      </c>
      <c r="KE483">
        <v>76.13160000000001</v>
      </c>
      <c r="KF483">
        <v>27.0659</v>
      </c>
      <c r="KG483">
        <v>1356.54</v>
      </c>
      <c r="KH483">
        <v>19.47</v>
      </c>
      <c r="KI483">
        <v>101.904</v>
      </c>
      <c r="KJ483">
        <v>91.4006</v>
      </c>
    </row>
    <row r="484" spans="1:296">
      <c r="A484">
        <v>466</v>
      </c>
      <c r="B484">
        <v>1759177897.1</v>
      </c>
      <c r="C484">
        <v>16524</v>
      </c>
      <c r="D484" t="s">
        <v>1379</v>
      </c>
      <c r="E484" t="s">
        <v>1380</v>
      </c>
      <c r="F484">
        <v>5</v>
      </c>
      <c r="G484" t="s">
        <v>1218</v>
      </c>
      <c r="H484">
        <v>1759177889.6</v>
      </c>
      <c r="I484">
        <f>(J484)/1000</f>
        <v>0</v>
      </c>
      <c r="J484">
        <f>IF(DO484, AM484, AG484)</f>
        <v>0</v>
      </c>
      <c r="K484">
        <f>IF(DO484, AH484, AF484)</f>
        <v>0</v>
      </c>
      <c r="L484">
        <f>DQ484 - IF(AT484&gt;1, K484*DK484*100.0/(AV484), 0)</f>
        <v>0</v>
      </c>
      <c r="M484">
        <f>((S484-I484/2)*L484-K484)/(S484+I484/2)</f>
        <v>0</v>
      </c>
      <c r="N484">
        <f>M484*(DX484+DY484)/1000.0</f>
        <v>0</v>
      </c>
      <c r="O484">
        <f>(DQ484 - IF(AT484&gt;1, K484*DK484*100.0/(AV484), 0))*(DX484+DY484)/1000.0</f>
        <v>0</v>
      </c>
      <c r="P484">
        <f>2.0/((1/R484-1/Q484)+SIGN(R484)*SQRT((1/R484-1/Q484)*(1/R484-1/Q484) + 4*DL484/((DL484+1)*(DL484+1))*(2*1/R484*1/Q484-1/Q484*1/Q484)))</f>
        <v>0</v>
      </c>
      <c r="Q484">
        <f>IF(LEFT(DM484,1)&lt;&gt;"0",IF(LEFT(DM484,1)="1",3.0,DN484),$D$5+$E$5*(EE484*DX484/($K$5*1000))+$F$5*(EE484*DX484/($K$5*1000))*MAX(MIN(DK484,$J$5),$I$5)*MAX(MIN(DK484,$J$5),$I$5)+$G$5*MAX(MIN(DK484,$J$5),$I$5)*(EE484*DX484/($K$5*1000))+$H$5*(EE484*DX484/($K$5*1000))*(EE484*DX484/($K$5*1000)))</f>
        <v>0</v>
      </c>
      <c r="R484">
        <f>I484*(1000-(1000*0.61365*exp(17.502*V484/(240.97+V484))/(DX484+DY484)+DS484)/2)/(1000*0.61365*exp(17.502*V484/(240.97+V484))/(DX484+DY484)-DS484)</f>
        <v>0</v>
      </c>
      <c r="S484">
        <f>1/((DL484+1)/(P484/1.6)+1/(Q484/1.37)) + DL484/((DL484+1)/(P484/1.6) + DL484/(Q484/1.37))</f>
        <v>0</v>
      </c>
      <c r="T484">
        <f>(DG484*DJ484)</f>
        <v>0</v>
      </c>
      <c r="U484">
        <f>(DZ484+(T484+2*0.95*5.67E-8*(((DZ484+$B$9)+273)^4-(DZ484+273)^4)-44100*I484)/(1.84*29.3*Q484+8*0.95*5.67E-8*(DZ484+273)^3))</f>
        <v>0</v>
      </c>
      <c r="V484">
        <f>($C$9*EA484+$D$9*EB484+$E$9*U484)</f>
        <v>0</v>
      </c>
      <c r="W484">
        <f>0.61365*exp(17.502*V484/(240.97+V484))</f>
        <v>0</v>
      </c>
      <c r="X484">
        <f>(Y484/Z484*100)</f>
        <v>0</v>
      </c>
      <c r="Y484">
        <f>DS484*(DX484+DY484)/1000</f>
        <v>0</v>
      </c>
      <c r="Z484">
        <f>0.61365*exp(17.502*DZ484/(240.97+DZ484))</f>
        <v>0</v>
      </c>
      <c r="AA484">
        <f>(W484-DS484*(DX484+DY484)/1000)</f>
        <v>0</v>
      </c>
      <c r="AB484">
        <f>(-I484*44100)</f>
        <v>0</v>
      </c>
      <c r="AC484">
        <f>2*29.3*Q484*0.92*(DZ484-V484)</f>
        <v>0</v>
      </c>
      <c r="AD484">
        <f>2*0.95*5.67E-8*(((DZ484+$B$9)+273)^4-(V484+273)^4)</f>
        <v>0</v>
      </c>
      <c r="AE484">
        <f>T484+AD484+AB484+AC484</f>
        <v>0</v>
      </c>
      <c r="AF484">
        <f>DW484*AT484*(DR484-DQ484*(1000-AT484*DT484)/(1000-AT484*DS484))/(100*DK484)</f>
        <v>0</v>
      </c>
      <c r="AG484">
        <f>1000*DW484*AT484*(DS484-DT484)/(100*DK484*(1000-AT484*DS484))</f>
        <v>0</v>
      </c>
      <c r="AH484">
        <f>(AI484 - AJ484 - DX484*1E3/(8.314*(DZ484+273.15)) * AL484/DW484 * AK484) * DW484/(100*DK484) * (1000 - DT484)/1000</f>
        <v>0</v>
      </c>
      <c r="AI484">
        <v>1368.790304687663</v>
      </c>
      <c r="AJ484">
        <v>1336.615575757576</v>
      </c>
      <c r="AK484">
        <v>3.39046068902462</v>
      </c>
      <c r="AL484">
        <v>65.05159675909137</v>
      </c>
      <c r="AM484">
        <f>(AO484 - AN484 + DX484*1E3/(8.314*(DZ484+273.15)) * AQ484/DW484 * AP484) * DW484/(100*DK484) * 1000/(1000 - AO484)</f>
        <v>0</v>
      </c>
      <c r="AN484">
        <v>19.41485365565845</v>
      </c>
      <c r="AO484">
        <v>21.28323515151514</v>
      </c>
      <c r="AP484">
        <v>-7.327627831516165E-08</v>
      </c>
      <c r="AQ484">
        <v>105.0378485698211</v>
      </c>
      <c r="AR484">
        <v>0</v>
      </c>
      <c r="AS484">
        <v>0</v>
      </c>
      <c r="AT484">
        <f>IF(AR484*$H$15&gt;=AV484,1.0,(AV484/(AV484-AR484*$H$15)))</f>
        <v>0</v>
      </c>
      <c r="AU484">
        <f>(AT484-1)*100</f>
        <v>0</v>
      </c>
      <c r="AV484">
        <f>MAX(0,($B$15+$C$15*EE484)/(1+$D$15*EE484)*DX484/(DZ484+273)*$E$15)</f>
        <v>0</v>
      </c>
      <c r="AW484" t="s">
        <v>437</v>
      </c>
      <c r="AX484" t="s">
        <v>437</v>
      </c>
      <c r="AY484">
        <v>0</v>
      </c>
      <c r="AZ484">
        <v>0</v>
      </c>
      <c r="BA484">
        <f>1-AY484/AZ484</f>
        <v>0</v>
      </c>
      <c r="BB484">
        <v>0</v>
      </c>
      <c r="BC484" t="s">
        <v>437</v>
      </c>
      <c r="BD484" t="s">
        <v>437</v>
      </c>
      <c r="BE484">
        <v>0</v>
      </c>
      <c r="BF484">
        <v>0</v>
      </c>
      <c r="BG484">
        <f>1-BE484/BF484</f>
        <v>0</v>
      </c>
      <c r="BH484">
        <v>0.5</v>
      </c>
      <c r="BI484">
        <f>DH484</f>
        <v>0</v>
      </c>
      <c r="BJ484">
        <f>K484</f>
        <v>0</v>
      </c>
      <c r="BK484">
        <f>BG484*BH484*BI484</f>
        <v>0</v>
      </c>
      <c r="BL484">
        <f>(BJ484-BB484)/BI484</f>
        <v>0</v>
      </c>
      <c r="BM484">
        <f>(AZ484-BF484)/BF484</f>
        <v>0</v>
      </c>
      <c r="BN484">
        <f>AY484/(BA484+AY484/BF484)</f>
        <v>0</v>
      </c>
      <c r="BO484" t="s">
        <v>437</v>
      </c>
      <c r="BP484">
        <v>0</v>
      </c>
      <c r="BQ484">
        <f>IF(BP484&lt;&gt;0, BP484, BN484)</f>
        <v>0</v>
      </c>
      <c r="BR484">
        <f>1-BQ484/BF484</f>
        <v>0</v>
      </c>
      <c r="BS484">
        <f>(BF484-BE484)/(BF484-BQ484)</f>
        <v>0</v>
      </c>
      <c r="BT484">
        <f>(AZ484-BF484)/(AZ484-BQ484)</f>
        <v>0</v>
      </c>
      <c r="BU484">
        <f>(BF484-BE484)/(BF484-AY484)</f>
        <v>0</v>
      </c>
      <c r="BV484">
        <f>(AZ484-BF484)/(AZ484-AY484)</f>
        <v>0</v>
      </c>
      <c r="BW484">
        <f>(BS484*BQ484/BE484)</f>
        <v>0</v>
      </c>
      <c r="BX484">
        <f>(1-BW484)</f>
        <v>0</v>
      </c>
      <c r="DG484">
        <f>$B$13*EF484+$C$13*EG484+$F$13*ER484*(1-EU484)</f>
        <v>0</v>
      </c>
      <c r="DH484">
        <f>DG484*DI484</f>
        <v>0</v>
      </c>
      <c r="DI484">
        <f>($B$13*$D$11+$C$13*$D$11+$F$13*((FE484+EW484)/MAX(FE484+EW484+FF484, 0.1)*$I$11+FF484/MAX(FE484+EW484+FF484, 0.1)*$J$11))/($B$13+$C$13+$F$13)</f>
        <v>0</v>
      </c>
      <c r="DJ484">
        <f>($B$13*$K$11+$C$13*$K$11+$F$13*((FE484+EW484)/MAX(FE484+EW484+FF484, 0.1)*$P$11+FF484/MAX(FE484+EW484+FF484, 0.1)*$Q$11))/($B$13+$C$13+$F$13)</f>
        <v>0</v>
      </c>
      <c r="DK484">
        <v>3.21</v>
      </c>
      <c r="DL484">
        <v>0.5</v>
      </c>
      <c r="DM484" t="s">
        <v>438</v>
      </c>
      <c r="DN484">
        <v>2</v>
      </c>
      <c r="DO484" t="b">
        <v>1</v>
      </c>
      <c r="DP484">
        <v>1759177889.6</v>
      </c>
      <c r="DQ484">
        <v>1284.847037037037</v>
      </c>
      <c r="DR484">
        <v>1327.261111111111</v>
      </c>
      <c r="DS484">
        <v>21.2889037037037</v>
      </c>
      <c r="DT484">
        <v>19.39968518518519</v>
      </c>
      <c r="DU484">
        <v>1285.242222222222</v>
      </c>
      <c r="DV484">
        <v>21.01874814814815</v>
      </c>
      <c r="DW484">
        <v>500.0386296296296</v>
      </c>
      <c r="DX484">
        <v>90.78314444444443</v>
      </c>
      <c r="DY484">
        <v>0.06661891111111112</v>
      </c>
      <c r="DZ484">
        <v>28.41012222222222</v>
      </c>
      <c r="EA484">
        <v>30.01068148148148</v>
      </c>
      <c r="EB484">
        <v>999.9000000000001</v>
      </c>
      <c r="EC484">
        <v>0</v>
      </c>
      <c r="ED484">
        <v>0</v>
      </c>
      <c r="EE484">
        <v>9997.958148148147</v>
      </c>
      <c r="EF484">
        <v>0</v>
      </c>
      <c r="EG484">
        <v>10.27621481481482</v>
      </c>
      <c r="EH484">
        <v>-42.41454074074074</v>
      </c>
      <c r="EI484">
        <v>1312.795185185186</v>
      </c>
      <c r="EJ484">
        <v>1353.518888888889</v>
      </c>
      <c r="EK484">
        <v>1.889226666666667</v>
      </c>
      <c r="EL484">
        <v>1327.261111111111</v>
      </c>
      <c r="EM484">
        <v>19.39968518518519</v>
      </c>
      <c r="EN484">
        <v>1.932673703703704</v>
      </c>
      <c r="EO484">
        <v>1.761163703703704</v>
      </c>
      <c r="EP484">
        <v>16.90327777777778</v>
      </c>
      <c r="EQ484">
        <v>15.44629629629629</v>
      </c>
      <c r="ER484">
        <v>1999.97</v>
      </c>
      <c r="ES484">
        <v>0.979997111111111</v>
      </c>
      <c r="ET484">
        <v>0.02000280370370371</v>
      </c>
      <c r="EU484">
        <v>0</v>
      </c>
      <c r="EV484">
        <v>464.7191851851853</v>
      </c>
      <c r="EW484">
        <v>5.00078</v>
      </c>
      <c r="EX484">
        <v>9066.324444444446</v>
      </c>
      <c r="EY484">
        <v>16379.37407407407</v>
      </c>
      <c r="EZ484">
        <v>38.76818518518518</v>
      </c>
      <c r="FA484">
        <v>39.60385185185185</v>
      </c>
      <c r="FB484">
        <v>38.93025925925926</v>
      </c>
      <c r="FC484">
        <v>39.25662962962962</v>
      </c>
      <c r="FD484">
        <v>39.76137037037037</v>
      </c>
      <c r="FE484">
        <v>1955.06</v>
      </c>
      <c r="FF484">
        <v>39.9025925925926</v>
      </c>
      <c r="FG484">
        <v>0</v>
      </c>
      <c r="FH484">
        <v>1759177889.6</v>
      </c>
      <c r="FI484">
        <v>0</v>
      </c>
      <c r="FJ484">
        <v>464.7458846153847</v>
      </c>
      <c r="FK484">
        <v>2.552102562915953</v>
      </c>
      <c r="FL484">
        <v>40.82837606914507</v>
      </c>
      <c r="FM484">
        <v>9066.393461538462</v>
      </c>
      <c r="FN484">
        <v>15</v>
      </c>
      <c r="FO484">
        <v>0</v>
      </c>
      <c r="FP484" t="s">
        <v>439</v>
      </c>
      <c r="FQ484">
        <v>1746989605.5</v>
      </c>
      <c r="FR484">
        <v>1746989593.5</v>
      </c>
      <c r="FS484">
        <v>0</v>
      </c>
      <c r="FT484">
        <v>-0.274</v>
      </c>
      <c r="FU484">
        <v>-0.002</v>
      </c>
      <c r="FV484">
        <v>2.549</v>
      </c>
      <c r="FW484">
        <v>0.129</v>
      </c>
      <c r="FX484">
        <v>420</v>
      </c>
      <c r="FY484">
        <v>17</v>
      </c>
      <c r="FZ484">
        <v>0.02</v>
      </c>
      <c r="GA484">
        <v>0.04</v>
      </c>
      <c r="GB484">
        <v>-42.3962756097561</v>
      </c>
      <c r="GC484">
        <v>-0.7475310104529975</v>
      </c>
      <c r="GD484">
        <v>0.1191905356786343</v>
      </c>
      <c r="GE484">
        <v>0</v>
      </c>
      <c r="GF484">
        <v>464.5604705882353</v>
      </c>
      <c r="GG484">
        <v>2.777081744367486</v>
      </c>
      <c r="GH484">
        <v>0.3408081429652503</v>
      </c>
      <c r="GI484">
        <v>0</v>
      </c>
      <c r="GJ484">
        <v>1.890892682926829</v>
      </c>
      <c r="GK484">
        <v>-0.0608075958188147</v>
      </c>
      <c r="GL484">
        <v>0.01192833499398523</v>
      </c>
      <c r="GM484">
        <v>1</v>
      </c>
      <c r="GN484">
        <v>1</v>
      </c>
      <c r="GO484">
        <v>3</v>
      </c>
      <c r="GP484" t="s">
        <v>459</v>
      </c>
      <c r="GQ484">
        <v>3.1019</v>
      </c>
      <c r="GR484">
        <v>2.72462</v>
      </c>
      <c r="GS484">
        <v>0.190761</v>
      </c>
      <c r="GT484">
        <v>0.194544</v>
      </c>
      <c r="GU484">
        <v>0.0994138</v>
      </c>
      <c r="GV484">
        <v>0.09456199999999999</v>
      </c>
      <c r="GW484">
        <v>21144.9</v>
      </c>
      <c r="GX484">
        <v>19117.5</v>
      </c>
      <c r="GY484">
        <v>26691.8</v>
      </c>
      <c r="GZ484">
        <v>23955.6</v>
      </c>
      <c r="HA484">
        <v>38474.5</v>
      </c>
      <c r="HB484">
        <v>32075.8</v>
      </c>
      <c r="HC484">
        <v>46606.9</v>
      </c>
      <c r="HD484">
        <v>37899.8</v>
      </c>
      <c r="HE484">
        <v>1.8709</v>
      </c>
      <c r="HF484">
        <v>1.8638</v>
      </c>
      <c r="HG484">
        <v>0.149287</v>
      </c>
      <c r="HH484">
        <v>0</v>
      </c>
      <c r="HI484">
        <v>27.5753</v>
      </c>
      <c r="HJ484">
        <v>999.9</v>
      </c>
      <c r="HK484">
        <v>45.2</v>
      </c>
      <c r="HL484">
        <v>32</v>
      </c>
      <c r="HM484">
        <v>23.7763</v>
      </c>
      <c r="HN484">
        <v>60.9217</v>
      </c>
      <c r="HO484">
        <v>22.0272</v>
      </c>
      <c r="HP484">
        <v>1</v>
      </c>
      <c r="HQ484">
        <v>0.106806</v>
      </c>
      <c r="HR484">
        <v>0.059055</v>
      </c>
      <c r="HS484">
        <v>20.2799</v>
      </c>
      <c r="HT484">
        <v>5.2134</v>
      </c>
      <c r="HU484">
        <v>11.98</v>
      </c>
      <c r="HV484">
        <v>4.9637</v>
      </c>
      <c r="HW484">
        <v>3.27443</v>
      </c>
      <c r="HX484">
        <v>9999</v>
      </c>
      <c r="HY484">
        <v>9999</v>
      </c>
      <c r="HZ484">
        <v>9999</v>
      </c>
      <c r="IA484">
        <v>45</v>
      </c>
      <c r="IB484">
        <v>1.86397</v>
      </c>
      <c r="IC484">
        <v>1.86013</v>
      </c>
      <c r="ID484">
        <v>1.85845</v>
      </c>
      <c r="IE484">
        <v>1.85975</v>
      </c>
      <c r="IF484">
        <v>1.85989</v>
      </c>
      <c r="IG484">
        <v>1.85838</v>
      </c>
      <c r="IH484">
        <v>1.85745</v>
      </c>
      <c r="II484">
        <v>1.85242</v>
      </c>
      <c r="IJ484">
        <v>0</v>
      </c>
      <c r="IK484">
        <v>0</v>
      </c>
      <c r="IL484">
        <v>0</v>
      </c>
      <c r="IM484">
        <v>0</v>
      </c>
      <c r="IN484" t="s">
        <v>441</v>
      </c>
      <c r="IO484" t="s">
        <v>442</v>
      </c>
      <c r="IP484" t="s">
        <v>443</v>
      </c>
      <c r="IQ484" t="s">
        <v>443</v>
      </c>
      <c r="IR484" t="s">
        <v>443</v>
      </c>
      <c r="IS484" t="s">
        <v>443</v>
      </c>
      <c r="IT484">
        <v>0</v>
      </c>
      <c r="IU484">
        <v>100</v>
      </c>
      <c r="IV484">
        <v>100</v>
      </c>
      <c r="IW484">
        <v>-0.37</v>
      </c>
      <c r="IX484">
        <v>0.27</v>
      </c>
      <c r="IY484">
        <v>-0.9039269621244732</v>
      </c>
      <c r="IZ484">
        <v>-0.001239420960351069</v>
      </c>
      <c r="JA484">
        <v>2.054680153414315E-06</v>
      </c>
      <c r="JB484">
        <v>-6.090169633737798E-10</v>
      </c>
      <c r="JC484">
        <v>0.01286883109493677</v>
      </c>
      <c r="JD484">
        <v>0.003674261220633967</v>
      </c>
      <c r="JE484">
        <v>0.0003746991724086452</v>
      </c>
      <c r="JF484">
        <v>1.563836292469968E-06</v>
      </c>
      <c r="JG484">
        <v>1</v>
      </c>
      <c r="JH484">
        <v>2003</v>
      </c>
      <c r="JI484">
        <v>1</v>
      </c>
      <c r="JJ484">
        <v>24</v>
      </c>
      <c r="JK484">
        <v>203138.2</v>
      </c>
      <c r="JL484">
        <v>203138.4</v>
      </c>
      <c r="JM484">
        <v>2.92847</v>
      </c>
      <c r="JN484">
        <v>2.61353</v>
      </c>
      <c r="JO484">
        <v>1.49658</v>
      </c>
      <c r="JP484">
        <v>2.34253</v>
      </c>
      <c r="JQ484">
        <v>1.54907</v>
      </c>
      <c r="JR484">
        <v>2.40356</v>
      </c>
      <c r="JS484">
        <v>36.6706</v>
      </c>
      <c r="JT484">
        <v>24.1751</v>
      </c>
      <c r="JU484">
        <v>18</v>
      </c>
      <c r="JV484">
        <v>482.119</v>
      </c>
      <c r="JW484">
        <v>492.38</v>
      </c>
      <c r="JX484">
        <v>27.0574</v>
      </c>
      <c r="JY484">
        <v>28.6817</v>
      </c>
      <c r="JZ484">
        <v>30</v>
      </c>
      <c r="KA484">
        <v>28.951</v>
      </c>
      <c r="KB484">
        <v>28.9611</v>
      </c>
      <c r="KC484">
        <v>58.7577</v>
      </c>
      <c r="KD484">
        <v>19.412</v>
      </c>
      <c r="KE484">
        <v>76.13160000000001</v>
      </c>
      <c r="KF484">
        <v>27.0599</v>
      </c>
      <c r="KG484">
        <v>1369.91</v>
      </c>
      <c r="KH484">
        <v>19.467</v>
      </c>
      <c r="KI484">
        <v>101.905</v>
      </c>
      <c r="KJ484">
        <v>91.4006</v>
      </c>
    </row>
    <row r="485" spans="1:296">
      <c r="A485">
        <v>467</v>
      </c>
      <c r="B485">
        <v>1759177902.1</v>
      </c>
      <c r="C485">
        <v>16529</v>
      </c>
      <c r="D485" t="s">
        <v>1381</v>
      </c>
      <c r="E485" t="s">
        <v>1382</v>
      </c>
      <c r="F485">
        <v>5</v>
      </c>
      <c r="G485" t="s">
        <v>1218</v>
      </c>
      <c r="H485">
        <v>1759177894.314285</v>
      </c>
      <c r="I485">
        <f>(J485)/1000</f>
        <v>0</v>
      </c>
      <c r="J485">
        <f>IF(DO485, AM485, AG485)</f>
        <v>0</v>
      </c>
      <c r="K485">
        <f>IF(DO485, AH485, AF485)</f>
        <v>0</v>
      </c>
      <c r="L485">
        <f>DQ485 - IF(AT485&gt;1, K485*DK485*100.0/(AV485), 0)</f>
        <v>0</v>
      </c>
      <c r="M485">
        <f>((S485-I485/2)*L485-K485)/(S485+I485/2)</f>
        <v>0</v>
      </c>
      <c r="N485">
        <f>M485*(DX485+DY485)/1000.0</f>
        <v>0</v>
      </c>
      <c r="O485">
        <f>(DQ485 - IF(AT485&gt;1, K485*DK485*100.0/(AV485), 0))*(DX485+DY485)/1000.0</f>
        <v>0</v>
      </c>
      <c r="P485">
        <f>2.0/((1/R485-1/Q485)+SIGN(R485)*SQRT((1/R485-1/Q485)*(1/R485-1/Q485) + 4*DL485/((DL485+1)*(DL485+1))*(2*1/R485*1/Q485-1/Q485*1/Q485)))</f>
        <v>0</v>
      </c>
      <c r="Q485">
        <f>IF(LEFT(DM485,1)&lt;&gt;"0",IF(LEFT(DM485,1)="1",3.0,DN485),$D$5+$E$5*(EE485*DX485/($K$5*1000))+$F$5*(EE485*DX485/($K$5*1000))*MAX(MIN(DK485,$J$5),$I$5)*MAX(MIN(DK485,$J$5),$I$5)+$G$5*MAX(MIN(DK485,$J$5),$I$5)*(EE485*DX485/($K$5*1000))+$H$5*(EE485*DX485/($K$5*1000))*(EE485*DX485/($K$5*1000)))</f>
        <v>0</v>
      </c>
      <c r="R485">
        <f>I485*(1000-(1000*0.61365*exp(17.502*V485/(240.97+V485))/(DX485+DY485)+DS485)/2)/(1000*0.61365*exp(17.502*V485/(240.97+V485))/(DX485+DY485)-DS485)</f>
        <v>0</v>
      </c>
      <c r="S485">
        <f>1/((DL485+1)/(P485/1.6)+1/(Q485/1.37)) + DL485/((DL485+1)/(P485/1.6) + DL485/(Q485/1.37))</f>
        <v>0</v>
      </c>
      <c r="T485">
        <f>(DG485*DJ485)</f>
        <v>0</v>
      </c>
      <c r="U485">
        <f>(DZ485+(T485+2*0.95*5.67E-8*(((DZ485+$B$9)+273)^4-(DZ485+273)^4)-44100*I485)/(1.84*29.3*Q485+8*0.95*5.67E-8*(DZ485+273)^3))</f>
        <v>0</v>
      </c>
      <c r="V485">
        <f>($C$9*EA485+$D$9*EB485+$E$9*U485)</f>
        <v>0</v>
      </c>
      <c r="W485">
        <f>0.61365*exp(17.502*V485/(240.97+V485))</f>
        <v>0</v>
      </c>
      <c r="X485">
        <f>(Y485/Z485*100)</f>
        <v>0</v>
      </c>
      <c r="Y485">
        <f>DS485*(DX485+DY485)/1000</f>
        <v>0</v>
      </c>
      <c r="Z485">
        <f>0.61365*exp(17.502*DZ485/(240.97+DZ485))</f>
        <v>0</v>
      </c>
      <c r="AA485">
        <f>(W485-DS485*(DX485+DY485)/1000)</f>
        <v>0</v>
      </c>
      <c r="AB485">
        <f>(-I485*44100)</f>
        <v>0</v>
      </c>
      <c r="AC485">
        <f>2*29.3*Q485*0.92*(DZ485-V485)</f>
        <v>0</v>
      </c>
      <c r="AD485">
        <f>2*0.95*5.67E-8*(((DZ485+$B$9)+273)^4-(V485+273)^4)</f>
        <v>0</v>
      </c>
      <c r="AE485">
        <f>T485+AD485+AB485+AC485</f>
        <v>0</v>
      </c>
      <c r="AF485">
        <f>DW485*AT485*(DR485-DQ485*(1000-AT485*DT485)/(1000-AT485*DS485))/(100*DK485)</f>
        <v>0</v>
      </c>
      <c r="AG485">
        <f>1000*DW485*AT485*(DS485-DT485)/(100*DK485*(1000-AT485*DS485))</f>
        <v>0</v>
      </c>
      <c r="AH485">
        <f>(AI485 - AJ485 - DX485*1E3/(8.314*(DZ485+273.15)) * AL485/DW485 * AK485) * DW485/(100*DK485) * (1000 - DT485)/1000</f>
        <v>0</v>
      </c>
      <c r="AI485">
        <v>1386.06390642676</v>
      </c>
      <c r="AJ485">
        <v>1353.78909090909</v>
      </c>
      <c r="AK485">
        <v>3.445097198451337</v>
      </c>
      <c r="AL485">
        <v>65.05159675909137</v>
      </c>
      <c r="AM485">
        <f>(AO485 - AN485 + DX485*1E3/(8.314*(DZ485+273.15)) * AQ485/DW485 * AP485) * DW485/(100*DK485) * 1000/(1000 - AO485)</f>
        <v>0</v>
      </c>
      <c r="AN485">
        <v>19.47616186833434</v>
      </c>
      <c r="AO485">
        <v>21.31244484848484</v>
      </c>
      <c r="AP485">
        <v>0.006336260328956411</v>
      </c>
      <c r="AQ485">
        <v>105.0378485698211</v>
      </c>
      <c r="AR485">
        <v>0</v>
      </c>
      <c r="AS485">
        <v>0</v>
      </c>
      <c r="AT485">
        <f>IF(AR485*$H$15&gt;=AV485,1.0,(AV485/(AV485-AR485*$H$15)))</f>
        <v>0</v>
      </c>
      <c r="AU485">
        <f>(AT485-1)*100</f>
        <v>0</v>
      </c>
      <c r="AV485">
        <f>MAX(0,($B$15+$C$15*EE485)/(1+$D$15*EE485)*DX485/(DZ485+273)*$E$15)</f>
        <v>0</v>
      </c>
      <c r="AW485" t="s">
        <v>437</v>
      </c>
      <c r="AX485" t="s">
        <v>437</v>
      </c>
      <c r="AY485">
        <v>0</v>
      </c>
      <c r="AZ485">
        <v>0</v>
      </c>
      <c r="BA485">
        <f>1-AY485/AZ485</f>
        <v>0</v>
      </c>
      <c r="BB485">
        <v>0</v>
      </c>
      <c r="BC485" t="s">
        <v>437</v>
      </c>
      <c r="BD485" t="s">
        <v>437</v>
      </c>
      <c r="BE485">
        <v>0</v>
      </c>
      <c r="BF485">
        <v>0</v>
      </c>
      <c r="BG485">
        <f>1-BE485/BF485</f>
        <v>0</v>
      </c>
      <c r="BH485">
        <v>0.5</v>
      </c>
      <c r="BI485">
        <f>DH485</f>
        <v>0</v>
      </c>
      <c r="BJ485">
        <f>K485</f>
        <v>0</v>
      </c>
      <c r="BK485">
        <f>BG485*BH485*BI485</f>
        <v>0</v>
      </c>
      <c r="BL485">
        <f>(BJ485-BB485)/BI485</f>
        <v>0</v>
      </c>
      <c r="BM485">
        <f>(AZ485-BF485)/BF485</f>
        <v>0</v>
      </c>
      <c r="BN485">
        <f>AY485/(BA485+AY485/BF485)</f>
        <v>0</v>
      </c>
      <c r="BO485" t="s">
        <v>437</v>
      </c>
      <c r="BP485">
        <v>0</v>
      </c>
      <c r="BQ485">
        <f>IF(BP485&lt;&gt;0, BP485, BN485)</f>
        <v>0</v>
      </c>
      <c r="BR485">
        <f>1-BQ485/BF485</f>
        <v>0</v>
      </c>
      <c r="BS485">
        <f>(BF485-BE485)/(BF485-BQ485)</f>
        <v>0</v>
      </c>
      <c r="BT485">
        <f>(AZ485-BF485)/(AZ485-BQ485)</f>
        <v>0</v>
      </c>
      <c r="BU485">
        <f>(BF485-BE485)/(BF485-AY485)</f>
        <v>0</v>
      </c>
      <c r="BV485">
        <f>(AZ485-BF485)/(AZ485-AY485)</f>
        <v>0</v>
      </c>
      <c r="BW485">
        <f>(BS485*BQ485/BE485)</f>
        <v>0</v>
      </c>
      <c r="BX485">
        <f>(1-BW485)</f>
        <v>0</v>
      </c>
      <c r="DG485">
        <f>$B$13*EF485+$C$13*EG485+$F$13*ER485*(1-EU485)</f>
        <v>0</v>
      </c>
      <c r="DH485">
        <f>DG485*DI485</f>
        <v>0</v>
      </c>
      <c r="DI485">
        <f>($B$13*$D$11+$C$13*$D$11+$F$13*((FE485+EW485)/MAX(FE485+EW485+FF485, 0.1)*$I$11+FF485/MAX(FE485+EW485+FF485, 0.1)*$J$11))/($B$13+$C$13+$F$13)</f>
        <v>0</v>
      </c>
      <c r="DJ485">
        <f>($B$13*$K$11+$C$13*$K$11+$F$13*((FE485+EW485)/MAX(FE485+EW485+FF485, 0.1)*$P$11+FF485/MAX(FE485+EW485+FF485, 0.1)*$Q$11))/($B$13+$C$13+$F$13)</f>
        <v>0</v>
      </c>
      <c r="DK485">
        <v>3.21</v>
      </c>
      <c r="DL485">
        <v>0.5</v>
      </c>
      <c r="DM485" t="s">
        <v>438</v>
      </c>
      <c r="DN485">
        <v>2</v>
      </c>
      <c r="DO485" t="b">
        <v>1</v>
      </c>
      <c r="DP485">
        <v>1759177894.314285</v>
      </c>
      <c r="DQ485">
        <v>1300.580357142857</v>
      </c>
      <c r="DR485">
        <v>1343.082857142857</v>
      </c>
      <c r="DS485">
        <v>21.2908</v>
      </c>
      <c r="DT485">
        <v>19.422875</v>
      </c>
      <c r="DU485">
        <v>1300.96</v>
      </c>
      <c r="DV485">
        <v>21.02060357142857</v>
      </c>
      <c r="DW485">
        <v>500.0079999999999</v>
      </c>
      <c r="DX485">
        <v>90.7821</v>
      </c>
      <c r="DY485">
        <v>0.06653545000000001</v>
      </c>
      <c r="DZ485">
        <v>28.40797857142857</v>
      </c>
      <c r="EA485">
        <v>30.00429642857143</v>
      </c>
      <c r="EB485">
        <v>999.9000000000002</v>
      </c>
      <c r="EC485">
        <v>0</v>
      </c>
      <c r="ED485">
        <v>0</v>
      </c>
      <c r="EE485">
        <v>9995.397142857142</v>
      </c>
      <c r="EF485">
        <v>0</v>
      </c>
      <c r="EG485">
        <v>10.27804285714285</v>
      </c>
      <c r="EH485">
        <v>-42.50239285714287</v>
      </c>
      <c r="EI485">
        <v>1328.873928571428</v>
      </c>
      <c r="EJ485">
        <v>1369.685714285714</v>
      </c>
      <c r="EK485">
        <v>1.867924285714285</v>
      </c>
      <c r="EL485">
        <v>1343.082857142857</v>
      </c>
      <c r="EM485">
        <v>19.422875</v>
      </c>
      <c r="EN485">
        <v>1.932823571428572</v>
      </c>
      <c r="EO485">
        <v>1.76325</v>
      </c>
      <c r="EP485">
        <v>16.90449642857143</v>
      </c>
      <c r="EQ485">
        <v>15.46472857142857</v>
      </c>
      <c r="ER485">
        <v>1999.993928571429</v>
      </c>
      <c r="ES485">
        <v>0.9799973571428569</v>
      </c>
      <c r="ET485">
        <v>0.02000255714285714</v>
      </c>
      <c r="EU485">
        <v>0</v>
      </c>
      <c r="EV485">
        <v>464.9340357142857</v>
      </c>
      <c r="EW485">
        <v>5.00078</v>
      </c>
      <c r="EX485">
        <v>9069.742857142857</v>
      </c>
      <c r="EY485">
        <v>16379.57857142857</v>
      </c>
      <c r="EZ485">
        <v>38.77649999999999</v>
      </c>
      <c r="FA485">
        <v>39.59792857142857</v>
      </c>
      <c r="FB485">
        <v>38.91946428571428</v>
      </c>
      <c r="FC485">
        <v>39.24307142857143</v>
      </c>
      <c r="FD485">
        <v>39.7565</v>
      </c>
      <c r="FE485">
        <v>1955.083928571429</v>
      </c>
      <c r="FF485">
        <v>39.90214285714286</v>
      </c>
      <c r="FG485">
        <v>0</v>
      </c>
      <c r="FH485">
        <v>1759177894.4</v>
      </c>
      <c r="FI485">
        <v>0</v>
      </c>
      <c r="FJ485">
        <v>464.9645384615385</v>
      </c>
      <c r="FK485">
        <v>2.905709397823618</v>
      </c>
      <c r="FL485">
        <v>42.23452995146578</v>
      </c>
      <c r="FM485">
        <v>9069.823076923078</v>
      </c>
      <c r="FN485">
        <v>15</v>
      </c>
      <c r="FO485">
        <v>0</v>
      </c>
      <c r="FP485" t="s">
        <v>439</v>
      </c>
      <c r="FQ485">
        <v>1746989605.5</v>
      </c>
      <c r="FR485">
        <v>1746989593.5</v>
      </c>
      <c r="FS485">
        <v>0</v>
      </c>
      <c r="FT485">
        <v>-0.274</v>
      </c>
      <c r="FU485">
        <v>-0.002</v>
      </c>
      <c r="FV485">
        <v>2.549</v>
      </c>
      <c r="FW485">
        <v>0.129</v>
      </c>
      <c r="FX485">
        <v>420</v>
      </c>
      <c r="FY485">
        <v>17</v>
      </c>
      <c r="FZ485">
        <v>0.02</v>
      </c>
      <c r="GA485">
        <v>0.04</v>
      </c>
      <c r="GB485">
        <v>-42.46357073170731</v>
      </c>
      <c r="GC485">
        <v>-0.9122885017421327</v>
      </c>
      <c r="GD485">
        <v>0.1543492559162614</v>
      </c>
      <c r="GE485">
        <v>0</v>
      </c>
      <c r="GF485">
        <v>464.8596764705882</v>
      </c>
      <c r="GG485">
        <v>2.732421691641217</v>
      </c>
      <c r="GH485">
        <v>0.3360333247294406</v>
      </c>
      <c r="GI485">
        <v>0</v>
      </c>
      <c r="GJ485">
        <v>1.875009756097561</v>
      </c>
      <c r="GK485">
        <v>-0.2469035540069648</v>
      </c>
      <c r="GL485">
        <v>0.02899276844131533</v>
      </c>
      <c r="GM485">
        <v>0</v>
      </c>
      <c r="GN485">
        <v>0</v>
      </c>
      <c r="GO485">
        <v>3</v>
      </c>
      <c r="GP485" t="s">
        <v>484</v>
      </c>
      <c r="GQ485">
        <v>3.1018</v>
      </c>
      <c r="GR485">
        <v>2.72467</v>
      </c>
      <c r="GS485">
        <v>0.19223</v>
      </c>
      <c r="GT485">
        <v>0.195958</v>
      </c>
      <c r="GU485">
        <v>0.09950929999999999</v>
      </c>
      <c r="GV485">
        <v>0.09464599999999999</v>
      </c>
      <c r="GW485">
        <v>21106.3</v>
      </c>
      <c r="GX485">
        <v>19084</v>
      </c>
      <c r="GY485">
        <v>26691.6</v>
      </c>
      <c r="GZ485">
        <v>23955.7</v>
      </c>
      <c r="HA485">
        <v>38470.6</v>
      </c>
      <c r="HB485">
        <v>32072.9</v>
      </c>
      <c r="HC485">
        <v>46606.9</v>
      </c>
      <c r="HD485">
        <v>37899.7</v>
      </c>
      <c r="HE485">
        <v>1.87073</v>
      </c>
      <c r="HF485">
        <v>1.86395</v>
      </c>
      <c r="HG485">
        <v>0.147205</v>
      </c>
      <c r="HH485">
        <v>0</v>
      </c>
      <c r="HI485">
        <v>27.5776</v>
      </c>
      <c r="HJ485">
        <v>999.9</v>
      </c>
      <c r="HK485">
        <v>45.2</v>
      </c>
      <c r="HL485">
        <v>32</v>
      </c>
      <c r="HM485">
        <v>23.775</v>
      </c>
      <c r="HN485">
        <v>61.6817</v>
      </c>
      <c r="HO485">
        <v>22.0873</v>
      </c>
      <c r="HP485">
        <v>1</v>
      </c>
      <c r="HQ485">
        <v>0.106743</v>
      </c>
      <c r="HR485">
        <v>0.0631917</v>
      </c>
      <c r="HS485">
        <v>20.2797</v>
      </c>
      <c r="HT485">
        <v>5.2128</v>
      </c>
      <c r="HU485">
        <v>11.98</v>
      </c>
      <c r="HV485">
        <v>4.96345</v>
      </c>
      <c r="HW485">
        <v>3.27438</v>
      </c>
      <c r="HX485">
        <v>9999</v>
      </c>
      <c r="HY485">
        <v>9999</v>
      </c>
      <c r="HZ485">
        <v>9999</v>
      </c>
      <c r="IA485">
        <v>45</v>
      </c>
      <c r="IB485">
        <v>1.86397</v>
      </c>
      <c r="IC485">
        <v>1.86011</v>
      </c>
      <c r="ID485">
        <v>1.85842</v>
      </c>
      <c r="IE485">
        <v>1.85974</v>
      </c>
      <c r="IF485">
        <v>1.85989</v>
      </c>
      <c r="IG485">
        <v>1.85838</v>
      </c>
      <c r="IH485">
        <v>1.85745</v>
      </c>
      <c r="II485">
        <v>1.85241</v>
      </c>
      <c r="IJ485">
        <v>0</v>
      </c>
      <c r="IK485">
        <v>0</v>
      </c>
      <c r="IL485">
        <v>0</v>
      </c>
      <c r="IM485">
        <v>0</v>
      </c>
      <c r="IN485" t="s">
        <v>441</v>
      </c>
      <c r="IO485" t="s">
        <v>442</v>
      </c>
      <c r="IP485" t="s">
        <v>443</v>
      </c>
      <c r="IQ485" t="s">
        <v>443</v>
      </c>
      <c r="IR485" t="s">
        <v>443</v>
      </c>
      <c r="IS485" t="s">
        <v>443</v>
      </c>
      <c r="IT485">
        <v>0</v>
      </c>
      <c r="IU485">
        <v>100</v>
      </c>
      <c r="IV485">
        <v>100</v>
      </c>
      <c r="IW485">
        <v>-0.36</v>
      </c>
      <c r="IX485">
        <v>0.2707</v>
      </c>
      <c r="IY485">
        <v>-0.9039269621244732</v>
      </c>
      <c r="IZ485">
        <v>-0.001239420960351069</v>
      </c>
      <c r="JA485">
        <v>2.054680153414315E-06</v>
      </c>
      <c r="JB485">
        <v>-6.090169633737798E-10</v>
      </c>
      <c r="JC485">
        <v>0.01286883109493677</v>
      </c>
      <c r="JD485">
        <v>0.003674261220633967</v>
      </c>
      <c r="JE485">
        <v>0.0003746991724086452</v>
      </c>
      <c r="JF485">
        <v>1.563836292469968E-06</v>
      </c>
      <c r="JG485">
        <v>1</v>
      </c>
      <c r="JH485">
        <v>2003</v>
      </c>
      <c r="JI485">
        <v>1</v>
      </c>
      <c r="JJ485">
        <v>24</v>
      </c>
      <c r="JK485">
        <v>203138.3</v>
      </c>
      <c r="JL485">
        <v>203138.5</v>
      </c>
      <c r="JM485">
        <v>2.96021</v>
      </c>
      <c r="JN485">
        <v>2.62085</v>
      </c>
      <c r="JO485">
        <v>1.49658</v>
      </c>
      <c r="JP485">
        <v>2.34253</v>
      </c>
      <c r="JQ485">
        <v>1.54907</v>
      </c>
      <c r="JR485">
        <v>2.34131</v>
      </c>
      <c r="JS485">
        <v>36.6469</v>
      </c>
      <c r="JT485">
        <v>24.1663</v>
      </c>
      <c r="JU485">
        <v>18</v>
      </c>
      <c r="JV485">
        <v>481.999</v>
      </c>
      <c r="JW485">
        <v>492.453</v>
      </c>
      <c r="JX485">
        <v>27.0516</v>
      </c>
      <c r="JY485">
        <v>28.6792</v>
      </c>
      <c r="JZ485">
        <v>29.9999</v>
      </c>
      <c r="KA485">
        <v>28.9485</v>
      </c>
      <c r="KB485">
        <v>28.958</v>
      </c>
      <c r="KC485">
        <v>59.3816</v>
      </c>
      <c r="KD485">
        <v>19.412</v>
      </c>
      <c r="KE485">
        <v>76.13160000000001</v>
      </c>
      <c r="KF485">
        <v>27.0514</v>
      </c>
      <c r="KG485">
        <v>1389.94</v>
      </c>
      <c r="KH485">
        <v>19.467</v>
      </c>
      <c r="KI485">
        <v>101.904</v>
      </c>
      <c r="KJ485">
        <v>91.4006</v>
      </c>
    </row>
    <row r="486" spans="1:296">
      <c r="A486">
        <v>468</v>
      </c>
      <c r="B486">
        <v>1759177907.1</v>
      </c>
      <c r="C486">
        <v>16534</v>
      </c>
      <c r="D486" t="s">
        <v>1383</v>
      </c>
      <c r="E486" t="s">
        <v>1384</v>
      </c>
      <c r="F486">
        <v>5</v>
      </c>
      <c r="G486" t="s">
        <v>1218</v>
      </c>
      <c r="H486">
        <v>1759177899.6</v>
      </c>
      <c r="I486">
        <f>(J486)/1000</f>
        <v>0</v>
      </c>
      <c r="J486">
        <f>IF(DO486, AM486, AG486)</f>
        <v>0</v>
      </c>
      <c r="K486">
        <f>IF(DO486, AH486, AF486)</f>
        <v>0</v>
      </c>
      <c r="L486">
        <f>DQ486 - IF(AT486&gt;1, K486*DK486*100.0/(AV486), 0)</f>
        <v>0</v>
      </c>
      <c r="M486">
        <f>((S486-I486/2)*L486-K486)/(S486+I486/2)</f>
        <v>0</v>
      </c>
      <c r="N486">
        <f>M486*(DX486+DY486)/1000.0</f>
        <v>0</v>
      </c>
      <c r="O486">
        <f>(DQ486 - IF(AT486&gt;1, K486*DK486*100.0/(AV486), 0))*(DX486+DY486)/1000.0</f>
        <v>0</v>
      </c>
      <c r="P486">
        <f>2.0/((1/R486-1/Q486)+SIGN(R486)*SQRT((1/R486-1/Q486)*(1/R486-1/Q486) + 4*DL486/((DL486+1)*(DL486+1))*(2*1/R486*1/Q486-1/Q486*1/Q486)))</f>
        <v>0</v>
      </c>
      <c r="Q486">
        <f>IF(LEFT(DM486,1)&lt;&gt;"0",IF(LEFT(DM486,1)="1",3.0,DN486),$D$5+$E$5*(EE486*DX486/($K$5*1000))+$F$5*(EE486*DX486/($K$5*1000))*MAX(MIN(DK486,$J$5),$I$5)*MAX(MIN(DK486,$J$5),$I$5)+$G$5*MAX(MIN(DK486,$J$5),$I$5)*(EE486*DX486/($K$5*1000))+$H$5*(EE486*DX486/($K$5*1000))*(EE486*DX486/($K$5*1000)))</f>
        <v>0</v>
      </c>
      <c r="R486">
        <f>I486*(1000-(1000*0.61365*exp(17.502*V486/(240.97+V486))/(DX486+DY486)+DS486)/2)/(1000*0.61365*exp(17.502*V486/(240.97+V486))/(DX486+DY486)-DS486)</f>
        <v>0</v>
      </c>
      <c r="S486">
        <f>1/((DL486+1)/(P486/1.6)+1/(Q486/1.37)) + DL486/((DL486+1)/(P486/1.6) + DL486/(Q486/1.37))</f>
        <v>0</v>
      </c>
      <c r="T486">
        <f>(DG486*DJ486)</f>
        <v>0</v>
      </c>
      <c r="U486">
        <f>(DZ486+(T486+2*0.95*5.67E-8*(((DZ486+$B$9)+273)^4-(DZ486+273)^4)-44100*I486)/(1.84*29.3*Q486+8*0.95*5.67E-8*(DZ486+273)^3))</f>
        <v>0</v>
      </c>
      <c r="V486">
        <f>($C$9*EA486+$D$9*EB486+$E$9*U486)</f>
        <v>0</v>
      </c>
      <c r="W486">
        <f>0.61365*exp(17.502*V486/(240.97+V486))</f>
        <v>0</v>
      </c>
      <c r="X486">
        <f>(Y486/Z486*100)</f>
        <v>0</v>
      </c>
      <c r="Y486">
        <f>DS486*(DX486+DY486)/1000</f>
        <v>0</v>
      </c>
      <c r="Z486">
        <f>0.61365*exp(17.502*DZ486/(240.97+DZ486))</f>
        <v>0</v>
      </c>
      <c r="AA486">
        <f>(W486-DS486*(DX486+DY486)/1000)</f>
        <v>0</v>
      </c>
      <c r="AB486">
        <f>(-I486*44100)</f>
        <v>0</v>
      </c>
      <c r="AC486">
        <f>2*29.3*Q486*0.92*(DZ486-V486)</f>
        <v>0</v>
      </c>
      <c r="AD486">
        <f>2*0.95*5.67E-8*(((DZ486+$B$9)+273)^4-(V486+273)^4)</f>
        <v>0</v>
      </c>
      <c r="AE486">
        <f>T486+AD486+AB486+AC486</f>
        <v>0</v>
      </c>
      <c r="AF486">
        <f>DW486*AT486*(DR486-DQ486*(1000-AT486*DT486)/(1000-AT486*DS486))/(100*DK486)</f>
        <v>0</v>
      </c>
      <c r="AG486">
        <f>1000*DW486*AT486*(DS486-DT486)/(100*DK486*(1000-AT486*DS486))</f>
        <v>0</v>
      </c>
      <c r="AH486">
        <f>(AI486 - AJ486 - DX486*1E3/(8.314*(DZ486+273.15)) * AL486/DW486 * AK486) * DW486/(100*DK486) * (1000 - DT486)/1000</f>
        <v>0</v>
      </c>
      <c r="AI486">
        <v>1402.867755248925</v>
      </c>
      <c r="AJ486">
        <v>1370.762424242424</v>
      </c>
      <c r="AK486">
        <v>3.402489221107492</v>
      </c>
      <c r="AL486">
        <v>65.05159675909137</v>
      </c>
      <c r="AM486">
        <f>(AO486 - AN486 + DX486*1E3/(8.314*(DZ486+273.15)) * AQ486/DW486 * AP486) * DW486/(100*DK486) * 1000/(1000 - AO486)</f>
        <v>0</v>
      </c>
      <c r="AN486">
        <v>19.47361159041482</v>
      </c>
      <c r="AO486">
        <v>21.32953030303031</v>
      </c>
      <c r="AP486">
        <v>0.0009358178055800452</v>
      </c>
      <c r="AQ486">
        <v>105.0378485698211</v>
      </c>
      <c r="AR486">
        <v>0</v>
      </c>
      <c r="AS486">
        <v>0</v>
      </c>
      <c r="AT486">
        <f>IF(AR486*$H$15&gt;=AV486,1.0,(AV486/(AV486-AR486*$H$15)))</f>
        <v>0</v>
      </c>
      <c r="AU486">
        <f>(AT486-1)*100</f>
        <v>0</v>
      </c>
      <c r="AV486">
        <f>MAX(0,($B$15+$C$15*EE486)/(1+$D$15*EE486)*DX486/(DZ486+273)*$E$15)</f>
        <v>0</v>
      </c>
      <c r="AW486" t="s">
        <v>437</v>
      </c>
      <c r="AX486" t="s">
        <v>437</v>
      </c>
      <c r="AY486">
        <v>0</v>
      </c>
      <c r="AZ486">
        <v>0</v>
      </c>
      <c r="BA486">
        <f>1-AY486/AZ486</f>
        <v>0</v>
      </c>
      <c r="BB486">
        <v>0</v>
      </c>
      <c r="BC486" t="s">
        <v>437</v>
      </c>
      <c r="BD486" t="s">
        <v>437</v>
      </c>
      <c r="BE486">
        <v>0</v>
      </c>
      <c r="BF486">
        <v>0</v>
      </c>
      <c r="BG486">
        <f>1-BE486/BF486</f>
        <v>0</v>
      </c>
      <c r="BH486">
        <v>0.5</v>
      </c>
      <c r="BI486">
        <f>DH486</f>
        <v>0</v>
      </c>
      <c r="BJ486">
        <f>K486</f>
        <v>0</v>
      </c>
      <c r="BK486">
        <f>BG486*BH486*BI486</f>
        <v>0</v>
      </c>
      <c r="BL486">
        <f>(BJ486-BB486)/BI486</f>
        <v>0</v>
      </c>
      <c r="BM486">
        <f>(AZ486-BF486)/BF486</f>
        <v>0</v>
      </c>
      <c r="BN486">
        <f>AY486/(BA486+AY486/BF486)</f>
        <v>0</v>
      </c>
      <c r="BO486" t="s">
        <v>437</v>
      </c>
      <c r="BP486">
        <v>0</v>
      </c>
      <c r="BQ486">
        <f>IF(BP486&lt;&gt;0, BP486, BN486)</f>
        <v>0</v>
      </c>
      <c r="BR486">
        <f>1-BQ486/BF486</f>
        <v>0</v>
      </c>
      <c r="BS486">
        <f>(BF486-BE486)/(BF486-BQ486)</f>
        <v>0</v>
      </c>
      <c r="BT486">
        <f>(AZ486-BF486)/(AZ486-BQ486)</f>
        <v>0</v>
      </c>
      <c r="BU486">
        <f>(BF486-BE486)/(BF486-AY486)</f>
        <v>0</v>
      </c>
      <c r="BV486">
        <f>(AZ486-BF486)/(AZ486-AY486)</f>
        <v>0</v>
      </c>
      <c r="BW486">
        <f>(BS486*BQ486/BE486)</f>
        <v>0</v>
      </c>
      <c r="BX486">
        <f>(1-BW486)</f>
        <v>0</v>
      </c>
      <c r="DG486">
        <f>$B$13*EF486+$C$13*EG486+$F$13*ER486*(1-EU486)</f>
        <v>0</v>
      </c>
      <c r="DH486">
        <f>DG486*DI486</f>
        <v>0</v>
      </c>
      <c r="DI486">
        <f>($B$13*$D$11+$C$13*$D$11+$F$13*((FE486+EW486)/MAX(FE486+EW486+FF486, 0.1)*$I$11+FF486/MAX(FE486+EW486+FF486, 0.1)*$J$11))/($B$13+$C$13+$F$13)</f>
        <v>0</v>
      </c>
      <c r="DJ486">
        <f>($B$13*$K$11+$C$13*$K$11+$F$13*((FE486+EW486)/MAX(FE486+EW486+FF486, 0.1)*$P$11+FF486/MAX(FE486+EW486+FF486, 0.1)*$Q$11))/($B$13+$C$13+$F$13)</f>
        <v>0</v>
      </c>
      <c r="DK486">
        <v>3.21</v>
      </c>
      <c r="DL486">
        <v>0.5</v>
      </c>
      <c r="DM486" t="s">
        <v>438</v>
      </c>
      <c r="DN486">
        <v>2</v>
      </c>
      <c r="DO486" t="b">
        <v>1</v>
      </c>
      <c r="DP486">
        <v>1759177899.6</v>
      </c>
      <c r="DQ486">
        <v>1318.207407407407</v>
      </c>
      <c r="DR486">
        <v>1360.785185185185</v>
      </c>
      <c r="DS486">
        <v>21.30249999999999</v>
      </c>
      <c r="DT486">
        <v>19.45147407407407</v>
      </c>
      <c r="DU486">
        <v>1318.569259259259</v>
      </c>
      <c r="DV486">
        <v>21.03205555555556</v>
      </c>
      <c r="DW486">
        <v>499.9544444444445</v>
      </c>
      <c r="DX486">
        <v>90.78090740740743</v>
      </c>
      <c r="DY486">
        <v>0.06660245185185186</v>
      </c>
      <c r="DZ486">
        <v>28.4051925925926</v>
      </c>
      <c r="EA486">
        <v>29.99458518518519</v>
      </c>
      <c r="EB486">
        <v>999.9000000000001</v>
      </c>
      <c r="EC486">
        <v>0</v>
      </c>
      <c r="ED486">
        <v>0</v>
      </c>
      <c r="EE486">
        <v>9994.445185185186</v>
      </c>
      <c r="EF486">
        <v>0</v>
      </c>
      <c r="EG486">
        <v>10.28165555555555</v>
      </c>
      <c r="EH486">
        <v>-42.57664814814815</v>
      </c>
      <c r="EI486">
        <v>1346.90037037037</v>
      </c>
      <c r="EJ486">
        <v>1387.778148148148</v>
      </c>
      <c r="EK486">
        <v>1.851026666666667</v>
      </c>
      <c r="EL486">
        <v>1360.785185185185</v>
      </c>
      <c r="EM486">
        <v>19.45147407407407</v>
      </c>
      <c r="EN486">
        <v>1.933860740740741</v>
      </c>
      <c r="EO486">
        <v>1.765822222222222</v>
      </c>
      <c r="EP486">
        <v>16.91295555555556</v>
      </c>
      <c r="EQ486">
        <v>15.48746296296296</v>
      </c>
      <c r="ER486">
        <v>1999.985555555555</v>
      </c>
      <c r="ES486">
        <v>0.9799973333333332</v>
      </c>
      <c r="ET486">
        <v>0.02000258518518519</v>
      </c>
      <c r="EU486">
        <v>0</v>
      </c>
      <c r="EV486">
        <v>465.1572962962963</v>
      </c>
      <c r="EW486">
        <v>5.00078</v>
      </c>
      <c r="EX486">
        <v>9073.511851851854</v>
      </c>
      <c r="EY486">
        <v>16379.51111111111</v>
      </c>
      <c r="EZ486">
        <v>38.75896296296296</v>
      </c>
      <c r="FA486">
        <v>39.59692592592592</v>
      </c>
      <c r="FB486">
        <v>38.90266666666667</v>
      </c>
      <c r="FC486">
        <v>39.23122222222222</v>
      </c>
      <c r="FD486">
        <v>39.73833333333333</v>
      </c>
      <c r="FE486">
        <v>1955.075555555556</v>
      </c>
      <c r="FF486">
        <v>39.90074074074074</v>
      </c>
      <c r="FG486">
        <v>0</v>
      </c>
      <c r="FH486">
        <v>1759177899.8</v>
      </c>
      <c r="FI486">
        <v>0</v>
      </c>
      <c r="FJ486">
        <v>465.2027200000001</v>
      </c>
      <c r="FK486">
        <v>2.648230767299205</v>
      </c>
      <c r="FL486">
        <v>43.81692313179553</v>
      </c>
      <c r="FM486">
        <v>9073.9488</v>
      </c>
      <c r="FN486">
        <v>15</v>
      </c>
      <c r="FO486">
        <v>0</v>
      </c>
      <c r="FP486" t="s">
        <v>439</v>
      </c>
      <c r="FQ486">
        <v>1746989605.5</v>
      </c>
      <c r="FR486">
        <v>1746989593.5</v>
      </c>
      <c r="FS486">
        <v>0</v>
      </c>
      <c r="FT486">
        <v>-0.274</v>
      </c>
      <c r="FU486">
        <v>-0.002</v>
      </c>
      <c r="FV486">
        <v>2.549</v>
      </c>
      <c r="FW486">
        <v>0.129</v>
      </c>
      <c r="FX486">
        <v>420</v>
      </c>
      <c r="FY486">
        <v>17</v>
      </c>
      <c r="FZ486">
        <v>0.02</v>
      </c>
      <c r="GA486">
        <v>0.04</v>
      </c>
      <c r="GB486">
        <v>-42.49275853658537</v>
      </c>
      <c r="GC486">
        <v>-0.8503087108012647</v>
      </c>
      <c r="GD486">
        <v>0.1611131597108216</v>
      </c>
      <c r="GE486">
        <v>0</v>
      </c>
      <c r="GF486">
        <v>465.0210294117647</v>
      </c>
      <c r="GG486">
        <v>2.72823528982001</v>
      </c>
      <c r="GH486">
        <v>0.3374424992667933</v>
      </c>
      <c r="GI486">
        <v>0</v>
      </c>
      <c r="GJ486">
        <v>1.865616829268293</v>
      </c>
      <c r="GK486">
        <v>-0.2414460627177716</v>
      </c>
      <c r="GL486">
        <v>0.02891493591925723</v>
      </c>
      <c r="GM486">
        <v>0</v>
      </c>
      <c r="GN486">
        <v>0</v>
      </c>
      <c r="GO486">
        <v>3</v>
      </c>
      <c r="GP486" t="s">
        <v>484</v>
      </c>
      <c r="GQ486">
        <v>3.10201</v>
      </c>
      <c r="GR486">
        <v>2.72507</v>
      </c>
      <c r="GS486">
        <v>0.193691</v>
      </c>
      <c r="GT486">
        <v>0.197437</v>
      </c>
      <c r="GU486">
        <v>0.0995622</v>
      </c>
      <c r="GV486">
        <v>0.094636</v>
      </c>
      <c r="GW486">
        <v>21068.3</v>
      </c>
      <c r="GX486">
        <v>19048.9</v>
      </c>
      <c r="GY486">
        <v>26691.8</v>
      </c>
      <c r="GZ486">
        <v>23955.7</v>
      </c>
      <c r="HA486">
        <v>38468.4</v>
      </c>
      <c r="HB486">
        <v>32073.7</v>
      </c>
      <c r="HC486">
        <v>46606.8</v>
      </c>
      <c r="HD486">
        <v>37900</v>
      </c>
      <c r="HE486">
        <v>1.87118</v>
      </c>
      <c r="HF486">
        <v>1.8635</v>
      </c>
      <c r="HG486">
        <v>0.147324</v>
      </c>
      <c r="HH486">
        <v>0</v>
      </c>
      <c r="HI486">
        <v>27.5789</v>
      </c>
      <c r="HJ486">
        <v>999.9</v>
      </c>
      <c r="HK486">
        <v>45.1</v>
      </c>
      <c r="HL486">
        <v>32</v>
      </c>
      <c r="HM486">
        <v>23.7209</v>
      </c>
      <c r="HN486">
        <v>61.4817</v>
      </c>
      <c r="HO486">
        <v>22.3117</v>
      </c>
      <c r="HP486">
        <v>1</v>
      </c>
      <c r="HQ486">
        <v>0.106669</v>
      </c>
      <c r="HR486">
        <v>-0.111005</v>
      </c>
      <c r="HS486">
        <v>20.2796</v>
      </c>
      <c r="HT486">
        <v>5.2128</v>
      </c>
      <c r="HU486">
        <v>11.98</v>
      </c>
      <c r="HV486">
        <v>4.9635</v>
      </c>
      <c r="HW486">
        <v>3.27443</v>
      </c>
      <c r="HX486">
        <v>9999</v>
      </c>
      <c r="HY486">
        <v>9999</v>
      </c>
      <c r="HZ486">
        <v>9999</v>
      </c>
      <c r="IA486">
        <v>45</v>
      </c>
      <c r="IB486">
        <v>1.86392</v>
      </c>
      <c r="IC486">
        <v>1.86012</v>
      </c>
      <c r="ID486">
        <v>1.85846</v>
      </c>
      <c r="IE486">
        <v>1.85974</v>
      </c>
      <c r="IF486">
        <v>1.85989</v>
      </c>
      <c r="IG486">
        <v>1.85838</v>
      </c>
      <c r="IH486">
        <v>1.85745</v>
      </c>
      <c r="II486">
        <v>1.85242</v>
      </c>
      <c r="IJ486">
        <v>0</v>
      </c>
      <c r="IK486">
        <v>0</v>
      </c>
      <c r="IL486">
        <v>0</v>
      </c>
      <c r="IM486">
        <v>0</v>
      </c>
      <c r="IN486" t="s">
        <v>441</v>
      </c>
      <c r="IO486" t="s">
        <v>442</v>
      </c>
      <c r="IP486" t="s">
        <v>443</v>
      </c>
      <c r="IQ486" t="s">
        <v>443</v>
      </c>
      <c r="IR486" t="s">
        <v>443</v>
      </c>
      <c r="IS486" t="s">
        <v>443</v>
      </c>
      <c r="IT486">
        <v>0</v>
      </c>
      <c r="IU486">
        <v>100</v>
      </c>
      <c r="IV486">
        <v>100</v>
      </c>
      <c r="IW486">
        <v>-0.34</v>
      </c>
      <c r="IX486">
        <v>0.271</v>
      </c>
      <c r="IY486">
        <v>-0.9039269621244732</v>
      </c>
      <c r="IZ486">
        <v>-0.001239420960351069</v>
      </c>
      <c r="JA486">
        <v>2.054680153414315E-06</v>
      </c>
      <c r="JB486">
        <v>-6.090169633737798E-10</v>
      </c>
      <c r="JC486">
        <v>0.01286883109493677</v>
      </c>
      <c r="JD486">
        <v>0.003674261220633967</v>
      </c>
      <c r="JE486">
        <v>0.0003746991724086452</v>
      </c>
      <c r="JF486">
        <v>1.563836292469968E-06</v>
      </c>
      <c r="JG486">
        <v>1</v>
      </c>
      <c r="JH486">
        <v>2003</v>
      </c>
      <c r="JI486">
        <v>1</v>
      </c>
      <c r="JJ486">
        <v>24</v>
      </c>
      <c r="JK486">
        <v>203138.4</v>
      </c>
      <c r="JL486">
        <v>203138.6</v>
      </c>
      <c r="JM486">
        <v>2.98584</v>
      </c>
      <c r="JN486">
        <v>2.61353</v>
      </c>
      <c r="JO486">
        <v>1.49658</v>
      </c>
      <c r="JP486">
        <v>2.34253</v>
      </c>
      <c r="JQ486">
        <v>1.54907</v>
      </c>
      <c r="JR486">
        <v>2.43164</v>
      </c>
      <c r="JS486">
        <v>36.6469</v>
      </c>
      <c r="JT486">
        <v>24.1751</v>
      </c>
      <c r="JU486">
        <v>18</v>
      </c>
      <c r="JV486">
        <v>482.242</v>
      </c>
      <c r="JW486">
        <v>492.131</v>
      </c>
      <c r="JX486">
        <v>27.0628</v>
      </c>
      <c r="JY486">
        <v>28.6761</v>
      </c>
      <c r="JZ486">
        <v>29.9999</v>
      </c>
      <c r="KA486">
        <v>28.946</v>
      </c>
      <c r="KB486">
        <v>28.9549</v>
      </c>
      <c r="KC486">
        <v>59.8902</v>
      </c>
      <c r="KD486">
        <v>19.412</v>
      </c>
      <c r="KE486">
        <v>76.13160000000001</v>
      </c>
      <c r="KF486">
        <v>27.0871</v>
      </c>
      <c r="KG486">
        <v>1403.31</v>
      </c>
      <c r="KH486">
        <v>19.467</v>
      </c>
      <c r="KI486">
        <v>101.904</v>
      </c>
      <c r="KJ486">
        <v>91.4011</v>
      </c>
    </row>
    <row r="487" spans="1:296">
      <c r="A487">
        <v>469</v>
      </c>
      <c r="B487">
        <v>1759177912.1</v>
      </c>
      <c r="C487">
        <v>16539</v>
      </c>
      <c r="D487" t="s">
        <v>1385</v>
      </c>
      <c r="E487" t="s">
        <v>1386</v>
      </c>
      <c r="F487">
        <v>5</v>
      </c>
      <c r="G487" t="s">
        <v>1218</v>
      </c>
      <c r="H487">
        <v>1759177904.314285</v>
      </c>
      <c r="I487">
        <f>(J487)/1000</f>
        <v>0</v>
      </c>
      <c r="J487">
        <f>IF(DO487, AM487, AG487)</f>
        <v>0</v>
      </c>
      <c r="K487">
        <f>IF(DO487, AH487, AF487)</f>
        <v>0</v>
      </c>
      <c r="L487">
        <f>DQ487 - IF(AT487&gt;1, K487*DK487*100.0/(AV487), 0)</f>
        <v>0</v>
      </c>
      <c r="M487">
        <f>((S487-I487/2)*L487-K487)/(S487+I487/2)</f>
        <v>0</v>
      </c>
      <c r="N487">
        <f>M487*(DX487+DY487)/1000.0</f>
        <v>0</v>
      </c>
      <c r="O487">
        <f>(DQ487 - IF(AT487&gt;1, K487*DK487*100.0/(AV487), 0))*(DX487+DY487)/1000.0</f>
        <v>0</v>
      </c>
      <c r="P487">
        <f>2.0/((1/R487-1/Q487)+SIGN(R487)*SQRT((1/R487-1/Q487)*(1/R487-1/Q487) + 4*DL487/((DL487+1)*(DL487+1))*(2*1/R487*1/Q487-1/Q487*1/Q487)))</f>
        <v>0</v>
      </c>
      <c r="Q487">
        <f>IF(LEFT(DM487,1)&lt;&gt;"0",IF(LEFT(DM487,1)="1",3.0,DN487),$D$5+$E$5*(EE487*DX487/($K$5*1000))+$F$5*(EE487*DX487/($K$5*1000))*MAX(MIN(DK487,$J$5),$I$5)*MAX(MIN(DK487,$J$5),$I$5)+$G$5*MAX(MIN(DK487,$J$5),$I$5)*(EE487*DX487/($K$5*1000))+$H$5*(EE487*DX487/($K$5*1000))*(EE487*DX487/($K$5*1000)))</f>
        <v>0</v>
      </c>
      <c r="R487">
        <f>I487*(1000-(1000*0.61365*exp(17.502*V487/(240.97+V487))/(DX487+DY487)+DS487)/2)/(1000*0.61365*exp(17.502*V487/(240.97+V487))/(DX487+DY487)-DS487)</f>
        <v>0</v>
      </c>
      <c r="S487">
        <f>1/((DL487+1)/(P487/1.6)+1/(Q487/1.37)) + DL487/((DL487+1)/(P487/1.6) + DL487/(Q487/1.37))</f>
        <v>0</v>
      </c>
      <c r="T487">
        <f>(DG487*DJ487)</f>
        <v>0</v>
      </c>
      <c r="U487">
        <f>(DZ487+(T487+2*0.95*5.67E-8*(((DZ487+$B$9)+273)^4-(DZ487+273)^4)-44100*I487)/(1.84*29.3*Q487+8*0.95*5.67E-8*(DZ487+273)^3))</f>
        <v>0</v>
      </c>
      <c r="V487">
        <f>($C$9*EA487+$D$9*EB487+$E$9*U487)</f>
        <v>0</v>
      </c>
      <c r="W487">
        <f>0.61365*exp(17.502*V487/(240.97+V487))</f>
        <v>0</v>
      </c>
      <c r="X487">
        <f>(Y487/Z487*100)</f>
        <v>0</v>
      </c>
      <c r="Y487">
        <f>DS487*(DX487+DY487)/1000</f>
        <v>0</v>
      </c>
      <c r="Z487">
        <f>0.61365*exp(17.502*DZ487/(240.97+DZ487))</f>
        <v>0</v>
      </c>
      <c r="AA487">
        <f>(W487-DS487*(DX487+DY487)/1000)</f>
        <v>0</v>
      </c>
      <c r="AB487">
        <f>(-I487*44100)</f>
        <v>0</v>
      </c>
      <c r="AC487">
        <f>2*29.3*Q487*0.92*(DZ487-V487)</f>
        <v>0</v>
      </c>
      <c r="AD487">
        <f>2*0.95*5.67E-8*(((DZ487+$B$9)+273)^4-(V487+273)^4)</f>
        <v>0</v>
      </c>
      <c r="AE487">
        <f>T487+AD487+AB487+AC487</f>
        <v>0</v>
      </c>
      <c r="AF487">
        <f>DW487*AT487*(DR487-DQ487*(1000-AT487*DT487)/(1000-AT487*DS487))/(100*DK487)</f>
        <v>0</v>
      </c>
      <c r="AG487">
        <f>1000*DW487*AT487*(DS487-DT487)/(100*DK487*(1000-AT487*DS487))</f>
        <v>0</v>
      </c>
      <c r="AH487">
        <f>(AI487 - AJ487 - DX487*1E3/(8.314*(DZ487+273.15)) * AL487/DW487 * AK487) * DW487/(100*DK487) * (1000 - DT487)/1000</f>
        <v>0</v>
      </c>
      <c r="AI487">
        <v>1419.873638243292</v>
      </c>
      <c r="AJ487">
        <v>1387.779030303031</v>
      </c>
      <c r="AK487">
        <v>3.391905190868603</v>
      </c>
      <c r="AL487">
        <v>65.05159675909137</v>
      </c>
      <c r="AM487">
        <f>(AO487 - AN487 + DX487*1E3/(8.314*(DZ487+273.15)) * AQ487/DW487 * AP487) * DW487/(100*DK487) * 1000/(1000 - AO487)</f>
        <v>0</v>
      </c>
      <c r="AN487">
        <v>19.46970136465224</v>
      </c>
      <c r="AO487">
        <v>21.33504181818182</v>
      </c>
      <c r="AP487">
        <v>0.0001324665357345495</v>
      </c>
      <c r="AQ487">
        <v>105.0378485698211</v>
      </c>
      <c r="AR487">
        <v>0</v>
      </c>
      <c r="AS487">
        <v>0</v>
      </c>
      <c r="AT487">
        <f>IF(AR487*$H$15&gt;=AV487,1.0,(AV487/(AV487-AR487*$H$15)))</f>
        <v>0</v>
      </c>
      <c r="AU487">
        <f>(AT487-1)*100</f>
        <v>0</v>
      </c>
      <c r="AV487">
        <f>MAX(0,($B$15+$C$15*EE487)/(1+$D$15*EE487)*DX487/(DZ487+273)*$E$15)</f>
        <v>0</v>
      </c>
      <c r="AW487" t="s">
        <v>437</v>
      </c>
      <c r="AX487" t="s">
        <v>437</v>
      </c>
      <c r="AY487">
        <v>0</v>
      </c>
      <c r="AZ487">
        <v>0</v>
      </c>
      <c r="BA487">
        <f>1-AY487/AZ487</f>
        <v>0</v>
      </c>
      <c r="BB487">
        <v>0</v>
      </c>
      <c r="BC487" t="s">
        <v>437</v>
      </c>
      <c r="BD487" t="s">
        <v>437</v>
      </c>
      <c r="BE487">
        <v>0</v>
      </c>
      <c r="BF487">
        <v>0</v>
      </c>
      <c r="BG487">
        <f>1-BE487/BF487</f>
        <v>0</v>
      </c>
      <c r="BH487">
        <v>0.5</v>
      </c>
      <c r="BI487">
        <f>DH487</f>
        <v>0</v>
      </c>
      <c r="BJ487">
        <f>K487</f>
        <v>0</v>
      </c>
      <c r="BK487">
        <f>BG487*BH487*BI487</f>
        <v>0</v>
      </c>
      <c r="BL487">
        <f>(BJ487-BB487)/BI487</f>
        <v>0</v>
      </c>
      <c r="BM487">
        <f>(AZ487-BF487)/BF487</f>
        <v>0</v>
      </c>
      <c r="BN487">
        <f>AY487/(BA487+AY487/BF487)</f>
        <v>0</v>
      </c>
      <c r="BO487" t="s">
        <v>437</v>
      </c>
      <c r="BP487">
        <v>0</v>
      </c>
      <c r="BQ487">
        <f>IF(BP487&lt;&gt;0, BP487, BN487)</f>
        <v>0</v>
      </c>
      <c r="BR487">
        <f>1-BQ487/BF487</f>
        <v>0</v>
      </c>
      <c r="BS487">
        <f>(BF487-BE487)/(BF487-BQ487)</f>
        <v>0</v>
      </c>
      <c r="BT487">
        <f>(AZ487-BF487)/(AZ487-BQ487)</f>
        <v>0</v>
      </c>
      <c r="BU487">
        <f>(BF487-BE487)/(BF487-AY487)</f>
        <v>0</v>
      </c>
      <c r="BV487">
        <f>(AZ487-BF487)/(AZ487-AY487)</f>
        <v>0</v>
      </c>
      <c r="BW487">
        <f>(BS487*BQ487/BE487)</f>
        <v>0</v>
      </c>
      <c r="BX487">
        <f>(1-BW487)</f>
        <v>0</v>
      </c>
      <c r="DG487">
        <f>$B$13*EF487+$C$13*EG487+$F$13*ER487*(1-EU487)</f>
        <v>0</v>
      </c>
      <c r="DH487">
        <f>DG487*DI487</f>
        <v>0</v>
      </c>
      <c r="DI487">
        <f>($B$13*$D$11+$C$13*$D$11+$F$13*((FE487+EW487)/MAX(FE487+EW487+FF487, 0.1)*$I$11+FF487/MAX(FE487+EW487+FF487, 0.1)*$J$11))/($B$13+$C$13+$F$13)</f>
        <v>0</v>
      </c>
      <c r="DJ487">
        <f>($B$13*$K$11+$C$13*$K$11+$F$13*((FE487+EW487)/MAX(FE487+EW487+FF487, 0.1)*$P$11+FF487/MAX(FE487+EW487+FF487, 0.1)*$Q$11))/($B$13+$C$13+$F$13)</f>
        <v>0</v>
      </c>
      <c r="DK487">
        <v>3.21</v>
      </c>
      <c r="DL487">
        <v>0.5</v>
      </c>
      <c r="DM487" t="s">
        <v>438</v>
      </c>
      <c r="DN487">
        <v>2</v>
      </c>
      <c r="DO487" t="b">
        <v>1</v>
      </c>
      <c r="DP487">
        <v>1759177904.314285</v>
      </c>
      <c r="DQ487">
        <v>1333.925</v>
      </c>
      <c r="DR487">
        <v>1376.436428571429</v>
      </c>
      <c r="DS487">
        <v>21.31782142857143</v>
      </c>
      <c r="DT487">
        <v>19.470975</v>
      </c>
      <c r="DU487">
        <v>1334.272142857143</v>
      </c>
      <c r="DV487">
        <v>21.04705357142857</v>
      </c>
      <c r="DW487">
        <v>499.9838214285713</v>
      </c>
      <c r="DX487">
        <v>90.78063928571429</v>
      </c>
      <c r="DY487">
        <v>0.06660713571428571</v>
      </c>
      <c r="DZ487">
        <v>28.40232857142858</v>
      </c>
      <c r="EA487">
        <v>29.98969285714286</v>
      </c>
      <c r="EB487">
        <v>999.9000000000002</v>
      </c>
      <c r="EC487">
        <v>0</v>
      </c>
      <c r="ED487">
        <v>0</v>
      </c>
      <c r="EE487">
        <v>10000.78214285714</v>
      </c>
      <c r="EF487">
        <v>0</v>
      </c>
      <c r="EG487">
        <v>10.28345</v>
      </c>
      <c r="EH487">
        <v>-42.50976428571429</v>
      </c>
      <c r="EI487">
        <v>1362.981785714286</v>
      </c>
      <c r="EJ487">
        <v>1403.767142857143</v>
      </c>
      <c r="EK487">
        <v>1.846845714285714</v>
      </c>
      <c r="EL487">
        <v>1376.436428571429</v>
      </c>
      <c r="EM487">
        <v>19.470975</v>
      </c>
      <c r="EN487">
        <v>1.935247142857143</v>
      </c>
      <c r="EO487">
        <v>1.767588214285714</v>
      </c>
      <c r="EP487">
        <v>16.92425</v>
      </c>
      <c r="EQ487">
        <v>15.50307142857143</v>
      </c>
      <c r="ER487">
        <v>2000.010357142857</v>
      </c>
      <c r="ES487">
        <v>0.9799975714285711</v>
      </c>
      <c r="ET487">
        <v>0.02000235357142857</v>
      </c>
      <c r="EU487">
        <v>0</v>
      </c>
      <c r="EV487">
        <v>465.3535714285713</v>
      </c>
      <c r="EW487">
        <v>5.00078</v>
      </c>
      <c r="EX487">
        <v>9076.829642857143</v>
      </c>
      <c r="EY487">
        <v>16379.70714285714</v>
      </c>
      <c r="EZ487">
        <v>38.75639285714286</v>
      </c>
      <c r="FA487">
        <v>39.60235714285714</v>
      </c>
      <c r="FB487">
        <v>38.88824999999999</v>
      </c>
      <c r="FC487">
        <v>39.24082142857142</v>
      </c>
      <c r="FD487">
        <v>39.76328571428571</v>
      </c>
      <c r="FE487">
        <v>1955.100357142857</v>
      </c>
      <c r="FF487">
        <v>39.90142857142857</v>
      </c>
      <c r="FG487">
        <v>0</v>
      </c>
      <c r="FH487">
        <v>1759177904.6</v>
      </c>
      <c r="FI487">
        <v>0</v>
      </c>
      <c r="FJ487">
        <v>465.41104</v>
      </c>
      <c r="FK487">
        <v>2.274461527233557</v>
      </c>
      <c r="FL487">
        <v>40.38461543975114</v>
      </c>
      <c r="FM487">
        <v>9077.2996</v>
      </c>
      <c r="FN487">
        <v>15</v>
      </c>
      <c r="FO487">
        <v>0</v>
      </c>
      <c r="FP487" t="s">
        <v>439</v>
      </c>
      <c r="FQ487">
        <v>1746989605.5</v>
      </c>
      <c r="FR487">
        <v>1746989593.5</v>
      </c>
      <c r="FS487">
        <v>0</v>
      </c>
      <c r="FT487">
        <v>-0.274</v>
      </c>
      <c r="FU487">
        <v>-0.002</v>
      </c>
      <c r="FV487">
        <v>2.549</v>
      </c>
      <c r="FW487">
        <v>0.129</v>
      </c>
      <c r="FX487">
        <v>420</v>
      </c>
      <c r="FY487">
        <v>17</v>
      </c>
      <c r="FZ487">
        <v>0.02</v>
      </c>
      <c r="GA487">
        <v>0.04</v>
      </c>
      <c r="GB487">
        <v>-42.53305</v>
      </c>
      <c r="GC487">
        <v>0.3639669793622151</v>
      </c>
      <c r="GD487">
        <v>0.2107521055648079</v>
      </c>
      <c r="GE487">
        <v>1</v>
      </c>
      <c r="GF487">
        <v>465.2202352941176</v>
      </c>
      <c r="GG487">
        <v>2.493078679434758</v>
      </c>
      <c r="GH487">
        <v>0.3357295882125756</v>
      </c>
      <c r="GI487">
        <v>0</v>
      </c>
      <c r="GJ487">
        <v>1.85504925</v>
      </c>
      <c r="GK487">
        <v>-0.05472664165103303</v>
      </c>
      <c r="GL487">
        <v>0.02146298842047629</v>
      </c>
      <c r="GM487">
        <v>1</v>
      </c>
      <c r="GN487">
        <v>2</v>
      </c>
      <c r="GO487">
        <v>3</v>
      </c>
      <c r="GP487" t="s">
        <v>446</v>
      </c>
      <c r="GQ487">
        <v>3.10206</v>
      </c>
      <c r="GR487">
        <v>2.72459</v>
      </c>
      <c r="GS487">
        <v>0.195133</v>
      </c>
      <c r="GT487">
        <v>0.198764</v>
      </c>
      <c r="GU487">
        <v>0.0995796</v>
      </c>
      <c r="GV487">
        <v>0.0946225</v>
      </c>
      <c r="GW487">
        <v>21030.9</v>
      </c>
      <c r="GX487">
        <v>19017.6</v>
      </c>
      <c r="GY487">
        <v>26692.1</v>
      </c>
      <c r="GZ487">
        <v>23955.8</v>
      </c>
      <c r="HA487">
        <v>38468.2</v>
      </c>
      <c r="HB487">
        <v>32074.4</v>
      </c>
      <c r="HC487">
        <v>46607.3</v>
      </c>
      <c r="HD487">
        <v>37900.2</v>
      </c>
      <c r="HE487">
        <v>1.8715</v>
      </c>
      <c r="HF487">
        <v>1.86355</v>
      </c>
      <c r="HG487">
        <v>0.147983</v>
      </c>
      <c r="HH487">
        <v>0</v>
      </c>
      <c r="HI487">
        <v>27.58</v>
      </c>
      <c r="HJ487">
        <v>999.9</v>
      </c>
      <c r="HK487">
        <v>45.1</v>
      </c>
      <c r="HL487">
        <v>32</v>
      </c>
      <c r="HM487">
        <v>23.7212</v>
      </c>
      <c r="HN487">
        <v>61.2217</v>
      </c>
      <c r="HO487">
        <v>22.3077</v>
      </c>
      <c r="HP487">
        <v>1</v>
      </c>
      <c r="HQ487">
        <v>0.106293</v>
      </c>
      <c r="HR487">
        <v>-0.09918299999999999</v>
      </c>
      <c r="HS487">
        <v>20.2797</v>
      </c>
      <c r="HT487">
        <v>5.21325</v>
      </c>
      <c r="HU487">
        <v>11.9797</v>
      </c>
      <c r="HV487">
        <v>4.9637</v>
      </c>
      <c r="HW487">
        <v>3.27455</v>
      </c>
      <c r="HX487">
        <v>9999</v>
      </c>
      <c r="HY487">
        <v>9999</v>
      </c>
      <c r="HZ487">
        <v>9999</v>
      </c>
      <c r="IA487">
        <v>45</v>
      </c>
      <c r="IB487">
        <v>1.86396</v>
      </c>
      <c r="IC487">
        <v>1.86014</v>
      </c>
      <c r="ID487">
        <v>1.85847</v>
      </c>
      <c r="IE487">
        <v>1.85977</v>
      </c>
      <c r="IF487">
        <v>1.85989</v>
      </c>
      <c r="IG487">
        <v>1.85839</v>
      </c>
      <c r="IH487">
        <v>1.85745</v>
      </c>
      <c r="II487">
        <v>1.85242</v>
      </c>
      <c r="IJ487">
        <v>0</v>
      </c>
      <c r="IK487">
        <v>0</v>
      </c>
      <c r="IL487">
        <v>0</v>
      </c>
      <c r="IM487">
        <v>0</v>
      </c>
      <c r="IN487" t="s">
        <v>441</v>
      </c>
      <c r="IO487" t="s">
        <v>442</v>
      </c>
      <c r="IP487" t="s">
        <v>443</v>
      </c>
      <c r="IQ487" t="s">
        <v>443</v>
      </c>
      <c r="IR487" t="s">
        <v>443</v>
      </c>
      <c r="IS487" t="s">
        <v>443</v>
      </c>
      <c r="IT487">
        <v>0</v>
      </c>
      <c r="IU487">
        <v>100</v>
      </c>
      <c r="IV487">
        <v>100</v>
      </c>
      <c r="IW487">
        <v>-0.32</v>
      </c>
      <c r="IX487">
        <v>0.2712</v>
      </c>
      <c r="IY487">
        <v>-0.9039269621244732</v>
      </c>
      <c r="IZ487">
        <v>-0.001239420960351069</v>
      </c>
      <c r="JA487">
        <v>2.054680153414315E-06</v>
      </c>
      <c r="JB487">
        <v>-6.090169633737798E-10</v>
      </c>
      <c r="JC487">
        <v>0.01286883109493677</v>
      </c>
      <c r="JD487">
        <v>0.003674261220633967</v>
      </c>
      <c r="JE487">
        <v>0.0003746991724086452</v>
      </c>
      <c r="JF487">
        <v>1.563836292469968E-06</v>
      </c>
      <c r="JG487">
        <v>1</v>
      </c>
      <c r="JH487">
        <v>2003</v>
      </c>
      <c r="JI487">
        <v>1</v>
      </c>
      <c r="JJ487">
        <v>24</v>
      </c>
      <c r="JK487">
        <v>203138.4</v>
      </c>
      <c r="JL487">
        <v>203138.6</v>
      </c>
      <c r="JM487">
        <v>3.01514</v>
      </c>
      <c r="JN487">
        <v>2.6062</v>
      </c>
      <c r="JO487">
        <v>1.49658</v>
      </c>
      <c r="JP487">
        <v>2.34253</v>
      </c>
      <c r="JQ487">
        <v>1.54907</v>
      </c>
      <c r="JR487">
        <v>2.46826</v>
      </c>
      <c r="JS487">
        <v>36.6469</v>
      </c>
      <c r="JT487">
        <v>24.1751</v>
      </c>
      <c r="JU487">
        <v>18</v>
      </c>
      <c r="JV487">
        <v>482.412</v>
      </c>
      <c r="JW487">
        <v>492.143</v>
      </c>
      <c r="JX487">
        <v>27.0923</v>
      </c>
      <c r="JY487">
        <v>28.6743</v>
      </c>
      <c r="JZ487">
        <v>29.9999</v>
      </c>
      <c r="KA487">
        <v>28.9435</v>
      </c>
      <c r="KB487">
        <v>28.9525</v>
      </c>
      <c r="KC487">
        <v>60.4741</v>
      </c>
      <c r="KD487">
        <v>19.412</v>
      </c>
      <c r="KE487">
        <v>76.13160000000001</v>
      </c>
      <c r="KF487">
        <v>27.1009</v>
      </c>
      <c r="KG487">
        <v>1423.36</v>
      </c>
      <c r="KH487">
        <v>19.467</v>
      </c>
      <c r="KI487">
        <v>101.906</v>
      </c>
      <c r="KJ487">
        <v>91.4016</v>
      </c>
    </row>
    <row r="488" spans="1:296">
      <c r="A488">
        <v>470</v>
      </c>
      <c r="B488">
        <v>1759177917.1</v>
      </c>
      <c r="C488">
        <v>16544</v>
      </c>
      <c r="D488" t="s">
        <v>1387</v>
      </c>
      <c r="E488" t="s">
        <v>1388</v>
      </c>
      <c r="F488">
        <v>5</v>
      </c>
      <c r="G488" t="s">
        <v>1218</v>
      </c>
      <c r="H488">
        <v>1759177909.6</v>
      </c>
      <c r="I488">
        <f>(J488)/1000</f>
        <v>0</v>
      </c>
      <c r="J488">
        <f>IF(DO488, AM488, AG488)</f>
        <v>0</v>
      </c>
      <c r="K488">
        <f>IF(DO488, AH488, AF488)</f>
        <v>0</v>
      </c>
      <c r="L488">
        <f>DQ488 - IF(AT488&gt;1, K488*DK488*100.0/(AV488), 0)</f>
        <v>0</v>
      </c>
      <c r="M488">
        <f>((S488-I488/2)*L488-K488)/(S488+I488/2)</f>
        <v>0</v>
      </c>
      <c r="N488">
        <f>M488*(DX488+DY488)/1000.0</f>
        <v>0</v>
      </c>
      <c r="O488">
        <f>(DQ488 - IF(AT488&gt;1, K488*DK488*100.0/(AV488), 0))*(DX488+DY488)/1000.0</f>
        <v>0</v>
      </c>
      <c r="P488">
        <f>2.0/((1/R488-1/Q488)+SIGN(R488)*SQRT((1/R488-1/Q488)*(1/R488-1/Q488) + 4*DL488/((DL488+1)*(DL488+1))*(2*1/R488*1/Q488-1/Q488*1/Q488)))</f>
        <v>0</v>
      </c>
      <c r="Q488">
        <f>IF(LEFT(DM488,1)&lt;&gt;"0",IF(LEFT(DM488,1)="1",3.0,DN488),$D$5+$E$5*(EE488*DX488/($K$5*1000))+$F$5*(EE488*DX488/($K$5*1000))*MAX(MIN(DK488,$J$5),$I$5)*MAX(MIN(DK488,$J$5),$I$5)+$G$5*MAX(MIN(DK488,$J$5),$I$5)*(EE488*DX488/($K$5*1000))+$H$5*(EE488*DX488/($K$5*1000))*(EE488*DX488/($K$5*1000)))</f>
        <v>0</v>
      </c>
      <c r="R488">
        <f>I488*(1000-(1000*0.61365*exp(17.502*V488/(240.97+V488))/(DX488+DY488)+DS488)/2)/(1000*0.61365*exp(17.502*V488/(240.97+V488))/(DX488+DY488)-DS488)</f>
        <v>0</v>
      </c>
      <c r="S488">
        <f>1/((DL488+1)/(P488/1.6)+1/(Q488/1.37)) + DL488/((DL488+1)/(P488/1.6) + DL488/(Q488/1.37))</f>
        <v>0</v>
      </c>
      <c r="T488">
        <f>(DG488*DJ488)</f>
        <v>0</v>
      </c>
      <c r="U488">
        <f>(DZ488+(T488+2*0.95*5.67E-8*(((DZ488+$B$9)+273)^4-(DZ488+273)^4)-44100*I488)/(1.84*29.3*Q488+8*0.95*5.67E-8*(DZ488+273)^3))</f>
        <v>0</v>
      </c>
      <c r="V488">
        <f>($C$9*EA488+$D$9*EB488+$E$9*U488)</f>
        <v>0</v>
      </c>
      <c r="W488">
        <f>0.61365*exp(17.502*V488/(240.97+V488))</f>
        <v>0</v>
      </c>
      <c r="X488">
        <f>(Y488/Z488*100)</f>
        <v>0</v>
      </c>
      <c r="Y488">
        <f>DS488*(DX488+DY488)/1000</f>
        <v>0</v>
      </c>
      <c r="Z488">
        <f>0.61365*exp(17.502*DZ488/(240.97+DZ488))</f>
        <v>0</v>
      </c>
      <c r="AA488">
        <f>(W488-DS488*(DX488+DY488)/1000)</f>
        <v>0</v>
      </c>
      <c r="AB488">
        <f>(-I488*44100)</f>
        <v>0</v>
      </c>
      <c r="AC488">
        <f>2*29.3*Q488*0.92*(DZ488-V488)</f>
        <v>0</v>
      </c>
      <c r="AD488">
        <f>2*0.95*5.67E-8*(((DZ488+$B$9)+273)^4-(V488+273)^4)</f>
        <v>0</v>
      </c>
      <c r="AE488">
        <f>T488+AD488+AB488+AC488</f>
        <v>0</v>
      </c>
      <c r="AF488">
        <f>DW488*AT488*(DR488-DQ488*(1000-AT488*DT488)/(1000-AT488*DS488))/(100*DK488)</f>
        <v>0</v>
      </c>
      <c r="AG488">
        <f>1000*DW488*AT488*(DS488-DT488)/(100*DK488*(1000-AT488*DS488))</f>
        <v>0</v>
      </c>
      <c r="AH488">
        <f>(AI488 - AJ488 - DX488*1E3/(8.314*(DZ488+273.15)) * AL488/DW488 * AK488) * DW488/(100*DK488) * (1000 - DT488)/1000</f>
        <v>0</v>
      </c>
      <c r="AI488">
        <v>1435.637765639799</v>
      </c>
      <c r="AJ488">
        <v>1404.131272727273</v>
      </c>
      <c r="AK488">
        <v>3.265212112409345</v>
      </c>
      <c r="AL488">
        <v>65.05159675909137</v>
      </c>
      <c r="AM488">
        <f>(AO488 - AN488 + DX488*1E3/(8.314*(DZ488+273.15)) * AQ488/DW488 * AP488) * DW488/(100*DK488) * 1000/(1000 - AO488)</f>
        <v>0</v>
      </c>
      <c r="AN488">
        <v>19.4627704990268</v>
      </c>
      <c r="AO488">
        <v>21.33649454545455</v>
      </c>
      <c r="AP488">
        <v>6.797776647109269E-05</v>
      </c>
      <c r="AQ488">
        <v>105.0378485698211</v>
      </c>
      <c r="AR488">
        <v>0</v>
      </c>
      <c r="AS488">
        <v>0</v>
      </c>
      <c r="AT488">
        <f>IF(AR488*$H$15&gt;=AV488,1.0,(AV488/(AV488-AR488*$H$15)))</f>
        <v>0</v>
      </c>
      <c r="AU488">
        <f>(AT488-1)*100</f>
        <v>0</v>
      </c>
      <c r="AV488">
        <f>MAX(0,($B$15+$C$15*EE488)/(1+$D$15*EE488)*DX488/(DZ488+273)*$E$15)</f>
        <v>0</v>
      </c>
      <c r="AW488" t="s">
        <v>437</v>
      </c>
      <c r="AX488" t="s">
        <v>437</v>
      </c>
      <c r="AY488">
        <v>0</v>
      </c>
      <c r="AZ488">
        <v>0</v>
      </c>
      <c r="BA488">
        <f>1-AY488/AZ488</f>
        <v>0</v>
      </c>
      <c r="BB488">
        <v>0</v>
      </c>
      <c r="BC488" t="s">
        <v>437</v>
      </c>
      <c r="BD488" t="s">
        <v>437</v>
      </c>
      <c r="BE488">
        <v>0</v>
      </c>
      <c r="BF488">
        <v>0</v>
      </c>
      <c r="BG488">
        <f>1-BE488/BF488</f>
        <v>0</v>
      </c>
      <c r="BH488">
        <v>0.5</v>
      </c>
      <c r="BI488">
        <f>DH488</f>
        <v>0</v>
      </c>
      <c r="BJ488">
        <f>K488</f>
        <v>0</v>
      </c>
      <c r="BK488">
        <f>BG488*BH488*BI488</f>
        <v>0</v>
      </c>
      <c r="BL488">
        <f>(BJ488-BB488)/BI488</f>
        <v>0</v>
      </c>
      <c r="BM488">
        <f>(AZ488-BF488)/BF488</f>
        <v>0</v>
      </c>
      <c r="BN488">
        <f>AY488/(BA488+AY488/BF488)</f>
        <v>0</v>
      </c>
      <c r="BO488" t="s">
        <v>437</v>
      </c>
      <c r="BP488">
        <v>0</v>
      </c>
      <c r="BQ488">
        <f>IF(BP488&lt;&gt;0, BP488, BN488)</f>
        <v>0</v>
      </c>
      <c r="BR488">
        <f>1-BQ488/BF488</f>
        <v>0</v>
      </c>
      <c r="BS488">
        <f>(BF488-BE488)/(BF488-BQ488)</f>
        <v>0</v>
      </c>
      <c r="BT488">
        <f>(AZ488-BF488)/(AZ488-BQ488)</f>
        <v>0</v>
      </c>
      <c r="BU488">
        <f>(BF488-BE488)/(BF488-AY488)</f>
        <v>0</v>
      </c>
      <c r="BV488">
        <f>(AZ488-BF488)/(AZ488-AY488)</f>
        <v>0</v>
      </c>
      <c r="BW488">
        <f>(BS488*BQ488/BE488)</f>
        <v>0</v>
      </c>
      <c r="BX488">
        <f>(1-BW488)</f>
        <v>0</v>
      </c>
      <c r="DG488">
        <f>$B$13*EF488+$C$13*EG488+$F$13*ER488*(1-EU488)</f>
        <v>0</v>
      </c>
      <c r="DH488">
        <f>DG488*DI488</f>
        <v>0</v>
      </c>
      <c r="DI488">
        <f>($B$13*$D$11+$C$13*$D$11+$F$13*((FE488+EW488)/MAX(FE488+EW488+FF488, 0.1)*$I$11+FF488/MAX(FE488+EW488+FF488, 0.1)*$J$11))/($B$13+$C$13+$F$13)</f>
        <v>0</v>
      </c>
      <c r="DJ488">
        <f>($B$13*$K$11+$C$13*$K$11+$F$13*((FE488+EW488)/MAX(FE488+EW488+FF488, 0.1)*$P$11+FF488/MAX(FE488+EW488+FF488, 0.1)*$Q$11))/($B$13+$C$13+$F$13)</f>
        <v>0</v>
      </c>
      <c r="DK488">
        <v>3.21</v>
      </c>
      <c r="DL488">
        <v>0.5</v>
      </c>
      <c r="DM488" t="s">
        <v>438</v>
      </c>
      <c r="DN488">
        <v>2</v>
      </c>
      <c r="DO488" t="b">
        <v>1</v>
      </c>
      <c r="DP488">
        <v>1759177909.6</v>
      </c>
      <c r="DQ488">
        <v>1351.390740740741</v>
      </c>
      <c r="DR488">
        <v>1393.618888888889</v>
      </c>
      <c r="DS488">
        <v>21.33103703703704</v>
      </c>
      <c r="DT488">
        <v>19.46957407407407</v>
      </c>
      <c r="DU488">
        <v>1351.72074074074</v>
      </c>
      <c r="DV488">
        <v>21.0599962962963</v>
      </c>
      <c r="DW488">
        <v>499.9824814814815</v>
      </c>
      <c r="DX488">
        <v>90.78131481481481</v>
      </c>
      <c r="DY488">
        <v>0.06668585185185184</v>
      </c>
      <c r="DZ488">
        <v>28.40007407407407</v>
      </c>
      <c r="EA488">
        <v>29.98722962962963</v>
      </c>
      <c r="EB488">
        <v>999.9000000000001</v>
      </c>
      <c r="EC488">
        <v>0</v>
      </c>
      <c r="ED488">
        <v>0</v>
      </c>
      <c r="EE488">
        <v>10004.19074074074</v>
      </c>
      <c r="EF488">
        <v>0</v>
      </c>
      <c r="EG488">
        <v>10.28669259259259</v>
      </c>
      <c r="EH488">
        <v>-42.22747777777778</v>
      </c>
      <c r="EI488">
        <v>1380.846666666666</v>
      </c>
      <c r="EJ488">
        <v>1421.29</v>
      </c>
      <c r="EK488">
        <v>1.86147074074074</v>
      </c>
      <c r="EL488">
        <v>1393.618888888889</v>
      </c>
      <c r="EM488">
        <v>19.46957407407407</v>
      </c>
      <c r="EN488">
        <v>1.936461851851852</v>
      </c>
      <c r="EO488">
        <v>1.767473703703704</v>
      </c>
      <c r="EP488">
        <v>16.93414074074074</v>
      </c>
      <c r="EQ488">
        <v>15.50206666666667</v>
      </c>
      <c r="ER488">
        <v>2000.021111111111</v>
      </c>
      <c r="ES488">
        <v>0.9799976666666664</v>
      </c>
      <c r="ET488">
        <v>0.02000225925925926</v>
      </c>
      <c r="EU488">
        <v>0</v>
      </c>
      <c r="EV488">
        <v>465.5633333333333</v>
      </c>
      <c r="EW488">
        <v>5.00078</v>
      </c>
      <c r="EX488">
        <v>9080.374074074074</v>
      </c>
      <c r="EY488">
        <v>16379.79259259259</v>
      </c>
      <c r="EZ488">
        <v>38.74737037037036</v>
      </c>
      <c r="FA488">
        <v>39.60151851851851</v>
      </c>
      <c r="FB488">
        <v>38.91188888888889</v>
      </c>
      <c r="FC488">
        <v>39.23118518518518</v>
      </c>
      <c r="FD488">
        <v>39.76603703703703</v>
      </c>
      <c r="FE488">
        <v>1955.111111111111</v>
      </c>
      <c r="FF488">
        <v>39.90185185185186</v>
      </c>
      <c r="FG488">
        <v>0</v>
      </c>
      <c r="FH488">
        <v>1759177909.4</v>
      </c>
      <c r="FI488">
        <v>0</v>
      </c>
      <c r="FJ488">
        <v>465.60196</v>
      </c>
      <c r="FK488">
        <v>2.550153823443721</v>
      </c>
      <c r="FL488">
        <v>35.98461530528643</v>
      </c>
      <c r="FM488">
        <v>9080.4164</v>
      </c>
      <c r="FN488">
        <v>15</v>
      </c>
      <c r="FO488">
        <v>0</v>
      </c>
      <c r="FP488" t="s">
        <v>439</v>
      </c>
      <c r="FQ488">
        <v>1746989605.5</v>
      </c>
      <c r="FR488">
        <v>1746989593.5</v>
      </c>
      <c r="FS488">
        <v>0</v>
      </c>
      <c r="FT488">
        <v>-0.274</v>
      </c>
      <c r="FU488">
        <v>-0.002</v>
      </c>
      <c r="FV488">
        <v>2.549</v>
      </c>
      <c r="FW488">
        <v>0.129</v>
      </c>
      <c r="FX488">
        <v>420</v>
      </c>
      <c r="FY488">
        <v>17</v>
      </c>
      <c r="FZ488">
        <v>0.02</v>
      </c>
      <c r="GA488">
        <v>0.04</v>
      </c>
      <c r="GB488">
        <v>-42.33692682926829</v>
      </c>
      <c r="GC488">
        <v>3.150204878048763</v>
      </c>
      <c r="GD488">
        <v>0.402696491062856</v>
      </c>
      <c r="GE488">
        <v>0</v>
      </c>
      <c r="GF488">
        <v>465.4981764705882</v>
      </c>
      <c r="GG488">
        <v>2.232146666916583</v>
      </c>
      <c r="GH488">
        <v>0.3201750872650631</v>
      </c>
      <c r="GI488">
        <v>0</v>
      </c>
      <c r="GJ488">
        <v>1.852473170731707</v>
      </c>
      <c r="GK488">
        <v>0.1597599303135899</v>
      </c>
      <c r="GL488">
        <v>0.01647048690011768</v>
      </c>
      <c r="GM488">
        <v>0</v>
      </c>
      <c r="GN488">
        <v>0</v>
      </c>
      <c r="GO488">
        <v>3</v>
      </c>
      <c r="GP488" t="s">
        <v>484</v>
      </c>
      <c r="GQ488">
        <v>3.10192</v>
      </c>
      <c r="GR488">
        <v>2.72504</v>
      </c>
      <c r="GS488">
        <v>0.196518</v>
      </c>
      <c r="GT488">
        <v>0.200147</v>
      </c>
      <c r="GU488">
        <v>0.0995895</v>
      </c>
      <c r="GV488">
        <v>0.0945951</v>
      </c>
      <c r="GW488">
        <v>20994.8</v>
      </c>
      <c r="GX488">
        <v>18984.9</v>
      </c>
      <c r="GY488">
        <v>26692.2</v>
      </c>
      <c r="GZ488">
        <v>23956</v>
      </c>
      <c r="HA488">
        <v>38468.2</v>
      </c>
      <c r="HB488">
        <v>32075.5</v>
      </c>
      <c r="HC488">
        <v>46607.7</v>
      </c>
      <c r="HD488">
        <v>37900.2</v>
      </c>
      <c r="HE488">
        <v>1.87108</v>
      </c>
      <c r="HF488">
        <v>1.86397</v>
      </c>
      <c r="HG488">
        <v>0.147857</v>
      </c>
      <c r="HH488">
        <v>0</v>
      </c>
      <c r="HI488">
        <v>27.5811</v>
      </c>
      <c r="HJ488">
        <v>999.9</v>
      </c>
      <c r="HK488">
        <v>45.1</v>
      </c>
      <c r="HL488">
        <v>32</v>
      </c>
      <c r="HM488">
        <v>23.7227</v>
      </c>
      <c r="HN488">
        <v>60.9017</v>
      </c>
      <c r="HO488">
        <v>22.1474</v>
      </c>
      <c r="HP488">
        <v>1</v>
      </c>
      <c r="HQ488">
        <v>0.106118</v>
      </c>
      <c r="HR488">
        <v>-0.0714542</v>
      </c>
      <c r="HS488">
        <v>20.2797</v>
      </c>
      <c r="HT488">
        <v>5.21385</v>
      </c>
      <c r="HU488">
        <v>11.9798</v>
      </c>
      <c r="HV488">
        <v>4.96375</v>
      </c>
      <c r="HW488">
        <v>3.27465</v>
      </c>
      <c r="HX488">
        <v>9999</v>
      </c>
      <c r="HY488">
        <v>9999</v>
      </c>
      <c r="HZ488">
        <v>9999</v>
      </c>
      <c r="IA488">
        <v>45</v>
      </c>
      <c r="IB488">
        <v>1.86395</v>
      </c>
      <c r="IC488">
        <v>1.86015</v>
      </c>
      <c r="ID488">
        <v>1.85845</v>
      </c>
      <c r="IE488">
        <v>1.85977</v>
      </c>
      <c r="IF488">
        <v>1.85989</v>
      </c>
      <c r="IG488">
        <v>1.85838</v>
      </c>
      <c r="IH488">
        <v>1.85745</v>
      </c>
      <c r="II488">
        <v>1.85242</v>
      </c>
      <c r="IJ488">
        <v>0</v>
      </c>
      <c r="IK488">
        <v>0</v>
      </c>
      <c r="IL488">
        <v>0</v>
      </c>
      <c r="IM488">
        <v>0</v>
      </c>
      <c r="IN488" t="s">
        <v>441</v>
      </c>
      <c r="IO488" t="s">
        <v>442</v>
      </c>
      <c r="IP488" t="s">
        <v>443</v>
      </c>
      <c r="IQ488" t="s">
        <v>443</v>
      </c>
      <c r="IR488" t="s">
        <v>443</v>
      </c>
      <c r="IS488" t="s">
        <v>443</v>
      </c>
      <c r="IT488">
        <v>0</v>
      </c>
      <c r="IU488">
        <v>100</v>
      </c>
      <c r="IV488">
        <v>100</v>
      </c>
      <c r="IW488">
        <v>-0.3</v>
      </c>
      <c r="IX488">
        <v>0.2712</v>
      </c>
      <c r="IY488">
        <v>-0.9039269621244732</v>
      </c>
      <c r="IZ488">
        <v>-0.001239420960351069</v>
      </c>
      <c r="JA488">
        <v>2.054680153414315E-06</v>
      </c>
      <c r="JB488">
        <v>-6.090169633737798E-10</v>
      </c>
      <c r="JC488">
        <v>0.01286883109493677</v>
      </c>
      <c r="JD488">
        <v>0.003674261220633967</v>
      </c>
      <c r="JE488">
        <v>0.0003746991724086452</v>
      </c>
      <c r="JF488">
        <v>1.563836292469968E-06</v>
      </c>
      <c r="JG488">
        <v>1</v>
      </c>
      <c r="JH488">
        <v>2003</v>
      </c>
      <c r="JI488">
        <v>1</v>
      </c>
      <c r="JJ488">
        <v>24</v>
      </c>
      <c r="JK488">
        <v>203138.5</v>
      </c>
      <c r="JL488">
        <v>203138.7</v>
      </c>
      <c r="JM488">
        <v>3.04077</v>
      </c>
      <c r="JN488">
        <v>2.60986</v>
      </c>
      <c r="JO488">
        <v>1.49658</v>
      </c>
      <c r="JP488">
        <v>2.34253</v>
      </c>
      <c r="JQ488">
        <v>1.54907</v>
      </c>
      <c r="JR488">
        <v>2.40601</v>
      </c>
      <c r="JS488">
        <v>36.6233</v>
      </c>
      <c r="JT488">
        <v>24.1838</v>
      </c>
      <c r="JU488">
        <v>18</v>
      </c>
      <c r="JV488">
        <v>482.147</v>
      </c>
      <c r="JW488">
        <v>492.398</v>
      </c>
      <c r="JX488">
        <v>27.1061</v>
      </c>
      <c r="JY488">
        <v>28.6719</v>
      </c>
      <c r="JZ488">
        <v>29.9999</v>
      </c>
      <c r="KA488">
        <v>28.9411</v>
      </c>
      <c r="KB488">
        <v>28.9494</v>
      </c>
      <c r="KC488">
        <v>61.0177</v>
      </c>
      <c r="KD488">
        <v>19.412</v>
      </c>
      <c r="KE488">
        <v>76.13160000000001</v>
      </c>
      <c r="KF488">
        <v>27.1059</v>
      </c>
      <c r="KG488">
        <v>1436.71</v>
      </c>
      <c r="KH488">
        <v>19.467</v>
      </c>
      <c r="KI488">
        <v>101.906</v>
      </c>
      <c r="KJ488">
        <v>91.40179999999999</v>
      </c>
    </row>
    <row r="489" spans="1:296">
      <c r="A489">
        <v>471</v>
      </c>
      <c r="B489">
        <v>1759177922.1</v>
      </c>
      <c r="C489">
        <v>16549</v>
      </c>
      <c r="D489" t="s">
        <v>1389</v>
      </c>
      <c r="E489" t="s">
        <v>1390</v>
      </c>
      <c r="F489">
        <v>5</v>
      </c>
      <c r="G489" t="s">
        <v>1218</v>
      </c>
      <c r="H489">
        <v>1759177914.314285</v>
      </c>
      <c r="I489">
        <f>(J489)/1000</f>
        <v>0</v>
      </c>
      <c r="J489">
        <f>IF(DO489, AM489, AG489)</f>
        <v>0</v>
      </c>
      <c r="K489">
        <f>IF(DO489, AH489, AF489)</f>
        <v>0</v>
      </c>
      <c r="L489">
        <f>DQ489 - IF(AT489&gt;1, K489*DK489*100.0/(AV489), 0)</f>
        <v>0</v>
      </c>
      <c r="M489">
        <f>((S489-I489/2)*L489-K489)/(S489+I489/2)</f>
        <v>0</v>
      </c>
      <c r="N489">
        <f>M489*(DX489+DY489)/1000.0</f>
        <v>0</v>
      </c>
      <c r="O489">
        <f>(DQ489 - IF(AT489&gt;1, K489*DK489*100.0/(AV489), 0))*(DX489+DY489)/1000.0</f>
        <v>0</v>
      </c>
      <c r="P489">
        <f>2.0/((1/R489-1/Q489)+SIGN(R489)*SQRT((1/R489-1/Q489)*(1/R489-1/Q489) + 4*DL489/((DL489+1)*(DL489+1))*(2*1/R489*1/Q489-1/Q489*1/Q489)))</f>
        <v>0</v>
      </c>
      <c r="Q489">
        <f>IF(LEFT(DM489,1)&lt;&gt;"0",IF(LEFT(DM489,1)="1",3.0,DN489),$D$5+$E$5*(EE489*DX489/($K$5*1000))+$F$5*(EE489*DX489/($K$5*1000))*MAX(MIN(DK489,$J$5),$I$5)*MAX(MIN(DK489,$J$5),$I$5)+$G$5*MAX(MIN(DK489,$J$5),$I$5)*(EE489*DX489/($K$5*1000))+$H$5*(EE489*DX489/($K$5*1000))*(EE489*DX489/($K$5*1000)))</f>
        <v>0</v>
      </c>
      <c r="R489">
        <f>I489*(1000-(1000*0.61365*exp(17.502*V489/(240.97+V489))/(DX489+DY489)+DS489)/2)/(1000*0.61365*exp(17.502*V489/(240.97+V489))/(DX489+DY489)-DS489)</f>
        <v>0</v>
      </c>
      <c r="S489">
        <f>1/((DL489+1)/(P489/1.6)+1/(Q489/1.37)) + DL489/((DL489+1)/(P489/1.6) + DL489/(Q489/1.37))</f>
        <v>0</v>
      </c>
      <c r="T489">
        <f>(DG489*DJ489)</f>
        <v>0</v>
      </c>
      <c r="U489">
        <f>(DZ489+(T489+2*0.95*5.67E-8*(((DZ489+$B$9)+273)^4-(DZ489+273)^4)-44100*I489)/(1.84*29.3*Q489+8*0.95*5.67E-8*(DZ489+273)^3))</f>
        <v>0</v>
      </c>
      <c r="V489">
        <f>($C$9*EA489+$D$9*EB489+$E$9*U489)</f>
        <v>0</v>
      </c>
      <c r="W489">
        <f>0.61365*exp(17.502*V489/(240.97+V489))</f>
        <v>0</v>
      </c>
      <c r="X489">
        <f>(Y489/Z489*100)</f>
        <v>0</v>
      </c>
      <c r="Y489">
        <f>DS489*(DX489+DY489)/1000</f>
        <v>0</v>
      </c>
      <c r="Z489">
        <f>0.61365*exp(17.502*DZ489/(240.97+DZ489))</f>
        <v>0</v>
      </c>
      <c r="AA489">
        <f>(W489-DS489*(DX489+DY489)/1000)</f>
        <v>0</v>
      </c>
      <c r="AB489">
        <f>(-I489*44100)</f>
        <v>0</v>
      </c>
      <c r="AC489">
        <f>2*29.3*Q489*0.92*(DZ489-V489)</f>
        <v>0</v>
      </c>
      <c r="AD489">
        <f>2*0.95*5.67E-8*(((DZ489+$B$9)+273)^4-(V489+273)^4)</f>
        <v>0</v>
      </c>
      <c r="AE489">
        <f>T489+AD489+AB489+AC489</f>
        <v>0</v>
      </c>
      <c r="AF489">
        <f>DW489*AT489*(DR489-DQ489*(1000-AT489*DT489)/(1000-AT489*DS489))/(100*DK489)</f>
        <v>0</v>
      </c>
      <c r="AG489">
        <f>1000*DW489*AT489*(DS489-DT489)/(100*DK489*(1000-AT489*DS489))</f>
        <v>0</v>
      </c>
      <c r="AH489">
        <f>(AI489 - AJ489 - DX489*1E3/(8.314*(DZ489+273.15)) * AL489/DW489 * AK489) * DW489/(100*DK489) * (1000 - DT489)/1000</f>
        <v>0</v>
      </c>
      <c r="AI489">
        <v>1452.531119434828</v>
      </c>
      <c r="AJ489">
        <v>1420.801333333333</v>
      </c>
      <c r="AK489">
        <v>3.334704659198628</v>
      </c>
      <c r="AL489">
        <v>65.05159675909137</v>
      </c>
      <c r="AM489">
        <f>(AO489 - AN489 + DX489*1E3/(8.314*(DZ489+273.15)) * AQ489/DW489 * AP489) * DW489/(100*DK489) * 1000/(1000 - AO489)</f>
        <v>0</v>
      </c>
      <c r="AN489">
        <v>19.45681998776483</v>
      </c>
      <c r="AO489">
        <v>21.33408424242425</v>
      </c>
      <c r="AP489">
        <v>-8.255393967152949E-05</v>
      </c>
      <c r="AQ489">
        <v>105.0378485698211</v>
      </c>
      <c r="AR489">
        <v>0</v>
      </c>
      <c r="AS489">
        <v>0</v>
      </c>
      <c r="AT489">
        <f>IF(AR489*$H$15&gt;=AV489,1.0,(AV489/(AV489-AR489*$H$15)))</f>
        <v>0</v>
      </c>
      <c r="AU489">
        <f>(AT489-1)*100</f>
        <v>0</v>
      </c>
      <c r="AV489">
        <f>MAX(0,($B$15+$C$15*EE489)/(1+$D$15*EE489)*DX489/(DZ489+273)*$E$15)</f>
        <v>0</v>
      </c>
      <c r="AW489" t="s">
        <v>437</v>
      </c>
      <c r="AX489" t="s">
        <v>437</v>
      </c>
      <c r="AY489">
        <v>0</v>
      </c>
      <c r="AZ489">
        <v>0</v>
      </c>
      <c r="BA489">
        <f>1-AY489/AZ489</f>
        <v>0</v>
      </c>
      <c r="BB489">
        <v>0</v>
      </c>
      <c r="BC489" t="s">
        <v>437</v>
      </c>
      <c r="BD489" t="s">
        <v>437</v>
      </c>
      <c r="BE489">
        <v>0</v>
      </c>
      <c r="BF489">
        <v>0</v>
      </c>
      <c r="BG489">
        <f>1-BE489/BF489</f>
        <v>0</v>
      </c>
      <c r="BH489">
        <v>0.5</v>
      </c>
      <c r="BI489">
        <f>DH489</f>
        <v>0</v>
      </c>
      <c r="BJ489">
        <f>K489</f>
        <v>0</v>
      </c>
      <c r="BK489">
        <f>BG489*BH489*BI489</f>
        <v>0</v>
      </c>
      <c r="BL489">
        <f>(BJ489-BB489)/BI489</f>
        <v>0</v>
      </c>
      <c r="BM489">
        <f>(AZ489-BF489)/BF489</f>
        <v>0</v>
      </c>
      <c r="BN489">
        <f>AY489/(BA489+AY489/BF489)</f>
        <v>0</v>
      </c>
      <c r="BO489" t="s">
        <v>437</v>
      </c>
      <c r="BP489">
        <v>0</v>
      </c>
      <c r="BQ489">
        <f>IF(BP489&lt;&gt;0, BP489, BN489)</f>
        <v>0</v>
      </c>
      <c r="BR489">
        <f>1-BQ489/BF489</f>
        <v>0</v>
      </c>
      <c r="BS489">
        <f>(BF489-BE489)/(BF489-BQ489)</f>
        <v>0</v>
      </c>
      <c r="BT489">
        <f>(AZ489-BF489)/(AZ489-BQ489)</f>
        <v>0</v>
      </c>
      <c r="BU489">
        <f>(BF489-BE489)/(BF489-AY489)</f>
        <v>0</v>
      </c>
      <c r="BV489">
        <f>(AZ489-BF489)/(AZ489-AY489)</f>
        <v>0</v>
      </c>
      <c r="BW489">
        <f>(BS489*BQ489/BE489)</f>
        <v>0</v>
      </c>
      <c r="BX489">
        <f>(1-BW489)</f>
        <v>0</v>
      </c>
      <c r="DG489">
        <f>$B$13*EF489+$C$13*EG489+$F$13*ER489*(1-EU489)</f>
        <v>0</v>
      </c>
      <c r="DH489">
        <f>DG489*DI489</f>
        <v>0</v>
      </c>
      <c r="DI489">
        <f>($B$13*$D$11+$C$13*$D$11+$F$13*((FE489+EW489)/MAX(FE489+EW489+FF489, 0.1)*$I$11+FF489/MAX(FE489+EW489+FF489, 0.1)*$J$11))/($B$13+$C$13+$F$13)</f>
        <v>0</v>
      </c>
      <c r="DJ489">
        <f>($B$13*$K$11+$C$13*$K$11+$F$13*((FE489+EW489)/MAX(FE489+EW489+FF489, 0.1)*$P$11+FF489/MAX(FE489+EW489+FF489, 0.1)*$Q$11))/($B$13+$C$13+$F$13)</f>
        <v>0</v>
      </c>
      <c r="DK489">
        <v>3.21</v>
      </c>
      <c r="DL489">
        <v>0.5</v>
      </c>
      <c r="DM489" t="s">
        <v>438</v>
      </c>
      <c r="DN489">
        <v>2</v>
      </c>
      <c r="DO489" t="b">
        <v>1</v>
      </c>
      <c r="DP489">
        <v>1759177914.314285</v>
      </c>
      <c r="DQ489">
        <v>1366.8275</v>
      </c>
      <c r="DR489">
        <v>1408.934642857143</v>
      </c>
      <c r="DS489">
        <v>21.334725</v>
      </c>
      <c r="DT489">
        <v>19.46425357142857</v>
      </c>
      <c r="DU489">
        <v>1367.141785714286</v>
      </c>
      <c r="DV489">
        <v>21.06360357142857</v>
      </c>
      <c r="DW489">
        <v>500.0394999999999</v>
      </c>
      <c r="DX489">
        <v>90.78159642857143</v>
      </c>
      <c r="DY489">
        <v>0.06658937499999999</v>
      </c>
      <c r="DZ489">
        <v>28.39911428571429</v>
      </c>
      <c r="EA489">
        <v>29.99186428571429</v>
      </c>
      <c r="EB489">
        <v>999.9000000000002</v>
      </c>
      <c r="EC489">
        <v>0</v>
      </c>
      <c r="ED489">
        <v>0</v>
      </c>
      <c r="EE489">
        <v>10006.74571428571</v>
      </c>
      <c r="EF489">
        <v>0</v>
      </c>
      <c r="EG489">
        <v>10.28922142857143</v>
      </c>
      <c r="EH489">
        <v>-42.10670357142857</v>
      </c>
      <c r="EI489">
        <v>1396.625714285714</v>
      </c>
      <c r="EJ489">
        <v>1436.902857142857</v>
      </c>
      <c r="EK489">
        <v>1.870478928571429</v>
      </c>
      <c r="EL489">
        <v>1408.934642857143</v>
      </c>
      <c r="EM489">
        <v>19.46425357142857</v>
      </c>
      <c r="EN489">
        <v>1.936802142857143</v>
      </c>
      <c r="EO489">
        <v>1.766997142857143</v>
      </c>
      <c r="EP489">
        <v>16.93691785714286</v>
      </c>
      <c r="EQ489">
        <v>15.49784642857142</v>
      </c>
      <c r="ER489">
        <v>2000.004642857143</v>
      </c>
      <c r="ES489">
        <v>0.979997464285714</v>
      </c>
      <c r="ET489">
        <v>0.02000246071428572</v>
      </c>
      <c r="EU489">
        <v>0</v>
      </c>
      <c r="EV489">
        <v>465.719642857143</v>
      </c>
      <c r="EW489">
        <v>5.00078</v>
      </c>
      <c r="EX489">
        <v>9083.192499999999</v>
      </c>
      <c r="EY489">
        <v>16379.65714285714</v>
      </c>
      <c r="EZ489">
        <v>38.74742857142856</v>
      </c>
      <c r="FA489">
        <v>39.59792857142857</v>
      </c>
      <c r="FB489">
        <v>38.92842857142858</v>
      </c>
      <c r="FC489">
        <v>39.24296428571428</v>
      </c>
      <c r="FD489">
        <v>39.76985714285714</v>
      </c>
      <c r="FE489">
        <v>1955.094642857143</v>
      </c>
      <c r="FF489">
        <v>39.90250000000001</v>
      </c>
      <c r="FG489">
        <v>0</v>
      </c>
      <c r="FH489">
        <v>1759177914.8</v>
      </c>
      <c r="FI489">
        <v>0</v>
      </c>
      <c r="FJ489">
        <v>465.7831538461539</v>
      </c>
      <c r="FK489">
        <v>1.716649553727707</v>
      </c>
      <c r="FL489">
        <v>36.59965815700473</v>
      </c>
      <c r="FM489">
        <v>9083.433076923076</v>
      </c>
      <c r="FN489">
        <v>15</v>
      </c>
      <c r="FO489">
        <v>0</v>
      </c>
      <c r="FP489" t="s">
        <v>439</v>
      </c>
      <c r="FQ489">
        <v>1746989605.5</v>
      </c>
      <c r="FR489">
        <v>1746989593.5</v>
      </c>
      <c r="FS489">
        <v>0</v>
      </c>
      <c r="FT489">
        <v>-0.274</v>
      </c>
      <c r="FU489">
        <v>-0.002</v>
      </c>
      <c r="FV489">
        <v>2.549</v>
      </c>
      <c r="FW489">
        <v>0.129</v>
      </c>
      <c r="FX489">
        <v>420</v>
      </c>
      <c r="FY489">
        <v>17</v>
      </c>
      <c r="FZ489">
        <v>0.02</v>
      </c>
      <c r="GA489">
        <v>0.04</v>
      </c>
      <c r="GB489">
        <v>-42.21976341463414</v>
      </c>
      <c r="GC489">
        <v>2.017003484320527</v>
      </c>
      <c r="GD489">
        <v>0.3661910422077778</v>
      </c>
      <c r="GE489">
        <v>0</v>
      </c>
      <c r="GF489">
        <v>465.6593529411765</v>
      </c>
      <c r="GG489">
        <v>2.260993114946891</v>
      </c>
      <c r="GH489">
        <v>0.3288817848007177</v>
      </c>
      <c r="GI489">
        <v>0</v>
      </c>
      <c r="GJ489">
        <v>1.864409512195122</v>
      </c>
      <c r="GK489">
        <v>0.1207774912892002</v>
      </c>
      <c r="GL489">
        <v>0.012293296993954</v>
      </c>
      <c r="GM489">
        <v>0</v>
      </c>
      <c r="GN489">
        <v>0</v>
      </c>
      <c r="GO489">
        <v>3</v>
      </c>
      <c r="GP489" t="s">
        <v>484</v>
      </c>
      <c r="GQ489">
        <v>3.1019</v>
      </c>
      <c r="GR489">
        <v>2.72472</v>
      </c>
      <c r="GS489">
        <v>0.197913</v>
      </c>
      <c r="GT489">
        <v>0.201549</v>
      </c>
      <c r="GU489">
        <v>0.0995801</v>
      </c>
      <c r="GV489">
        <v>0.0945786</v>
      </c>
      <c r="GW489">
        <v>20958.4</v>
      </c>
      <c r="GX489">
        <v>18951.7</v>
      </c>
      <c r="GY489">
        <v>26692.2</v>
      </c>
      <c r="GZ489">
        <v>23956</v>
      </c>
      <c r="HA489">
        <v>38468.8</v>
      </c>
      <c r="HB489">
        <v>32076.4</v>
      </c>
      <c r="HC489">
        <v>46607.6</v>
      </c>
      <c r="HD489">
        <v>37900.4</v>
      </c>
      <c r="HE489">
        <v>1.87108</v>
      </c>
      <c r="HF489">
        <v>1.86405</v>
      </c>
      <c r="HG489">
        <v>0.147317</v>
      </c>
      <c r="HH489">
        <v>0</v>
      </c>
      <c r="HI489">
        <v>27.5812</v>
      </c>
      <c r="HJ489">
        <v>999.9</v>
      </c>
      <c r="HK489">
        <v>45.1</v>
      </c>
      <c r="HL489">
        <v>32</v>
      </c>
      <c r="HM489">
        <v>23.7231</v>
      </c>
      <c r="HN489">
        <v>61.3617</v>
      </c>
      <c r="HO489">
        <v>22.0633</v>
      </c>
      <c r="HP489">
        <v>1</v>
      </c>
      <c r="HQ489">
        <v>0.106072</v>
      </c>
      <c r="HR489">
        <v>-0.0564815</v>
      </c>
      <c r="HS489">
        <v>20.2799</v>
      </c>
      <c r="HT489">
        <v>5.2134</v>
      </c>
      <c r="HU489">
        <v>11.98</v>
      </c>
      <c r="HV489">
        <v>4.9639</v>
      </c>
      <c r="HW489">
        <v>3.27465</v>
      </c>
      <c r="HX489">
        <v>9999</v>
      </c>
      <c r="HY489">
        <v>9999</v>
      </c>
      <c r="HZ489">
        <v>9999</v>
      </c>
      <c r="IA489">
        <v>45</v>
      </c>
      <c r="IB489">
        <v>1.86397</v>
      </c>
      <c r="IC489">
        <v>1.86016</v>
      </c>
      <c r="ID489">
        <v>1.85847</v>
      </c>
      <c r="IE489">
        <v>1.85975</v>
      </c>
      <c r="IF489">
        <v>1.85989</v>
      </c>
      <c r="IG489">
        <v>1.85839</v>
      </c>
      <c r="IH489">
        <v>1.85745</v>
      </c>
      <c r="II489">
        <v>1.85242</v>
      </c>
      <c r="IJ489">
        <v>0</v>
      </c>
      <c r="IK489">
        <v>0</v>
      </c>
      <c r="IL489">
        <v>0</v>
      </c>
      <c r="IM489">
        <v>0</v>
      </c>
      <c r="IN489" t="s">
        <v>441</v>
      </c>
      <c r="IO489" t="s">
        <v>442</v>
      </c>
      <c r="IP489" t="s">
        <v>443</v>
      </c>
      <c r="IQ489" t="s">
        <v>443</v>
      </c>
      <c r="IR489" t="s">
        <v>443</v>
      </c>
      <c r="IS489" t="s">
        <v>443</v>
      </c>
      <c r="IT489">
        <v>0</v>
      </c>
      <c r="IU489">
        <v>100</v>
      </c>
      <c r="IV489">
        <v>100</v>
      </c>
      <c r="IW489">
        <v>-0.29</v>
      </c>
      <c r="IX489">
        <v>0.2711</v>
      </c>
      <c r="IY489">
        <v>-0.9039269621244732</v>
      </c>
      <c r="IZ489">
        <v>-0.001239420960351069</v>
      </c>
      <c r="JA489">
        <v>2.054680153414315E-06</v>
      </c>
      <c r="JB489">
        <v>-6.090169633737798E-10</v>
      </c>
      <c r="JC489">
        <v>0.01286883109493677</v>
      </c>
      <c r="JD489">
        <v>0.003674261220633967</v>
      </c>
      <c r="JE489">
        <v>0.0003746991724086452</v>
      </c>
      <c r="JF489">
        <v>1.563836292469968E-06</v>
      </c>
      <c r="JG489">
        <v>1</v>
      </c>
      <c r="JH489">
        <v>2003</v>
      </c>
      <c r="JI489">
        <v>1</v>
      </c>
      <c r="JJ489">
        <v>24</v>
      </c>
      <c r="JK489">
        <v>203138.6</v>
      </c>
      <c r="JL489">
        <v>203138.8</v>
      </c>
      <c r="JM489">
        <v>3.07129</v>
      </c>
      <c r="JN489">
        <v>2.60864</v>
      </c>
      <c r="JO489">
        <v>1.49658</v>
      </c>
      <c r="JP489">
        <v>2.34253</v>
      </c>
      <c r="JQ489">
        <v>1.54907</v>
      </c>
      <c r="JR489">
        <v>2.34619</v>
      </c>
      <c r="JS489">
        <v>36.6233</v>
      </c>
      <c r="JT489">
        <v>24.1751</v>
      </c>
      <c r="JU489">
        <v>18</v>
      </c>
      <c r="JV489">
        <v>482.128</v>
      </c>
      <c r="JW489">
        <v>492.427</v>
      </c>
      <c r="JX489">
        <v>27.1128</v>
      </c>
      <c r="JY489">
        <v>28.6694</v>
      </c>
      <c r="JZ489">
        <v>29.9999</v>
      </c>
      <c r="KA489">
        <v>28.9386</v>
      </c>
      <c r="KB489">
        <v>28.9469</v>
      </c>
      <c r="KC489">
        <v>61.6174</v>
      </c>
      <c r="KD489">
        <v>19.412</v>
      </c>
      <c r="KE489">
        <v>76.13160000000001</v>
      </c>
      <c r="KF489">
        <v>27.1113</v>
      </c>
      <c r="KG489">
        <v>1456.75</v>
      </c>
      <c r="KH489">
        <v>19.467</v>
      </c>
      <c r="KI489">
        <v>101.906</v>
      </c>
      <c r="KJ489">
        <v>91.4021</v>
      </c>
    </row>
    <row r="490" spans="1:296">
      <c r="A490">
        <v>472</v>
      </c>
      <c r="B490">
        <v>1759177927.1</v>
      </c>
      <c r="C490">
        <v>16554</v>
      </c>
      <c r="D490" t="s">
        <v>1391</v>
      </c>
      <c r="E490" t="s">
        <v>1392</v>
      </c>
      <c r="F490">
        <v>5</v>
      </c>
      <c r="G490" t="s">
        <v>1218</v>
      </c>
      <c r="H490">
        <v>1759177919.6</v>
      </c>
      <c r="I490">
        <f>(J490)/1000</f>
        <v>0</v>
      </c>
      <c r="J490">
        <f>IF(DO490, AM490, AG490)</f>
        <v>0</v>
      </c>
      <c r="K490">
        <f>IF(DO490, AH490, AF490)</f>
        <v>0</v>
      </c>
      <c r="L490">
        <f>DQ490 - IF(AT490&gt;1, K490*DK490*100.0/(AV490), 0)</f>
        <v>0</v>
      </c>
      <c r="M490">
        <f>((S490-I490/2)*L490-K490)/(S490+I490/2)</f>
        <v>0</v>
      </c>
      <c r="N490">
        <f>M490*(DX490+DY490)/1000.0</f>
        <v>0</v>
      </c>
      <c r="O490">
        <f>(DQ490 - IF(AT490&gt;1, K490*DK490*100.0/(AV490), 0))*(DX490+DY490)/1000.0</f>
        <v>0</v>
      </c>
      <c r="P490">
        <f>2.0/((1/R490-1/Q490)+SIGN(R490)*SQRT((1/R490-1/Q490)*(1/R490-1/Q490) + 4*DL490/((DL490+1)*(DL490+1))*(2*1/R490*1/Q490-1/Q490*1/Q490)))</f>
        <v>0</v>
      </c>
      <c r="Q490">
        <f>IF(LEFT(DM490,1)&lt;&gt;"0",IF(LEFT(DM490,1)="1",3.0,DN490),$D$5+$E$5*(EE490*DX490/($K$5*1000))+$F$5*(EE490*DX490/($K$5*1000))*MAX(MIN(DK490,$J$5),$I$5)*MAX(MIN(DK490,$J$5),$I$5)+$G$5*MAX(MIN(DK490,$J$5),$I$5)*(EE490*DX490/($K$5*1000))+$H$5*(EE490*DX490/($K$5*1000))*(EE490*DX490/($K$5*1000)))</f>
        <v>0</v>
      </c>
      <c r="R490">
        <f>I490*(1000-(1000*0.61365*exp(17.502*V490/(240.97+V490))/(DX490+DY490)+DS490)/2)/(1000*0.61365*exp(17.502*V490/(240.97+V490))/(DX490+DY490)-DS490)</f>
        <v>0</v>
      </c>
      <c r="S490">
        <f>1/((DL490+1)/(P490/1.6)+1/(Q490/1.37)) + DL490/((DL490+1)/(P490/1.6) + DL490/(Q490/1.37))</f>
        <v>0</v>
      </c>
      <c r="T490">
        <f>(DG490*DJ490)</f>
        <v>0</v>
      </c>
      <c r="U490">
        <f>(DZ490+(T490+2*0.95*5.67E-8*(((DZ490+$B$9)+273)^4-(DZ490+273)^4)-44100*I490)/(1.84*29.3*Q490+8*0.95*5.67E-8*(DZ490+273)^3))</f>
        <v>0</v>
      </c>
      <c r="V490">
        <f>($C$9*EA490+$D$9*EB490+$E$9*U490)</f>
        <v>0</v>
      </c>
      <c r="W490">
        <f>0.61365*exp(17.502*V490/(240.97+V490))</f>
        <v>0</v>
      </c>
      <c r="X490">
        <f>(Y490/Z490*100)</f>
        <v>0</v>
      </c>
      <c r="Y490">
        <f>DS490*(DX490+DY490)/1000</f>
        <v>0</v>
      </c>
      <c r="Z490">
        <f>0.61365*exp(17.502*DZ490/(240.97+DZ490))</f>
        <v>0</v>
      </c>
      <c r="AA490">
        <f>(W490-DS490*(DX490+DY490)/1000)</f>
        <v>0</v>
      </c>
      <c r="AB490">
        <f>(-I490*44100)</f>
        <v>0</v>
      </c>
      <c r="AC490">
        <f>2*29.3*Q490*0.92*(DZ490-V490)</f>
        <v>0</v>
      </c>
      <c r="AD490">
        <f>2*0.95*5.67E-8*(((DZ490+$B$9)+273)^4-(V490+273)^4)</f>
        <v>0</v>
      </c>
      <c r="AE490">
        <f>T490+AD490+AB490+AC490</f>
        <v>0</v>
      </c>
      <c r="AF490">
        <f>DW490*AT490*(DR490-DQ490*(1000-AT490*DT490)/(1000-AT490*DS490))/(100*DK490)</f>
        <v>0</v>
      </c>
      <c r="AG490">
        <f>1000*DW490*AT490*(DS490-DT490)/(100*DK490*(1000-AT490*DS490))</f>
        <v>0</v>
      </c>
      <c r="AH490">
        <f>(AI490 - AJ490 - DX490*1E3/(8.314*(DZ490+273.15)) * AL490/DW490 * AK490) * DW490/(100*DK490) * (1000 - DT490)/1000</f>
        <v>0</v>
      </c>
      <c r="AI490">
        <v>1469.749286059542</v>
      </c>
      <c r="AJ490">
        <v>1437.706606060606</v>
      </c>
      <c r="AK490">
        <v>3.388576539344275</v>
      </c>
      <c r="AL490">
        <v>65.05159675909137</v>
      </c>
      <c r="AM490">
        <f>(AO490 - AN490 + DX490*1E3/(8.314*(DZ490+273.15)) * AQ490/DW490 * AP490) * DW490/(100*DK490) * 1000/(1000 - AO490)</f>
        <v>0</v>
      </c>
      <c r="AN490">
        <v>19.45313289666699</v>
      </c>
      <c r="AO490">
        <v>21.3334509090909</v>
      </c>
      <c r="AP490">
        <v>-6.506596717798846E-05</v>
      </c>
      <c r="AQ490">
        <v>105.0378485698211</v>
      </c>
      <c r="AR490">
        <v>0</v>
      </c>
      <c r="AS490">
        <v>0</v>
      </c>
      <c r="AT490">
        <f>IF(AR490*$H$15&gt;=AV490,1.0,(AV490/(AV490-AR490*$H$15)))</f>
        <v>0</v>
      </c>
      <c r="AU490">
        <f>(AT490-1)*100</f>
        <v>0</v>
      </c>
      <c r="AV490">
        <f>MAX(0,($B$15+$C$15*EE490)/(1+$D$15*EE490)*DX490/(DZ490+273)*$E$15)</f>
        <v>0</v>
      </c>
      <c r="AW490" t="s">
        <v>437</v>
      </c>
      <c r="AX490" t="s">
        <v>437</v>
      </c>
      <c r="AY490">
        <v>0</v>
      </c>
      <c r="AZ490">
        <v>0</v>
      </c>
      <c r="BA490">
        <f>1-AY490/AZ490</f>
        <v>0</v>
      </c>
      <c r="BB490">
        <v>0</v>
      </c>
      <c r="BC490" t="s">
        <v>437</v>
      </c>
      <c r="BD490" t="s">
        <v>437</v>
      </c>
      <c r="BE490">
        <v>0</v>
      </c>
      <c r="BF490">
        <v>0</v>
      </c>
      <c r="BG490">
        <f>1-BE490/BF490</f>
        <v>0</v>
      </c>
      <c r="BH490">
        <v>0.5</v>
      </c>
      <c r="BI490">
        <f>DH490</f>
        <v>0</v>
      </c>
      <c r="BJ490">
        <f>K490</f>
        <v>0</v>
      </c>
      <c r="BK490">
        <f>BG490*BH490*BI490</f>
        <v>0</v>
      </c>
      <c r="BL490">
        <f>(BJ490-BB490)/BI490</f>
        <v>0</v>
      </c>
      <c r="BM490">
        <f>(AZ490-BF490)/BF490</f>
        <v>0</v>
      </c>
      <c r="BN490">
        <f>AY490/(BA490+AY490/BF490)</f>
        <v>0</v>
      </c>
      <c r="BO490" t="s">
        <v>437</v>
      </c>
      <c r="BP490">
        <v>0</v>
      </c>
      <c r="BQ490">
        <f>IF(BP490&lt;&gt;0, BP490, BN490)</f>
        <v>0</v>
      </c>
      <c r="BR490">
        <f>1-BQ490/BF490</f>
        <v>0</v>
      </c>
      <c r="BS490">
        <f>(BF490-BE490)/(BF490-BQ490)</f>
        <v>0</v>
      </c>
      <c r="BT490">
        <f>(AZ490-BF490)/(AZ490-BQ490)</f>
        <v>0</v>
      </c>
      <c r="BU490">
        <f>(BF490-BE490)/(BF490-AY490)</f>
        <v>0</v>
      </c>
      <c r="BV490">
        <f>(AZ490-BF490)/(AZ490-AY490)</f>
        <v>0</v>
      </c>
      <c r="BW490">
        <f>(BS490*BQ490/BE490)</f>
        <v>0</v>
      </c>
      <c r="BX490">
        <f>(1-BW490)</f>
        <v>0</v>
      </c>
      <c r="DG490">
        <f>$B$13*EF490+$C$13*EG490+$F$13*ER490*(1-EU490)</f>
        <v>0</v>
      </c>
      <c r="DH490">
        <f>DG490*DI490</f>
        <v>0</v>
      </c>
      <c r="DI490">
        <f>($B$13*$D$11+$C$13*$D$11+$F$13*((FE490+EW490)/MAX(FE490+EW490+FF490, 0.1)*$I$11+FF490/MAX(FE490+EW490+FF490, 0.1)*$J$11))/($B$13+$C$13+$F$13)</f>
        <v>0</v>
      </c>
      <c r="DJ490">
        <f>($B$13*$K$11+$C$13*$K$11+$F$13*((FE490+EW490)/MAX(FE490+EW490+FF490, 0.1)*$P$11+FF490/MAX(FE490+EW490+FF490, 0.1)*$Q$11))/($B$13+$C$13+$F$13)</f>
        <v>0</v>
      </c>
      <c r="DK490">
        <v>3.21</v>
      </c>
      <c r="DL490">
        <v>0.5</v>
      </c>
      <c r="DM490" t="s">
        <v>438</v>
      </c>
      <c r="DN490">
        <v>2</v>
      </c>
      <c r="DO490" t="b">
        <v>1</v>
      </c>
      <c r="DP490">
        <v>1759177919.6</v>
      </c>
      <c r="DQ490">
        <v>1384.036666666667</v>
      </c>
      <c r="DR490">
        <v>1426.233333333333</v>
      </c>
      <c r="DS490">
        <v>21.33538148148148</v>
      </c>
      <c r="DT490">
        <v>19.45844444444445</v>
      </c>
      <c r="DU490">
        <v>1384.333703703704</v>
      </c>
      <c r="DV490">
        <v>21.06424444444445</v>
      </c>
      <c r="DW490">
        <v>500.0247037037038</v>
      </c>
      <c r="DX490">
        <v>90.78077777777777</v>
      </c>
      <c r="DY490">
        <v>0.06657938148148149</v>
      </c>
      <c r="DZ490">
        <v>28.39832962962963</v>
      </c>
      <c r="EA490">
        <v>29.98809259259259</v>
      </c>
      <c r="EB490">
        <v>999.9000000000001</v>
      </c>
      <c r="EC490">
        <v>0</v>
      </c>
      <c r="ED490">
        <v>0</v>
      </c>
      <c r="EE490">
        <v>10003.47333333334</v>
      </c>
      <c r="EF490">
        <v>0</v>
      </c>
      <c r="EG490">
        <v>10.29505925925926</v>
      </c>
      <c r="EH490">
        <v>-42.1969074074074</v>
      </c>
      <c r="EI490">
        <v>1414.21074074074</v>
      </c>
      <c r="EJ490">
        <v>1454.536666666667</v>
      </c>
      <c r="EK490">
        <v>1.876942962962963</v>
      </c>
      <c r="EL490">
        <v>1426.233333333333</v>
      </c>
      <c r="EM490">
        <v>19.45844444444445</v>
      </c>
      <c r="EN490">
        <v>1.936842962962963</v>
      </c>
      <c r="EO490">
        <v>1.766452962962964</v>
      </c>
      <c r="EP490">
        <v>16.93725925925926</v>
      </c>
      <c r="EQ490">
        <v>15.49304074074074</v>
      </c>
      <c r="ER490">
        <v>2000.008148148148</v>
      </c>
      <c r="ES490">
        <v>0.9799975555555553</v>
      </c>
      <c r="ET490">
        <v>0.02000236296296296</v>
      </c>
      <c r="EU490">
        <v>0</v>
      </c>
      <c r="EV490">
        <v>465.8629629629629</v>
      </c>
      <c r="EW490">
        <v>5.00078</v>
      </c>
      <c r="EX490">
        <v>9086.67037037037</v>
      </c>
      <c r="EY490">
        <v>16379.68518518519</v>
      </c>
      <c r="EZ490">
        <v>38.72881481481481</v>
      </c>
      <c r="FA490">
        <v>39.59233333333332</v>
      </c>
      <c r="FB490">
        <v>38.94900000000001</v>
      </c>
      <c r="FC490">
        <v>39.21948148148148</v>
      </c>
      <c r="FD490">
        <v>39.75433333333334</v>
      </c>
      <c r="FE490">
        <v>1955.098148148148</v>
      </c>
      <c r="FF490">
        <v>39.90185185185185</v>
      </c>
      <c r="FG490">
        <v>0</v>
      </c>
      <c r="FH490">
        <v>1759177919.6</v>
      </c>
      <c r="FI490">
        <v>0</v>
      </c>
      <c r="FJ490">
        <v>465.9065384615384</v>
      </c>
      <c r="FK490">
        <v>1.084239299387631</v>
      </c>
      <c r="FL490">
        <v>40.63418804838306</v>
      </c>
      <c r="FM490">
        <v>9086.592692307693</v>
      </c>
      <c r="FN490">
        <v>15</v>
      </c>
      <c r="FO490">
        <v>0</v>
      </c>
      <c r="FP490" t="s">
        <v>439</v>
      </c>
      <c r="FQ490">
        <v>1746989605.5</v>
      </c>
      <c r="FR490">
        <v>1746989593.5</v>
      </c>
      <c r="FS490">
        <v>0</v>
      </c>
      <c r="FT490">
        <v>-0.274</v>
      </c>
      <c r="FU490">
        <v>-0.002</v>
      </c>
      <c r="FV490">
        <v>2.549</v>
      </c>
      <c r="FW490">
        <v>0.129</v>
      </c>
      <c r="FX490">
        <v>420</v>
      </c>
      <c r="FY490">
        <v>17</v>
      </c>
      <c r="FZ490">
        <v>0.02</v>
      </c>
      <c r="GA490">
        <v>0.04</v>
      </c>
      <c r="GB490">
        <v>-42.23574146341463</v>
      </c>
      <c r="GC490">
        <v>0.07979790940765821</v>
      </c>
      <c r="GD490">
        <v>0.3767681696303964</v>
      </c>
      <c r="GE490">
        <v>1</v>
      </c>
      <c r="GF490">
        <v>465.772</v>
      </c>
      <c r="GG490">
        <v>1.658731847345049</v>
      </c>
      <c r="GH490">
        <v>0.3070088138225176</v>
      </c>
      <c r="GI490">
        <v>0</v>
      </c>
      <c r="GJ490">
        <v>1.8715</v>
      </c>
      <c r="GK490">
        <v>0.08220794425087238</v>
      </c>
      <c r="GL490">
        <v>0.008340869405465143</v>
      </c>
      <c r="GM490">
        <v>1</v>
      </c>
      <c r="GN490">
        <v>2</v>
      </c>
      <c r="GO490">
        <v>3</v>
      </c>
      <c r="GP490" t="s">
        <v>446</v>
      </c>
      <c r="GQ490">
        <v>3.10202</v>
      </c>
      <c r="GR490">
        <v>2.72453</v>
      </c>
      <c r="GS490">
        <v>0.199316</v>
      </c>
      <c r="GT490">
        <v>0.20298</v>
      </c>
      <c r="GU490">
        <v>0.09957240000000001</v>
      </c>
      <c r="GV490">
        <v>0.0945598</v>
      </c>
      <c r="GW490">
        <v>20921.9</v>
      </c>
      <c r="GX490">
        <v>18917.6</v>
      </c>
      <c r="GY490">
        <v>26692.4</v>
      </c>
      <c r="GZ490">
        <v>23955.9</v>
      </c>
      <c r="HA490">
        <v>38469.6</v>
      </c>
      <c r="HB490">
        <v>32077</v>
      </c>
      <c r="HC490">
        <v>46608</v>
      </c>
      <c r="HD490">
        <v>37900.2</v>
      </c>
      <c r="HE490">
        <v>1.87162</v>
      </c>
      <c r="HF490">
        <v>1.86367</v>
      </c>
      <c r="HG490">
        <v>0.147544</v>
      </c>
      <c r="HH490">
        <v>0</v>
      </c>
      <c r="HI490">
        <v>27.5812</v>
      </c>
      <c r="HJ490">
        <v>999.9</v>
      </c>
      <c r="HK490">
        <v>45.1</v>
      </c>
      <c r="HL490">
        <v>32</v>
      </c>
      <c r="HM490">
        <v>23.7241</v>
      </c>
      <c r="HN490">
        <v>61.3417</v>
      </c>
      <c r="HO490">
        <v>22.1474</v>
      </c>
      <c r="HP490">
        <v>1</v>
      </c>
      <c r="HQ490">
        <v>0.105597</v>
      </c>
      <c r="HR490">
        <v>-0.0618627</v>
      </c>
      <c r="HS490">
        <v>20.2799</v>
      </c>
      <c r="HT490">
        <v>5.214</v>
      </c>
      <c r="HU490">
        <v>11.9798</v>
      </c>
      <c r="HV490">
        <v>4.96375</v>
      </c>
      <c r="HW490">
        <v>3.27465</v>
      </c>
      <c r="HX490">
        <v>9999</v>
      </c>
      <c r="HY490">
        <v>9999</v>
      </c>
      <c r="HZ490">
        <v>9999</v>
      </c>
      <c r="IA490">
        <v>45</v>
      </c>
      <c r="IB490">
        <v>1.86397</v>
      </c>
      <c r="IC490">
        <v>1.86016</v>
      </c>
      <c r="ID490">
        <v>1.85843</v>
      </c>
      <c r="IE490">
        <v>1.85975</v>
      </c>
      <c r="IF490">
        <v>1.85989</v>
      </c>
      <c r="IG490">
        <v>1.8584</v>
      </c>
      <c r="IH490">
        <v>1.85745</v>
      </c>
      <c r="II490">
        <v>1.85242</v>
      </c>
      <c r="IJ490">
        <v>0</v>
      </c>
      <c r="IK490">
        <v>0</v>
      </c>
      <c r="IL490">
        <v>0</v>
      </c>
      <c r="IM490">
        <v>0</v>
      </c>
      <c r="IN490" t="s">
        <v>441</v>
      </c>
      <c r="IO490" t="s">
        <v>442</v>
      </c>
      <c r="IP490" t="s">
        <v>443</v>
      </c>
      <c r="IQ490" t="s">
        <v>443</v>
      </c>
      <c r="IR490" t="s">
        <v>443</v>
      </c>
      <c r="IS490" t="s">
        <v>443</v>
      </c>
      <c r="IT490">
        <v>0</v>
      </c>
      <c r="IU490">
        <v>100</v>
      </c>
      <c r="IV490">
        <v>100</v>
      </c>
      <c r="IW490">
        <v>-0.27</v>
      </c>
      <c r="IX490">
        <v>0.2711</v>
      </c>
      <c r="IY490">
        <v>-0.9039269621244732</v>
      </c>
      <c r="IZ490">
        <v>-0.001239420960351069</v>
      </c>
      <c r="JA490">
        <v>2.054680153414315E-06</v>
      </c>
      <c r="JB490">
        <v>-6.090169633737798E-10</v>
      </c>
      <c r="JC490">
        <v>0.01286883109493677</v>
      </c>
      <c r="JD490">
        <v>0.003674261220633967</v>
      </c>
      <c r="JE490">
        <v>0.0003746991724086452</v>
      </c>
      <c r="JF490">
        <v>1.563836292469968E-06</v>
      </c>
      <c r="JG490">
        <v>1</v>
      </c>
      <c r="JH490">
        <v>2003</v>
      </c>
      <c r="JI490">
        <v>1</v>
      </c>
      <c r="JJ490">
        <v>24</v>
      </c>
      <c r="JK490">
        <v>203138.7</v>
      </c>
      <c r="JL490">
        <v>203138.9</v>
      </c>
      <c r="JM490">
        <v>3.09692</v>
      </c>
      <c r="JN490">
        <v>2.61719</v>
      </c>
      <c r="JO490">
        <v>1.49658</v>
      </c>
      <c r="JP490">
        <v>2.34253</v>
      </c>
      <c r="JQ490">
        <v>1.54907</v>
      </c>
      <c r="JR490">
        <v>2.37915</v>
      </c>
      <c r="JS490">
        <v>36.6233</v>
      </c>
      <c r="JT490">
        <v>24.1751</v>
      </c>
      <c r="JU490">
        <v>18</v>
      </c>
      <c r="JV490">
        <v>482.425</v>
      </c>
      <c r="JW490">
        <v>492.16</v>
      </c>
      <c r="JX490">
        <v>27.1181</v>
      </c>
      <c r="JY490">
        <v>28.667</v>
      </c>
      <c r="JZ490">
        <v>29.9999</v>
      </c>
      <c r="KA490">
        <v>28.9355</v>
      </c>
      <c r="KB490">
        <v>28.9445</v>
      </c>
      <c r="KC490">
        <v>62.1359</v>
      </c>
      <c r="KD490">
        <v>19.412</v>
      </c>
      <c r="KE490">
        <v>76.13160000000001</v>
      </c>
      <c r="KF490">
        <v>27.1188</v>
      </c>
      <c r="KG490">
        <v>1470.12</v>
      </c>
      <c r="KH490">
        <v>19.467</v>
      </c>
      <c r="KI490">
        <v>101.907</v>
      </c>
      <c r="KJ490">
        <v>91.4016</v>
      </c>
    </row>
    <row r="491" spans="1:296">
      <c r="A491">
        <v>473</v>
      </c>
      <c r="B491">
        <v>1759177932.1</v>
      </c>
      <c r="C491">
        <v>16559</v>
      </c>
      <c r="D491" t="s">
        <v>1393</v>
      </c>
      <c r="E491" t="s">
        <v>1394</v>
      </c>
      <c r="F491">
        <v>5</v>
      </c>
      <c r="G491" t="s">
        <v>1218</v>
      </c>
      <c r="H491">
        <v>1759177924.314285</v>
      </c>
      <c r="I491">
        <f>(J491)/1000</f>
        <v>0</v>
      </c>
      <c r="J491">
        <f>IF(DO491, AM491, AG491)</f>
        <v>0</v>
      </c>
      <c r="K491">
        <f>IF(DO491, AH491, AF491)</f>
        <v>0</v>
      </c>
      <c r="L491">
        <f>DQ491 - IF(AT491&gt;1, K491*DK491*100.0/(AV491), 0)</f>
        <v>0</v>
      </c>
      <c r="M491">
        <f>((S491-I491/2)*L491-K491)/(S491+I491/2)</f>
        <v>0</v>
      </c>
      <c r="N491">
        <f>M491*(DX491+DY491)/1000.0</f>
        <v>0</v>
      </c>
      <c r="O491">
        <f>(DQ491 - IF(AT491&gt;1, K491*DK491*100.0/(AV491), 0))*(DX491+DY491)/1000.0</f>
        <v>0</v>
      </c>
      <c r="P491">
        <f>2.0/((1/R491-1/Q491)+SIGN(R491)*SQRT((1/R491-1/Q491)*(1/R491-1/Q491) + 4*DL491/((DL491+1)*(DL491+1))*(2*1/R491*1/Q491-1/Q491*1/Q491)))</f>
        <v>0</v>
      </c>
      <c r="Q491">
        <f>IF(LEFT(DM491,1)&lt;&gt;"0",IF(LEFT(DM491,1)="1",3.0,DN491),$D$5+$E$5*(EE491*DX491/($K$5*1000))+$F$5*(EE491*DX491/($K$5*1000))*MAX(MIN(DK491,$J$5),$I$5)*MAX(MIN(DK491,$J$5),$I$5)+$G$5*MAX(MIN(DK491,$J$5),$I$5)*(EE491*DX491/($K$5*1000))+$H$5*(EE491*DX491/($K$5*1000))*(EE491*DX491/($K$5*1000)))</f>
        <v>0</v>
      </c>
      <c r="R491">
        <f>I491*(1000-(1000*0.61365*exp(17.502*V491/(240.97+V491))/(DX491+DY491)+DS491)/2)/(1000*0.61365*exp(17.502*V491/(240.97+V491))/(DX491+DY491)-DS491)</f>
        <v>0</v>
      </c>
      <c r="S491">
        <f>1/((DL491+1)/(P491/1.6)+1/(Q491/1.37)) + DL491/((DL491+1)/(P491/1.6) + DL491/(Q491/1.37))</f>
        <v>0</v>
      </c>
      <c r="T491">
        <f>(DG491*DJ491)</f>
        <v>0</v>
      </c>
      <c r="U491">
        <f>(DZ491+(T491+2*0.95*5.67E-8*(((DZ491+$B$9)+273)^4-(DZ491+273)^4)-44100*I491)/(1.84*29.3*Q491+8*0.95*5.67E-8*(DZ491+273)^3))</f>
        <v>0</v>
      </c>
      <c r="V491">
        <f>($C$9*EA491+$D$9*EB491+$E$9*U491)</f>
        <v>0</v>
      </c>
      <c r="W491">
        <f>0.61365*exp(17.502*V491/(240.97+V491))</f>
        <v>0</v>
      </c>
      <c r="X491">
        <f>(Y491/Z491*100)</f>
        <v>0</v>
      </c>
      <c r="Y491">
        <f>DS491*(DX491+DY491)/1000</f>
        <v>0</v>
      </c>
      <c r="Z491">
        <f>0.61365*exp(17.502*DZ491/(240.97+DZ491))</f>
        <v>0</v>
      </c>
      <c r="AA491">
        <f>(W491-DS491*(DX491+DY491)/1000)</f>
        <v>0</v>
      </c>
      <c r="AB491">
        <f>(-I491*44100)</f>
        <v>0</v>
      </c>
      <c r="AC491">
        <f>2*29.3*Q491*0.92*(DZ491-V491)</f>
        <v>0</v>
      </c>
      <c r="AD491">
        <f>2*0.95*5.67E-8*(((DZ491+$B$9)+273)^4-(V491+273)^4)</f>
        <v>0</v>
      </c>
      <c r="AE491">
        <f>T491+AD491+AB491+AC491</f>
        <v>0</v>
      </c>
      <c r="AF491">
        <f>DW491*AT491*(DR491-DQ491*(1000-AT491*DT491)/(1000-AT491*DS491))/(100*DK491)</f>
        <v>0</v>
      </c>
      <c r="AG491">
        <f>1000*DW491*AT491*(DS491-DT491)/(100*DK491*(1000-AT491*DS491))</f>
        <v>0</v>
      </c>
      <c r="AH491">
        <f>(AI491 - AJ491 - DX491*1E3/(8.314*(DZ491+273.15)) * AL491/DW491 * AK491) * DW491/(100*DK491) * (1000 - DT491)/1000</f>
        <v>0</v>
      </c>
      <c r="AI491">
        <v>1487.109575569876</v>
      </c>
      <c r="AJ491">
        <v>1454.856424242424</v>
      </c>
      <c r="AK491">
        <v>3.437815655510441</v>
      </c>
      <c r="AL491">
        <v>65.05159675909137</v>
      </c>
      <c r="AM491">
        <f>(AO491 - AN491 + DX491*1E3/(8.314*(DZ491+273.15)) * AQ491/DW491 * AP491) * DW491/(100*DK491) * 1000/(1000 - AO491)</f>
        <v>0</v>
      </c>
      <c r="AN491">
        <v>19.44744130484295</v>
      </c>
      <c r="AO491">
        <v>21.32789393939394</v>
      </c>
      <c r="AP491">
        <v>-8.587494589682344E-05</v>
      </c>
      <c r="AQ491">
        <v>105.0378485698211</v>
      </c>
      <c r="AR491">
        <v>0</v>
      </c>
      <c r="AS491">
        <v>0</v>
      </c>
      <c r="AT491">
        <f>IF(AR491*$H$15&gt;=AV491,1.0,(AV491/(AV491-AR491*$H$15)))</f>
        <v>0</v>
      </c>
      <c r="AU491">
        <f>(AT491-1)*100</f>
        <v>0</v>
      </c>
      <c r="AV491">
        <f>MAX(0,($B$15+$C$15*EE491)/(1+$D$15*EE491)*DX491/(DZ491+273)*$E$15)</f>
        <v>0</v>
      </c>
      <c r="AW491" t="s">
        <v>437</v>
      </c>
      <c r="AX491" t="s">
        <v>437</v>
      </c>
      <c r="AY491">
        <v>0</v>
      </c>
      <c r="AZ491">
        <v>0</v>
      </c>
      <c r="BA491">
        <f>1-AY491/AZ491</f>
        <v>0</v>
      </c>
      <c r="BB491">
        <v>0</v>
      </c>
      <c r="BC491" t="s">
        <v>437</v>
      </c>
      <c r="BD491" t="s">
        <v>437</v>
      </c>
      <c r="BE491">
        <v>0</v>
      </c>
      <c r="BF491">
        <v>0</v>
      </c>
      <c r="BG491">
        <f>1-BE491/BF491</f>
        <v>0</v>
      </c>
      <c r="BH491">
        <v>0.5</v>
      </c>
      <c r="BI491">
        <f>DH491</f>
        <v>0</v>
      </c>
      <c r="BJ491">
        <f>K491</f>
        <v>0</v>
      </c>
      <c r="BK491">
        <f>BG491*BH491*BI491</f>
        <v>0</v>
      </c>
      <c r="BL491">
        <f>(BJ491-BB491)/BI491</f>
        <v>0</v>
      </c>
      <c r="BM491">
        <f>(AZ491-BF491)/BF491</f>
        <v>0</v>
      </c>
      <c r="BN491">
        <f>AY491/(BA491+AY491/BF491)</f>
        <v>0</v>
      </c>
      <c r="BO491" t="s">
        <v>437</v>
      </c>
      <c r="BP491">
        <v>0</v>
      </c>
      <c r="BQ491">
        <f>IF(BP491&lt;&gt;0, BP491, BN491)</f>
        <v>0</v>
      </c>
      <c r="BR491">
        <f>1-BQ491/BF491</f>
        <v>0</v>
      </c>
      <c r="BS491">
        <f>(BF491-BE491)/(BF491-BQ491)</f>
        <v>0</v>
      </c>
      <c r="BT491">
        <f>(AZ491-BF491)/(AZ491-BQ491)</f>
        <v>0</v>
      </c>
      <c r="BU491">
        <f>(BF491-BE491)/(BF491-AY491)</f>
        <v>0</v>
      </c>
      <c r="BV491">
        <f>(AZ491-BF491)/(AZ491-AY491)</f>
        <v>0</v>
      </c>
      <c r="BW491">
        <f>(BS491*BQ491/BE491)</f>
        <v>0</v>
      </c>
      <c r="BX491">
        <f>(1-BW491)</f>
        <v>0</v>
      </c>
      <c r="DG491">
        <f>$B$13*EF491+$C$13*EG491+$F$13*ER491*(1-EU491)</f>
        <v>0</v>
      </c>
      <c r="DH491">
        <f>DG491*DI491</f>
        <v>0</v>
      </c>
      <c r="DI491">
        <f>($B$13*$D$11+$C$13*$D$11+$F$13*((FE491+EW491)/MAX(FE491+EW491+FF491, 0.1)*$I$11+FF491/MAX(FE491+EW491+FF491, 0.1)*$J$11))/($B$13+$C$13+$F$13)</f>
        <v>0</v>
      </c>
      <c r="DJ491">
        <f>($B$13*$K$11+$C$13*$K$11+$F$13*((FE491+EW491)/MAX(FE491+EW491+FF491, 0.1)*$P$11+FF491/MAX(FE491+EW491+FF491, 0.1)*$Q$11))/($B$13+$C$13+$F$13)</f>
        <v>0</v>
      </c>
      <c r="DK491">
        <v>3.21</v>
      </c>
      <c r="DL491">
        <v>0.5</v>
      </c>
      <c r="DM491" t="s">
        <v>438</v>
      </c>
      <c r="DN491">
        <v>2</v>
      </c>
      <c r="DO491" t="b">
        <v>1</v>
      </c>
      <c r="DP491">
        <v>1759177924.314285</v>
      </c>
      <c r="DQ491">
        <v>1399.532857142857</v>
      </c>
      <c r="DR491">
        <v>1442.1025</v>
      </c>
      <c r="DS491">
        <v>21.33376785714285</v>
      </c>
      <c r="DT491">
        <v>19.45333571428571</v>
      </c>
      <c r="DU491">
        <v>1399.815357142857</v>
      </c>
      <c r="DV491">
        <v>21.06266071428572</v>
      </c>
      <c r="DW491">
        <v>499.9991428571429</v>
      </c>
      <c r="DX491">
        <v>90.77945714285715</v>
      </c>
      <c r="DY491">
        <v>0.06649015000000001</v>
      </c>
      <c r="DZ491">
        <v>28.39753928571428</v>
      </c>
      <c r="EA491">
        <v>29.98750357142857</v>
      </c>
      <c r="EB491">
        <v>999.9000000000002</v>
      </c>
      <c r="EC491">
        <v>0</v>
      </c>
      <c r="ED491">
        <v>0</v>
      </c>
      <c r="EE491">
        <v>10004.69464285714</v>
      </c>
      <c r="EF491">
        <v>0</v>
      </c>
      <c r="EG491">
        <v>10.29736071428571</v>
      </c>
      <c r="EH491">
        <v>-42.56966071428571</v>
      </c>
      <c r="EI491">
        <v>1430.041428571429</v>
      </c>
      <c r="EJ491">
        <v>1470.712857142857</v>
      </c>
      <c r="EK491">
        <v>1.880437857142857</v>
      </c>
      <c r="EL491">
        <v>1442.1025</v>
      </c>
      <c r="EM491">
        <v>19.45333571428571</v>
      </c>
      <c r="EN491">
        <v>1.9366675</v>
      </c>
      <c r="EO491">
        <v>1.765963571428572</v>
      </c>
      <c r="EP491">
        <v>16.93583571428572</v>
      </c>
      <c r="EQ491">
        <v>15.48871785714286</v>
      </c>
      <c r="ER491">
        <v>1999.99</v>
      </c>
      <c r="ES491">
        <v>0.979997464285714</v>
      </c>
      <c r="ET491">
        <v>0.02000245357142857</v>
      </c>
      <c r="EU491">
        <v>0</v>
      </c>
      <c r="EV491">
        <v>465.9502142857144</v>
      </c>
      <c r="EW491">
        <v>5.00078</v>
      </c>
      <c r="EX491">
        <v>9089.676071428572</v>
      </c>
      <c r="EY491">
        <v>16379.54285714286</v>
      </c>
      <c r="EZ491">
        <v>38.72960714285715</v>
      </c>
      <c r="FA491">
        <v>39.5935</v>
      </c>
      <c r="FB491">
        <v>38.95746428571429</v>
      </c>
      <c r="FC491">
        <v>39.22060714285715</v>
      </c>
      <c r="FD491">
        <v>39.73185714285714</v>
      </c>
      <c r="FE491">
        <v>1955.08</v>
      </c>
      <c r="FF491">
        <v>39.90107142857143</v>
      </c>
      <c r="FG491">
        <v>0</v>
      </c>
      <c r="FH491">
        <v>1759177924.4</v>
      </c>
      <c r="FI491">
        <v>0</v>
      </c>
      <c r="FJ491">
        <v>465.9966923076924</v>
      </c>
      <c r="FK491">
        <v>1.682871785610843</v>
      </c>
      <c r="FL491">
        <v>43.09435900430851</v>
      </c>
      <c r="FM491">
        <v>9089.720384615386</v>
      </c>
      <c r="FN491">
        <v>15</v>
      </c>
      <c r="FO491">
        <v>0</v>
      </c>
      <c r="FP491" t="s">
        <v>439</v>
      </c>
      <c r="FQ491">
        <v>1746989605.5</v>
      </c>
      <c r="FR491">
        <v>1746989593.5</v>
      </c>
      <c r="FS491">
        <v>0</v>
      </c>
      <c r="FT491">
        <v>-0.274</v>
      </c>
      <c r="FU491">
        <v>-0.002</v>
      </c>
      <c r="FV491">
        <v>2.549</v>
      </c>
      <c r="FW491">
        <v>0.129</v>
      </c>
      <c r="FX491">
        <v>420</v>
      </c>
      <c r="FY491">
        <v>17</v>
      </c>
      <c r="FZ491">
        <v>0.02</v>
      </c>
      <c r="GA491">
        <v>0.04</v>
      </c>
      <c r="GB491">
        <v>-42.345505</v>
      </c>
      <c r="GC491">
        <v>-4.730375234521493</v>
      </c>
      <c r="GD491">
        <v>0.4660977155865494</v>
      </c>
      <c r="GE491">
        <v>0</v>
      </c>
      <c r="GF491">
        <v>465.9505294117648</v>
      </c>
      <c r="GG491">
        <v>1.120275011473457</v>
      </c>
      <c r="GH491">
        <v>0.2721220784970186</v>
      </c>
      <c r="GI491">
        <v>0</v>
      </c>
      <c r="GJ491">
        <v>1.8777395</v>
      </c>
      <c r="GK491">
        <v>0.04785095684803151</v>
      </c>
      <c r="GL491">
        <v>0.005045065881631288</v>
      </c>
      <c r="GM491">
        <v>1</v>
      </c>
      <c r="GN491">
        <v>1</v>
      </c>
      <c r="GO491">
        <v>3</v>
      </c>
      <c r="GP491" t="s">
        <v>459</v>
      </c>
      <c r="GQ491">
        <v>3.10201</v>
      </c>
      <c r="GR491">
        <v>2.72434</v>
      </c>
      <c r="GS491">
        <v>0.200735</v>
      </c>
      <c r="GT491">
        <v>0.204379</v>
      </c>
      <c r="GU491">
        <v>0.09955410000000001</v>
      </c>
      <c r="GV491">
        <v>0.094541</v>
      </c>
      <c r="GW491">
        <v>20884.8</v>
      </c>
      <c r="GX491">
        <v>18884.4</v>
      </c>
      <c r="GY491">
        <v>26692.3</v>
      </c>
      <c r="GZ491">
        <v>23955.9</v>
      </c>
      <c r="HA491">
        <v>38470.3</v>
      </c>
      <c r="HB491">
        <v>32078</v>
      </c>
      <c r="HC491">
        <v>46607.7</v>
      </c>
      <c r="HD491">
        <v>37900.3</v>
      </c>
      <c r="HE491">
        <v>1.8716</v>
      </c>
      <c r="HF491">
        <v>1.864</v>
      </c>
      <c r="HG491">
        <v>0.147406</v>
      </c>
      <c r="HH491">
        <v>0</v>
      </c>
      <c r="HI491">
        <v>27.5823</v>
      </c>
      <c r="HJ491">
        <v>999.9</v>
      </c>
      <c r="HK491">
        <v>45.1</v>
      </c>
      <c r="HL491">
        <v>32</v>
      </c>
      <c r="HM491">
        <v>23.7248</v>
      </c>
      <c r="HN491">
        <v>61.2317</v>
      </c>
      <c r="HO491">
        <v>22.2917</v>
      </c>
      <c r="HP491">
        <v>1</v>
      </c>
      <c r="HQ491">
        <v>0.105569</v>
      </c>
      <c r="HR491">
        <v>-0.0865904</v>
      </c>
      <c r="HS491">
        <v>20.28</v>
      </c>
      <c r="HT491">
        <v>5.2134</v>
      </c>
      <c r="HU491">
        <v>11.98</v>
      </c>
      <c r="HV491">
        <v>4.9636</v>
      </c>
      <c r="HW491">
        <v>3.2745</v>
      </c>
      <c r="HX491">
        <v>9999</v>
      </c>
      <c r="HY491">
        <v>9999</v>
      </c>
      <c r="HZ491">
        <v>9999</v>
      </c>
      <c r="IA491">
        <v>45</v>
      </c>
      <c r="IB491">
        <v>1.86398</v>
      </c>
      <c r="IC491">
        <v>1.86014</v>
      </c>
      <c r="ID491">
        <v>1.85845</v>
      </c>
      <c r="IE491">
        <v>1.85975</v>
      </c>
      <c r="IF491">
        <v>1.85989</v>
      </c>
      <c r="IG491">
        <v>1.85841</v>
      </c>
      <c r="IH491">
        <v>1.85747</v>
      </c>
      <c r="II491">
        <v>1.85242</v>
      </c>
      <c r="IJ491">
        <v>0</v>
      </c>
      <c r="IK491">
        <v>0</v>
      </c>
      <c r="IL491">
        <v>0</v>
      </c>
      <c r="IM491">
        <v>0</v>
      </c>
      <c r="IN491" t="s">
        <v>441</v>
      </c>
      <c r="IO491" t="s">
        <v>442</v>
      </c>
      <c r="IP491" t="s">
        <v>443</v>
      </c>
      <c r="IQ491" t="s">
        <v>443</v>
      </c>
      <c r="IR491" t="s">
        <v>443</v>
      </c>
      <c r="IS491" t="s">
        <v>443</v>
      </c>
      <c r="IT491">
        <v>0</v>
      </c>
      <c r="IU491">
        <v>100</v>
      </c>
      <c r="IV491">
        <v>100</v>
      </c>
      <c r="IW491">
        <v>-0.26</v>
      </c>
      <c r="IX491">
        <v>0.271</v>
      </c>
      <c r="IY491">
        <v>-0.9039269621244732</v>
      </c>
      <c r="IZ491">
        <v>-0.001239420960351069</v>
      </c>
      <c r="JA491">
        <v>2.054680153414315E-06</v>
      </c>
      <c r="JB491">
        <v>-6.090169633737798E-10</v>
      </c>
      <c r="JC491">
        <v>0.01286883109493677</v>
      </c>
      <c r="JD491">
        <v>0.003674261220633967</v>
      </c>
      <c r="JE491">
        <v>0.0003746991724086452</v>
      </c>
      <c r="JF491">
        <v>1.563836292469968E-06</v>
      </c>
      <c r="JG491">
        <v>1</v>
      </c>
      <c r="JH491">
        <v>2003</v>
      </c>
      <c r="JI491">
        <v>1</v>
      </c>
      <c r="JJ491">
        <v>24</v>
      </c>
      <c r="JK491">
        <v>203138.8</v>
      </c>
      <c r="JL491">
        <v>203139</v>
      </c>
      <c r="JM491">
        <v>3.12622</v>
      </c>
      <c r="JN491">
        <v>2.60742</v>
      </c>
      <c r="JO491">
        <v>1.49658</v>
      </c>
      <c r="JP491">
        <v>2.34253</v>
      </c>
      <c r="JQ491">
        <v>1.54907</v>
      </c>
      <c r="JR491">
        <v>2.45972</v>
      </c>
      <c r="JS491">
        <v>36.6233</v>
      </c>
      <c r="JT491">
        <v>24.1751</v>
      </c>
      <c r="JU491">
        <v>18</v>
      </c>
      <c r="JV491">
        <v>482.392</v>
      </c>
      <c r="JW491">
        <v>492.353</v>
      </c>
      <c r="JX491">
        <v>27.1271</v>
      </c>
      <c r="JY491">
        <v>28.6645</v>
      </c>
      <c r="JZ491">
        <v>30</v>
      </c>
      <c r="KA491">
        <v>28.933</v>
      </c>
      <c r="KB491">
        <v>28.9421</v>
      </c>
      <c r="KC491">
        <v>62.7123</v>
      </c>
      <c r="KD491">
        <v>19.412</v>
      </c>
      <c r="KE491">
        <v>76.13160000000001</v>
      </c>
      <c r="KF491">
        <v>27.1312</v>
      </c>
      <c r="KG491">
        <v>1490.16</v>
      </c>
      <c r="KH491">
        <v>19.467</v>
      </c>
      <c r="KI491">
        <v>101.906</v>
      </c>
      <c r="KJ491">
        <v>91.40179999999999</v>
      </c>
    </row>
    <row r="492" spans="1:296">
      <c r="A492">
        <v>474</v>
      </c>
      <c r="B492">
        <v>1759177937.1</v>
      </c>
      <c r="C492">
        <v>16564</v>
      </c>
      <c r="D492" t="s">
        <v>1395</v>
      </c>
      <c r="E492" t="s">
        <v>1396</v>
      </c>
      <c r="F492">
        <v>5</v>
      </c>
      <c r="G492" t="s">
        <v>1218</v>
      </c>
      <c r="H492">
        <v>1759177929.6</v>
      </c>
      <c r="I492">
        <f>(J492)/1000</f>
        <v>0</v>
      </c>
      <c r="J492">
        <f>IF(DO492, AM492, AG492)</f>
        <v>0</v>
      </c>
      <c r="K492">
        <f>IF(DO492, AH492, AF492)</f>
        <v>0</v>
      </c>
      <c r="L492">
        <f>DQ492 - IF(AT492&gt;1, K492*DK492*100.0/(AV492), 0)</f>
        <v>0</v>
      </c>
      <c r="M492">
        <f>((S492-I492/2)*L492-K492)/(S492+I492/2)</f>
        <v>0</v>
      </c>
      <c r="N492">
        <f>M492*(DX492+DY492)/1000.0</f>
        <v>0</v>
      </c>
      <c r="O492">
        <f>(DQ492 - IF(AT492&gt;1, K492*DK492*100.0/(AV492), 0))*(DX492+DY492)/1000.0</f>
        <v>0</v>
      </c>
      <c r="P492">
        <f>2.0/((1/R492-1/Q492)+SIGN(R492)*SQRT((1/R492-1/Q492)*(1/R492-1/Q492) + 4*DL492/((DL492+1)*(DL492+1))*(2*1/R492*1/Q492-1/Q492*1/Q492)))</f>
        <v>0</v>
      </c>
      <c r="Q492">
        <f>IF(LEFT(DM492,1)&lt;&gt;"0",IF(LEFT(DM492,1)="1",3.0,DN492),$D$5+$E$5*(EE492*DX492/($K$5*1000))+$F$5*(EE492*DX492/($K$5*1000))*MAX(MIN(DK492,$J$5),$I$5)*MAX(MIN(DK492,$J$5),$I$5)+$G$5*MAX(MIN(DK492,$J$5),$I$5)*(EE492*DX492/($K$5*1000))+$H$5*(EE492*DX492/($K$5*1000))*(EE492*DX492/($K$5*1000)))</f>
        <v>0</v>
      </c>
      <c r="R492">
        <f>I492*(1000-(1000*0.61365*exp(17.502*V492/(240.97+V492))/(DX492+DY492)+DS492)/2)/(1000*0.61365*exp(17.502*V492/(240.97+V492))/(DX492+DY492)-DS492)</f>
        <v>0</v>
      </c>
      <c r="S492">
        <f>1/((DL492+1)/(P492/1.6)+1/(Q492/1.37)) + DL492/((DL492+1)/(P492/1.6) + DL492/(Q492/1.37))</f>
        <v>0</v>
      </c>
      <c r="T492">
        <f>(DG492*DJ492)</f>
        <v>0</v>
      </c>
      <c r="U492">
        <f>(DZ492+(T492+2*0.95*5.67E-8*(((DZ492+$B$9)+273)^4-(DZ492+273)^4)-44100*I492)/(1.84*29.3*Q492+8*0.95*5.67E-8*(DZ492+273)^3))</f>
        <v>0</v>
      </c>
      <c r="V492">
        <f>($C$9*EA492+$D$9*EB492+$E$9*U492)</f>
        <v>0</v>
      </c>
      <c r="W492">
        <f>0.61365*exp(17.502*V492/(240.97+V492))</f>
        <v>0</v>
      </c>
      <c r="X492">
        <f>(Y492/Z492*100)</f>
        <v>0</v>
      </c>
      <c r="Y492">
        <f>DS492*(DX492+DY492)/1000</f>
        <v>0</v>
      </c>
      <c r="Z492">
        <f>0.61365*exp(17.502*DZ492/(240.97+DZ492))</f>
        <v>0</v>
      </c>
      <c r="AA492">
        <f>(W492-DS492*(DX492+DY492)/1000)</f>
        <v>0</v>
      </c>
      <c r="AB492">
        <f>(-I492*44100)</f>
        <v>0</v>
      </c>
      <c r="AC492">
        <f>2*29.3*Q492*0.92*(DZ492-V492)</f>
        <v>0</v>
      </c>
      <c r="AD492">
        <f>2*0.95*5.67E-8*(((DZ492+$B$9)+273)^4-(V492+273)^4)</f>
        <v>0</v>
      </c>
      <c r="AE492">
        <f>T492+AD492+AB492+AC492</f>
        <v>0</v>
      </c>
      <c r="AF492">
        <f>DW492*AT492*(DR492-DQ492*(1000-AT492*DT492)/(1000-AT492*DS492))/(100*DK492)</f>
        <v>0</v>
      </c>
      <c r="AG492">
        <f>1000*DW492*AT492*(DS492-DT492)/(100*DK492*(1000-AT492*DS492))</f>
        <v>0</v>
      </c>
      <c r="AH492">
        <f>(AI492 - AJ492 - DX492*1E3/(8.314*(DZ492+273.15)) * AL492/DW492 * AK492) * DW492/(100*DK492) * (1000 - DT492)/1000</f>
        <v>0</v>
      </c>
      <c r="AI492">
        <v>1504.020034702665</v>
      </c>
      <c r="AJ492">
        <v>1471.810363636364</v>
      </c>
      <c r="AK492">
        <v>3.382402591665956</v>
      </c>
      <c r="AL492">
        <v>65.05159675909137</v>
      </c>
      <c r="AM492">
        <f>(AO492 - AN492 + DX492*1E3/(8.314*(DZ492+273.15)) * AQ492/DW492 * AP492) * DW492/(100*DK492) * 1000/(1000 - AO492)</f>
        <v>0</v>
      </c>
      <c r="AN492">
        <v>19.43979745470935</v>
      </c>
      <c r="AO492">
        <v>21.32333151515152</v>
      </c>
      <c r="AP492">
        <v>-4.113142625400702E-05</v>
      </c>
      <c r="AQ492">
        <v>105.0378485698211</v>
      </c>
      <c r="AR492">
        <v>0</v>
      </c>
      <c r="AS492">
        <v>0</v>
      </c>
      <c r="AT492">
        <f>IF(AR492*$H$15&gt;=AV492,1.0,(AV492/(AV492-AR492*$H$15)))</f>
        <v>0</v>
      </c>
      <c r="AU492">
        <f>(AT492-1)*100</f>
        <v>0</v>
      </c>
      <c r="AV492">
        <f>MAX(0,($B$15+$C$15*EE492)/(1+$D$15*EE492)*DX492/(DZ492+273)*$E$15)</f>
        <v>0</v>
      </c>
      <c r="AW492" t="s">
        <v>437</v>
      </c>
      <c r="AX492" t="s">
        <v>437</v>
      </c>
      <c r="AY492">
        <v>0</v>
      </c>
      <c r="AZ492">
        <v>0</v>
      </c>
      <c r="BA492">
        <f>1-AY492/AZ492</f>
        <v>0</v>
      </c>
      <c r="BB492">
        <v>0</v>
      </c>
      <c r="BC492" t="s">
        <v>437</v>
      </c>
      <c r="BD492" t="s">
        <v>437</v>
      </c>
      <c r="BE492">
        <v>0</v>
      </c>
      <c r="BF492">
        <v>0</v>
      </c>
      <c r="BG492">
        <f>1-BE492/BF492</f>
        <v>0</v>
      </c>
      <c r="BH492">
        <v>0.5</v>
      </c>
      <c r="BI492">
        <f>DH492</f>
        <v>0</v>
      </c>
      <c r="BJ492">
        <f>K492</f>
        <v>0</v>
      </c>
      <c r="BK492">
        <f>BG492*BH492*BI492</f>
        <v>0</v>
      </c>
      <c r="BL492">
        <f>(BJ492-BB492)/BI492</f>
        <v>0</v>
      </c>
      <c r="BM492">
        <f>(AZ492-BF492)/BF492</f>
        <v>0</v>
      </c>
      <c r="BN492">
        <f>AY492/(BA492+AY492/BF492)</f>
        <v>0</v>
      </c>
      <c r="BO492" t="s">
        <v>437</v>
      </c>
      <c r="BP492">
        <v>0</v>
      </c>
      <c r="BQ492">
        <f>IF(BP492&lt;&gt;0, BP492, BN492)</f>
        <v>0</v>
      </c>
      <c r="BR492">
        <f>1-BQ492/BF492</f>
        <v>0</v>
      </c>
      <c r="BS492">
        <f>(BF492-BE492)/(BF492-BQ492)</f>
        <v>0</v>
      </c>
      <c r="BT492">
        <f>(AZ492-BF492)/(AZ492-BQ492)</f>
        <v>0</v>
      </c>
      <c r="BU492">
        <f>(BF492-BE492)/(BF492-AY492)</f>
        <v>0</v>
      </c>
      <c r="BV492">
        <f>(AZ492-BF492)/(AZ492-AY492)</f>
        <v>0</v>
      </c>
      <c r="BW492">
        <f>(BS492*BQ492/BE492)</f>
        <v>0</v>
      </c>
      <c r="BX492">
        <f>(1-BW492)</f>
        <v>0</v>
      </c>
      <c r="DG492">
        <f>$B$13*EF492+$C$13*EG492+$F$13*ER492*(1-EU492)</f>
        <v>0</v>
      </c>
      <c r="DH492">
        <f>DG492*DI492</f>
        <v>0</v>
      </c>
      <c r="DI492">
        <f>($B$13*$D$11+$C$13*$D$11+$F$13*((FE492+EW492)/MAX(FE492+EW492+FF492, 0.1)*$I$11+FF492/MAX(FE492+EW492+FF492, 0.1)*$J$11))/($B$13+$C$13+$F$13)</f>
        <v>0</v>
      </c>
      <c r="DJ492">
        <f>($B$13*$K$11+$C$13*$K$11+$F$13*((FE492+EW492)/MAX(FE492+EW492+FF492, 0.1)*$P$11+FF492/MAX(FE492+EW492+FF492, 0.1)*$Q$11))/($B$13+$C$13+$F$13)</f>
        <v>0</v>
      </c>
      <c r="DK492">
        <v>3.21</v>
      </c>
      <c r="DL492">
        <v>0.5</v>
      </c>
      <c r="DM492" t="s">
        <v>438</v>
      </c>
      <c r="DN492">
        <v>2</v>
      </c>
      <c r="DO492" t="b">
        <v>1</v>
      </c>
      <c r="DP492">
        <v>1759177929.6</v>
      </c>
      <c r="DQ492">
        <v>1417.099259259259</v>
      </c>
      <c r="DR492">
        <v>1459.818148148148</v>
      </c>
      <c r="DS492">
        <v>21.33008888888889</v>
      </c>
      <c r="DT492">
        <v>19.44764444444445</v>
      </c>
      <c r="DU492">
        <v>1417.366666666667</v>
      </c>
      <c r="DV492">
        <v>21.05906296296296</v>
      </c>
      <c r="DW492">
        <v>500.0335925925926</v>
      </c>
      <c r="DX492">
        <v>90.77799629629629</v>
      </c>
      <c r="DY492">
        <v>0.0662785074074074</v>
      </c>
      <c r="DZ492">
        <v>28.39621481481481</v>
      </c>
      <c r="EA492">
        <v>29.985</v>
      </c>
      <c r="EB492">
        <v>999.9000000000001</v>
      </c>
      <c r="EC492">
        <v>0</v>
      </c>
      <c r="ED492">
        <v>0</v>
      </c>
      <c r="EE492">
        <v>10009.83962962963</v>
      </c>
      <c r="EF492">
        <v>0</v>
      </c>
      <c r="EG492">
        <v>10.3060962962963</v>
      </c>
      <c r="EH492">
        <v>-42.71888518518518</v>
      </c>
      <c r="EI492">
        <v>1447.984814814815</v>
      </c>
      <c r="EJ492">
        <v>1488.771481481481</v>
      </c>
      <c r="EK492">
        <v>1.882446296296296</v>
      </c>
      <c r="EL492">
        <v>1459.818148148148</v>
      </c>
      <c r="EM492">
        <v>19.44764444444445</v>
      </c>
      <c r="EN492">
        <v>1.936302222222222</v>
      </c>
      <c r="EO492">
        <v>1.765418518518519</v>
      </c>
      <c r="EP492">
        <v>16.93285925925926</v>
      </c>
      <c r="EQ492">
        <v>15.48390740740741</v>
      </c>
      <c r="ER492">
        <v>2000.001851851852</v>
      </c>
      <c r="ES492">
        <v>0.9799976666666664</v>
      </c>
      <c r="ET492">
        <v>0.02000224814814815</v>
      </c>
      <c r="EU492">
        <v>0</v>
      </c>
      <c r="EV492">
        <v>466.1257777777778</v>
      </c>
      <c r="EW492">
        <v>5.00078</v>
      </c>
      <c r="EX492">
        <v>9093.095555555556</v>
      </c>
      <c r="EY492">
        <v>16379.64074074074</v>
      </c>
      <c r="EZ492">
        <v>38.71962962962962</v>
      </c>
      <c r="FA492">
        <v>39.59933333333333</v>
      </c>
      <c r="FB492">
        <v>38.96281481481482</v>
      </c>
      <c r="FC492">
        <v>39.20803703703704</v>
      </c>
      <c r="FD492">
        <v>39.72651851851852</v>
      </c>
      <c r="FE492">
        <v>1955.091851851852</v>
      </c>
      <c r="FF492">
        <v>39.90037037037037</v>
      </c>
      <c r="FG492">
        <v>0</v>
      </c>
      <c r="FH492">
        <v>1759177929.8</v>
      </c>
      <c r="FI492">
        <v>0</v>
      </c>
      <c r="FJ492">
        <v>466.19404</v>
      </c>
      <c r="FK492">
        <v>2.591384619528117</v>
      </c>
      <c r="FL492">
        <v>35.36384622424178</v>
      </c>
      <c r="FM492">
        <v>9093.418</v>
      </c>
      <c r="FN492">
        <v>15</v>
      </c>
      <c r="FO492">
        <v>0</v>
      </c>
      <c r="FP492" t="s">
        <v>439</v>
      </c>
      <c r="FQ492">
        <v>1746989605.5</v>
      </c>
      <c r="FR492">
        <v>1746989593.5</v>
      </c>
      <c r="FS492">
        <v>0</v>
      </c>
      <c r="FT492">
        <v>-0.274</v>
      </c>
      <c r="FU492">
        <v>-0.002</v>
      </c>
      <c r="FV492">
        <v>2.549</v>
      </c>
      <c r="FW492">
        <v>0.129</v>
      </c>
      <c r="FX492">
        <v>420</v>
      </c>
      <c r="FY492">
        <v>17</v>
      </c>
      <c r="FZ492">
        <v>0.02</v>
      </c>
      <c r="GA492">
        <v>0.04</v>
      </c>
      <c r="GB492">
        <v>-42.56542682926829</v>
      </c>
      <c r="GC492">
        <v>-1.948271080139458</v>
      </c>
      <c r="GD492">
        <v>0.3542167064578529</v>
      </c>
      <c r="GE492">
        <v>0</v>
      </c>
      <c r="GF492">
        <v>466.0940882352941</v>
      </c>
      <c r="GG492">
        <v>2.074851029328294</v>
      </c>
      <c r="GH492">
        <v>0.3155510928748844</v>
      </c>
      <c r="GI492">
        <v>0</v>
      </c>
      <c r="GJ492">
        <v>1.881211219512195</v>
      </c>
      <c r="GK492">
        <v>0.02174341463414419</v>
      </c>
      <c r="GL492">
        <v>0.002269677311459916</v>
      </c>
      <c r="GM492">
        <v>1</v>
      </c>
      <c r="GN492">
        <v>1</v>
      </c>
      <c r="GO492">
        <v>3</v>
      </c>
      <c r="GP492" t="s">
        <v>459</v>
      </c>
      <c r="GQ492">
        <v>3.1019</v>
      </c>
      <c r="GR492">
        <v>2.72457</v>
      </c>
      <c r="GS492">
        <v>0.202125</v>
      </c>
      <c r="GT492">
        <v>0.205666</v>
      </c>
      <c r="GU492">
        <v>0.0995408</v>
      </c>
      <c r="GV492">
        <v>0.0945163</v>
      </c>
      <c r="GW492">
        <v>20848.5</v>
      </c>
      <c r="GX492">
        <v>18853.8</v>
      </c>
      <c r="GY492">
        <v>26692.4</v>
      </c>
      <c r="GZ492">
        <v>23955.7</v>
      </c>
      <c r="HA492">
        <v>38471.3</v>
      </c>
      <c r="HB492">
        <v>32078.8</v>
      </c>
      <c r="HC492">
        <v>46608</v>
      </c>
      <c r="HD492">
        <v>37900.1</v>
      </c>
      <c r="HE492">
        <v>1.8714</v>
      </c>
      <c r="HF492">
        <v>1.86448</v>
      </c>
      <c r="HG492">
        <v>0.147033</v>
      </c>
      <c r="HH492">
        <v>0</v>
      </c>
      <c r="HI492">
        <v>27.5836</v>
      </c>
      <c r="HJ492">
        <v>999.9</v>
      </c>
      <c r="HK492">
        <v>45.1</v>
      </c>
      <c r="HL492">
        <v>32</v>
      </c>
      <c r="HM492">
        <v>23.7224</v>
      </c>
      <c r="HN492">
        <v>61.3917</v>
      </c>
      <c r="HO492">
        <v>22.2596</v>
      </c>
      <c r="HP492">
        <v>1</v>
      </c>
      <c r="HQ492">
        <v>0.105498</v>
      </c>
      <c r="HR492">
        <v>-0.0819608</v>
      </c>
      <c r="HS492">
        <v>20.2801</v>
      </c>
      <c r="HT492">
        <v>5.2131</v>
      </c>
      <c r="HU492">
        <v>11.98</v>
      </c>
      <c r="HV492">
        <v>4.96375</v>
      </c>
      <c r="HW492">
        <v>3.27448</v>
      </c>
      <c r="HX492">
        <v>9999</v>
      </c>
      <c r="HY492">
        <v>9999</v>
      </c>
      <c r="HZ492">
        <v>9999</v>
      </c>
      <c r="IA492">
        <v>45</v>
      </c>
      <c r="IB492">
        <v>1.86397</v>
      </c>
      <c r="IC492">
        <v>1.86017</v>
      </c>
      <c r="ID492">
        <v>1.85846</v>
      </c>
      <c r="IE492">
        <v>1.85977</v>
      </c>
      <c r="IF492">
        <v>1.85989</v>
      </c>
      <c r="IG492">
        <v>1.85843</v>
      </c>
      <c r="IH492">
        <v>1.85745</v>
      </c>
      <c r="II492">
        <v>1.85242</v>
      </c>
      <c r="IJ492">
        <v>0</v>
      </c>
      <c r="IK492">
        <v>0</v>
      </c>
      <c r="IL492">
        <v>0</v>
      </c>
      <c r="IM492">
        <v>0</v>
      </c>
      <c r="IN492" t="s">
        <v>441</v>
      </c>
      <c r="IO492" t="s">
        <v>442</v>
      </c>
      <c r="IP492" t="s">
        <v>443</v>
      </c>
      <c r="IQ492" t="s">
        <v>443</v>
      </c>
      <c r="IR492" t="s">
        <v>443</v>
      </c>
      <c r="IS492" t="s">
        <v>443</v>
      </c>
      <c r="IT492">
        <v>0</v>
      </c>
      <c r="IU492">
        <v>100</v>
      </c>
      <c r="IV492">
        <v>100</v>
      </c>
      <c r="IW492">
        <v>-0.24</v>
      </c>
      <c r="IX492">
        <v>0.2708</v>
      </c>
      <c r="IY492">
        <v>-0.9039269621244732</v>
      </c>
      <c r="IZ492">
        <v>-0.001239420960351069</v>
      </c>
      <c r="JA492">
        <v>2.054680153414315E-06</v>
      </c>
      <c r="JB492">
        <v>-6.090169633737798E-10</v>
      </c>
      <c r="JC492">
        <v>0.01286883109493677</v>
      </c>
      <c r="JD492">
        <v>0.003674261220633967</v>
      </c>
      <c r="JE492">
        <v>0.0003746991724086452</v>
      </c>
      <c r="JF492">
        <v>1.563836292469968E-06</v>
      </c>
      <c r="JG492">
        <v>1</v>
      </c>
      <c r="JH492">
        <v>2003</v>
      </c>
      <c r="JI492">
        <v>1</v>
      </c>
      <c r="JJ492">
        <v>24</v>
      </c>
      <c r="JK492">
        <v>203138.9</v>
      </c>
      <c r="JL492">
        <v>203139.1</v>
      </c>
      <c r="JM492">
        <v>3.1543</v>
      </c>
      <c r="JN492">
        <v>2.6062</v>
      </c>
      <c r="JO492">
        <v>1.49658</v>
      </c>
      <c r="JP492">
        <v>2.34253</v>
      </c>
      <c r="JQ492">
        <v>1.54907</v>
      </c>
      <c r="JR492">
        <v>2.47803</v>
      </c>
      <c r="JS492">
        <v>36.6469</v>
      </c>
      <c r="JT492">
        <v>24.1838</v>
      </c>
      <c r="JU492">
        <v>18</v>
      </c>
      <c r="JV492">
        <v>482.257</v>
      </c>
      <c r="JW492">
        <v>492.645</v>
      </c>
      <c r="JX492">
        <v>27.1372</v>
      </c>
      <c r="JY492">
        <v>28.6627</v>
      </c>
      <c r="JZ492">
        <v>29.9999</v>
      </c>
      <c r="KA492">
        <v>28.9305</v>
      </c>
      <c r="KB492">
        <v>28.9396</v>
      </c>
      <c r="KC492">
        <v>63.2787</v>
      </c>
      <c r="KD492">
        <v>19.412</v>
      </c>
      <c r="KE492">
        <v>76.13160000000001</v>
      </c>
      <c r="KF492">
        <v>27.1387</v>
      </c>
      <c r="KG492">
        <v>1503.52</v>
      </c>
      <c r="KH492">
        <v>19.467</v>
      </c>
      <c r="KI492">
        <v>101.907</v>
      </c>
      <c r="KJ492">
        <v>91.40130000000001</v>
      </c>
    </row>
    <row r="493" spans="1:296">
      <c r="A493">
        <v>475</v>
      </c>
      <c r="B493">
        <v>1759177942.1</v>
      </c>
      <c r="C493">
        <v>16569</v>
      </c>
      <c r="D493" t="s">
        <v>1397</v>
      </c>
      <c r="E493" t="s">
        <v>1398</v>
      </c>
      <c r="F493">
        <v>5</v>
      </c>
      <c r="G493" t="s">
        <v>1218</v>
      </c>
      <c r="H493">
        <v>1759177934.314285</v>
      </c>
      <c r="I493">
        <f>(J493)/1000</f>
        <v>0</v>
      </c>
      <c r="J493">
        <f>IF(DO493, AM493, AG493)</f>
        <v>0</v>
      </c>
      <c r="K493">
        <f>IF(DO493, AH493, AF493)</f>
        <v>0</v>
      </c>
      <c r="L493">
        <f>DQ493 - IF(AT493&gt;1, K493*DK493*100.0/(AV493), 0)</f>
        <v>0</v>
      </c>
      <c r="M493">
        <f>((S493-I493/2)*L493-K493)/(S493+I493/2)</f>
        <v>0</v>
      </c>
      <c r="N493">
        <f>M493*(DX493+DY493)/1000.0</f>
        <v>0</v>
      </c>
      <c r="O493">
        <f>(DQ493 - IF(AT493&gt;1, K493*DK493*100.0/(AV493), 0))*(DX493+DY493)/1000.0</f>
        <v>0</v>
      </c>
      <c r="P493">
        <f>2.0/((1/R493-1/Q493)+SIGN(R493)*SQRT((1/R493-1/Q493)*(1/R493-1/Q493) + 4*DL493/((DL493+1)*(DL493+1))*(2*1/R493*1/Q493-1/Q493*1/Q493)))</f>
        <v>0</v>
      </c>
      <c r="Q493">
        <f>IF(LEFT(DM493,1)&lt;&gt;"0",IF(LEFT(DM493,1)="1",3.0,DN493),$D$5+$E$5*(EE493*DX493/($K$5*1000))+$F$5*(EE493*DX493/($K$5*1000))*MAX(MIN(DK493,$J$5),$I$5)*MAX(MIN(DK493,$J$5),$I$5)+$G$5*MAX(MIN(DK493,$J$5),$I$5)*(EE493*DX493/($K$5*1000))+$H$5*(EE493*DX493/($K$5*1000))*(EE493*DX493/($K$5*1000)))</f>
        <v>0</v>
      </c>
      <c r="R493">
        <f>I493*(1000-(1000*0.61365*exp(17.502*V493/(240.97+V493))/(DX493+DY493)+DS493)/2)/(1000*0.61365*exp(17.502*V493/(240.97+V493))/(DX493+DY493)-DS493)</f>
        <v>0</v>
      </c>
      <c r="S493">
        <f>1/((DL493+1)/(P493/1.6)+1/(Q493/1.37)) + DL493/((DL493+1)/(P493/1.6) + DL493/(Q493/1.37))</f>
        <v>0</v>
      </c>
      <c r="T493">
        <f>(DG493*DJ493)</f>
        <v>0</v>
      </c>
      <c r="U493">
        <f>(DZ493+(T493+2*0.95*5.67E-8*(((DZ493+$B$9)+273)^4-(DZ493+273)^4)-44100*I493)/(1.84*29.3*Q493+8*0.95*5.67E-8*(DZ493+273)^3))</f>
        <v>0</v>
      </c>
      <c r="V493">
        <f>($C$9*EA493+$D$9*EB493+$E$9*U493)</f>
        <v>0</v>
      </c>
      <c r="W493">
        <f>0.61365*exp(17.502*V493/(240.97+V493))</f>
        <v>0</v>
      </c>
      <c r="X493">
        <f>(Y493/Z493*100)</f>
        <v>0</v>
      </c>
      <c r="Y493">
        <f>DS493*(DX493+DY493)/1000</f>
        <v>0</v>
      </c>
      <c r="Z493">
        <f>0.61365*exp(17.502*DZ493/(240.97+DZ493))</f>
        <v>0</v>
      </c>
      <c r="AA493">
        <f>(W493-DS493*(DX493+DY493)/1000)</f>
        <v>0</v>
      </c>
      <c r="AB493">
        <f>(-I493*44100)</f>
        <v>0</v>
      </c>
      <c r="AC493">
        <f>2*29.3*Q493*0.92*(DZ493-V493)</f>
        <v>0</v>
      </c>
      <c r="AD493">
        <f>2*0.95*5.67E-8*(((DZ493+$B$9)+273)^4-(V493+273)^4)</f>
        <v>0</v>
      </c>
      <c r="AE493">
        <f>T493+AD493+AB493+AC493</f>
        <v>0</v>
      </c>
      <c r="AF493">
        <f>DW493*AT493*(DR493-DQ493*(1000-AT493*DT493)/(1000-AT493*DS493))/(100*DK493)</f>
        <v>0</v>
      </c>
      <c r="AG493">
        <f>1000*DW493*AT493*(DS493-DT493)/(100*DK493*(1000-AT493*DS493))</f>
        <v>0</v>
      </c>
      <c r="AH493">
        <f>(AI493 - AJ493 - DX493*1E3/(8.314*(DZ493+273.15)) * AL493/DW493 * AK493) * DW493/(100*DK493) * (1000 - DT493)/1000</f>
        <v>0</v>
      </c>
      <c r="AI493">
        <v>1520.104401874932</v>
      </c>
      <c r="AJ493">
        <v>1488.450787878787</v>
      </c>
      <c r="AK493">
        <v>3.332753640505643</v>
      </c>
      <c r="AL493">
        <v>65.05159675909137</v>
      </c>
      <c r="AM493">
        <f>(AO493 - AN493 + DX493*1E3/(8.314*(DZ493+273.15)) * AQ493/DW493 * AP493) * DW493/(100*DK493) * 1000/(1000 - AO493)</f>
        <v>0</v>
      </c>
      <c r="AN493">
        <v>19.43635083206243</v>
      </c>
      <c r="AO493">
        <v>21.31665272727273</v>
      </c>
      <c r="AP493">
        <v>-8.996479563891571E-05</v>
      </c>
      <c r="AQ493">
        <v>105.0378485698211</v>
      </c>
      <c r="AR493">
        <v>0</v>
      </c>
      <c r="AS493">
        <v>0</v>
      </c>
      <c r="AT493">
        <f>IF(AR493*$H$15&gt;=AV493,1.0,(AV493/(AV493-AR493*$H$15)))</f>
        <v>0</v>
      </c>
      <c r="AU493">
        <f>(AT493-1)*100</f>
        <v>0</v>
      </c>
      <c r="AV493">
        <f>MAX(0,($B$15+$C$15*EE493)/(1+$D$15*EE493)*DX493/(DZ493+273)*$E$15)</f>
        <v>0</v>
      </c>
      <c r="AW493" t="s">
        <v>437</v>
      </c>
      <c r="AX493" t="s">
        <v>437</v>
      </c>
      <c r="AY493">
        <v>0</v>
      </c>
      <c r="AZ493">
        <v>0</v>
      </c>
      <c r="BA493">
        <f>1-AY493/AZ493</f>
        <v>0</v>
      </c>
      <c r="BB493">
        <v>0</v>
      </c>
      <c r="BC493" t="s">
        <v>437</v>
      </c>
      <c r="BD493" t="s">
        <v>437</v>
      </c>
      <c r="BE493">
        <v>0</v>
      </c>
      <c r="BF493">
        <v>0</v>
      </c>
      <c r="BG493">
        <f>1-BE493/BF493</f>
        <v>0</v>
      </c>
      <c r="BH493">
        <v>0.5</v>
      </c>
      <c r="BI493">
        <f>DH493</f>
        <v>0</v>
      </c>
      <c r="BJ493">
        <f>K493</f>
        <v>0</v>
      </c>
      <c r="BK493">
        <f>BG493*BH493*BI493</f>
        <v>0</v>
      </c>
      <c r="BL493">
        <f>(BJ493-BB493)/BI493</f>
        <v>0</v>
      </c>
      <c r="BM493">
        <f>(AZ493-BF493)/BF493</f>
        <v>0</v>
      </c>
      <c r="BN493">
        <f>AY493/(BA493+AY493/BF493)</f>
        <v>0</v>
      </c>
      <c r="BO493" t="s">
        <v>437</v>
      </c>
      <c r="BP493">
        <v>0</v>
      </c>
      <c r="BQ493">
        <f>IF(BP493&lt;&gt;0, BP493, BN493)</f>
        <v>0</v>
      </c>
      <c r="BR493">
        <f>1-BQ493/BF493</f>
        <v>0</v>
      </c>
      <c r="BS493">
        <f>(BF493-BE493)/(BF493-BQ493)</f>
        <v>0</v>
      </c>
      <c r="BT493">
        <f>(AZ493-BF493)/(AZ493-BQ493)</f>
        <v>0</v>
      </c>
      <c r="BU493">
        <f>(BF493-BE493)/(BF493-AY493)</f>
        <v>0</v>
      </c>
      <c r="BV493">
        <f>(AZ493-BF493)/(AZ493-AY493)</f>
        <v>0</v>
      </c>
      <c r="BW493">
        <f>(BS493*BQ493/BE493)</f>
        <v>0</v>
      </c>
      <c r="BX493">
        <f>(1-BW493)</f>
        <v>0</v>
      </c>
      <c r="DG493">
        <f>$B$13*EF493+$C$13*EG493+$F$13*ER493*(1-EU493)</f>
        <v>0</v>
      </c>
      <c r="DH493">
        <f>DG493*DI493</f>
        <v>0</v>
      </c>
      <c r="DI493">
        <f>($B$13*$D$11+$C$13*$D$11+$F$13*((FE493+EW493)/MAX(FE493+EW493+FF493, 0.1)*$I$11+FF493/MAX(FE493+EW493+FF493, 0.1)*$J$11))/($B$13+$C$13+$F$13)</f>
        <v>0</v>
      </c>
      <c r="DJ493">
        <f>($B$13*$K$11+$C$13*$K$11+$F$13*((FE493+EW493)/MAX(FE493+EW493+FF493, 0.1)*$P$11+FF493/MAX(FE493+EW493+FF493, 0.1)*$Q$11))/($B$13+$C$13+$F$13)</f>
        <v>0</v>
      </c>
      <c r="DK493">
        <v>3.21</v>
      </c>
      <c r="DL493">
        <v>0.5</v>
      </c>
      <c r="DM493" t="s">
        <v>438</v>
      </c>
      <c r="DN493">
        <v>2</v>
      </c>
      <c r="DO493" t="b">
        <v>1</v>
      </c>
      <c r="DP493">
        <v>1759177934.314285</v>
      </c>
      <c r="DQ493">
        <v>1432.741428571429</v>
      </c>
      <c r="DR493">
        <v>1475.358928571428</v>
      </c>
      <c r="DS493">
        <v>21.32547857142857</v>
      </c>
      <c r="DT493">
        <v>19.44231785714286</v>
      </c>
      <c r="DU493">
        <v>1432.994642857143</v>
      </c>
      <c r="DV493">
        <v>21.05455714285714</v>
      </c>
      <c r="DW493">
        <v>500.0018928571429</v>
      </c>
      <c r="DX493">
        <v>90.77830357142855</v>
      </c>
      <c r="DY493">
        <v>0.06637539642857142</v>
      </c>
      <c r="DZ493">
        <v>28.396975</v>
      </c>
      <c r="EA493">
        <v>29.98538571428571</v>
      </c>
      <c r="EB493">
        <v>999.9000000000002</v>
      </c>
      <c r="EC493">
        <v>0</v>
      </c>
      <c r="ED493">
        <v>0</v>
      </c>
      <c r="EE493">
        <v>10003.53035714286</v>
      </c>
      <c r="EF493">
        <v>0</v>
      </c>
      <c r="EG493">
        <v>10.29884642857143</v>
      </c>
      <c r="EH493">
        <v>-42.61753928571428</v>
      </c>
      <c r="EI493">
        <v>1463.960357142857</v>
      </c>
      <c r="EJ493">
        <v>1504.611785714286</v>
      </c>
      <c r="EK493">
        <v>1.883172142857143</v>
      </c>
      <c r="EL493">
        <v>1475.358928571428</v>
      </c>
      <c r="EM493">
        <v>19.44231785714286</v>
      </c>
      <c r="EN493">
        <v>1.935891428571429</v>
      </c>
      <c r="EO493">
        <v>1.764940357142857</v>
      </c>
      <c r="EP493">
        <v>16.92950714285714</v>
      </c>
      <c r="EQ493">
        <v>15.47969285714285</v>
      </c>
      <c r="ER493">
        <v>1999.996071428571</v>
      </c>
      <c r="ES493">
        <v>0.9799976785714283</v>
      </c>
      <c r="ET493">
        <v>0.02000223214285714</v>
      </c>
      <c r="EU493">
        <v>0</v>
      </c>
      <c r="EV493">
        <v>466.3220000000001</v>
      </c>
      <c r="EW493">
        <v>5.00078</v>
      </c>
      <c r="EX493">
        <v>9095.983571428571</v>
      </c>
      <c r="EY493">
        <v>16379.60357142857</v>
      </c>
      <c r="EZ493">
        <v>38.73849999999999</v>
      </c>
      <c r="FA493">
        <v>39.60025</v>
      </c>
      <c r="FB493">
        <v>38.93514285714286</v>
      </c>
      <c r="FC493">
        <v>39.21182142857143</v>
      </c>
      <c r="FD493">
        <v>39.74078571428571</v>
      </c>
      <c r="FE493">
        <v>1955.086071428572</v>
      </c>
      <c r="FF493">
        <v>39.9</v>
      </c>
      <c r="FG493">
        <v>0</v>
      </c>
      <c r="FH493">
        <v>1759177934.6</v>
      </c>
      <c r="FI493">
        <v>0</v>
      </c>
      <c r="FJ493">
        <v>466.37148</v>
      </c>
      <c r="FK493">
        <v>2.544307708930555</v>
      </c>
      <c r="FL493">
        <v>37.97153852815838</v>
      </c>
      <c r="FM493">
        <v>9096.3904</v>
      </c>
      <c r="FN493">
        <v>15</v>
      </c>
      <c r="FO493">
        <v>0</v>
      </c>
      <c r="FP493" t="s">
        <v>439</v>
      </c>
      <c r="FQ493">
        <v>1746989605.5</v>
      </c>
      <c r="FR493">
        <v>1746989593.5</v>
      </c>
      <c r="FS493">
        <v>0</v>
      </c>
      <c r="FT493">
        <v>-0.274</v>
      </c>
      <c r="FU493">
        <v>-0.002</v>
      </c>
      <c r="FV493">
        <v>2.549</v>
      </c>
      <c r="FW493">
        <v>0.129</v>
      </c>
      <c r="FX493">
        <v>420</v>
      </c>
      <c r="FY493">
        <v>17</v>
      </c>
      <c r="FZ493">
        <v>0.02</v>
      </c>
      <c r="GA493">
        <v>0.04</v>
      </c>
      <c r="GB493">
        <v>-42.60818048780487</v>
      </c>
      <c r="GC493">
        <v>1.264789547038285</v>
      </c>
      <c r="GD493">
        <v>0.3332448006799949</v>
      </c>
      <c r="GE493">
        <v>0</v>
      </c>
      <c r="GF493">
        <v>466.2497647058824</v>
      </c>
      <c r="GG493">
        <v>2.296073342431285</v>
      </c>
      <c r="GH493">
        <v>0.3477456016403508</v>
      </c>
      <c r="GI493">
        <v>0</v>
      </c>
      <c r="GJ493">
        <v>1.882599268292683</v>
      </c>
      <c r="GK493">
        <v>0.01113052264808612</v>
      </c>
      <c r="GL493">
        <v>0.00150188400423113</v>
      </c>
      <c r="GM493">
        <v>1</v>
      </c>
      <c r="GN493">
        <v>1</v>
      </c>
      <c r="GO493">
        <v>3</v>
      </c>
      <c r="GP493" t="s">
        <v>459</v>
      </c>
      <c r="GQ493">
        <v>3.10212</v>
      </c>
      <c r="GR493">
        <v>2.72462</v>
      </c>
      <c r="GS493">
        <v>0.20349</v>
      </c>
      <c r="GT493">
        <v>0.207086</v>
      </c>
      <c r="GU493">
        <v>0.0995202</v>
      </c>
      <c r="GV493">
        <v>0.09450790000000001</v>
      </c>
      <c r="GW493">
        <v>20813</v>
      </c>
      <c r="GX493">
        <v>18820.3</v>
      </c>
      <c r="GY493">
        <v>26692.5</v>
      </c>
      <c r="GZ493">
        <v>23956</v>
      </c>
      <c r="HA493">
        <v>38472.3</v>
      </c>
      <c r="HB493">
        <v>32079.5</v>
      </c>
      <c r="HC493">
        <v>46608</v>
      </c>
      <c r="HD493">
        <v>37900.4</v>
      </c>
      <c r="HE493">
        <v>1.8716</v>
      </c>
      <c r="HF493">
        <v>1.8643</v>
      </c>
      <c r="HG493">
        <v>0.147182</v>
      </c>
      <c r="HH493">
        <v>0</v>
      </c>
      <c r="HI493">
        <v>27.5824</v>
      </c>
      <c r="HJ493">
        <v>999.9</v>
      </c>
      <c r="HK493">
        <v>45</v>
      </c>
      <c r="HL493">
        <v>32</v>
      </c>
      <c r="HM493">
        <v>23.6713</v>
      </c>
      <c r="HN493">
        <v>60.9817</v>
      </c>
      <c r="HO493">
        <v>22.0833</v>
      </c>
      <c r="HP493">
        <v>1</v>
      </c>
      <c r="HQ493">
        <v>0.105455</v>
      </c>
      <c r="HR493">
        <v>-0.09964050000000001</v>
      </c>
      <c r="HS493">
        <v>20.2799</v>
      </c>
      <c r="HT493">
        <v>5.2134</v>
      </c>
      <c r="HU493">
        <v>11.98</v>
      </c>
      <c r="HV493">
        <v>4.96375</v>
      </c>
      <c r="HW493">
        <v>3.27448</v>
      </c>
      <c r="HX493">
        <v>9999</v>
      </c>
      <c r="HY493">
        <v>9999</v>
      </c>
      <c r="HZ493">
        <v>9999</v>
      </c>
      <c r="IA493">
        <v>45</v>
      </c>
      <c r="IB493">
        <v>1.86399</v>
      </c>
      <c r="IC493">
        <v>1.86016</v>
      </c>
      <c r="ID493">
        <v>1.85847</v>
      </c>
      <c r="IE493">
        <v>1.85976</v>
      </c>
      <c r="IF493">
        <v>1.85989</v>
      </c>
      <c r="IG493">
        <v>1.8584</v>
      </c>
      <c r="IH493">
        <v>1.85745</v>
      </c>
      <c r="II493">
        <v>1.85242</v>
      </c>
      <c r="IJ493">
        <v>0</v>
      </c>
      <c r="IK493">
        <v>0</v>
      </c>
      <c r="IL493">
        <v>0</v>
      </c>
      <c r="IM493">
        <v>0</v>
      </c>
      <c r="IN493" t="s">
        <v>441</v>
      </c>
      <c r="IO493" t="s">
        <v>442</v>
      </c>
      <c r="IP493" t="s">
        <v>443</v>
      </c>
      <c r="IQ493" t="s">
        <v>443</v>
      </c>
      <c r="IR493" t="s">
        <v>443</v>
      </c>
      <c r="IS493" t="s">
        <v>443</v>
      </c>
      <c r="IT493">
        <v>0</v>
      </c>
      <c r="IU493">
        <v>100</v>
      </c>
      <c r="IV493">
        <v>100</v>
      </c>
      <c r="IW493">
        <v>-0.23</v>
      </c>
      <c r="IX493">
        <v>0.2707</v>
      </c>
      <c r="IY493">
        <v>-0.9039269621244732</v>
      </c>
      <c r="IZ493">
        <v>-0.001239420960351069</v>
      </c>
      <c r="JA493">
        <v>2.054680153414315E-06</v>
      </c>
      <c r="JB493">
        <v>-6.090169633737798E-10</v>
      </c>
      <c r="JC493">
        <v>0.01286883109493677</v>
      </c>
      <c r="JD493">
        <v>0.003674261220633967</v>
      </c>
      <c r="JE493">
        <v>0.0003746991724086452</v>
      </c>
      <c r="JF493">
        <v>1.563836292469968E-06</v>
      </c>
      <c r="JG493">
        <v>1</v>
      </c>
      <c r="JH493">
        <v>2003</v>
      </c>
      <c r="JI493">
        <v>1</v>
      </c>
      <c r="JJ493">
        <v>24</v>
      </c>
      <c r="JK493">
        <v>203138.9</v>
      </c>
      <c r="JL493">
        <v>203139.1</v>
      </c>
      <c r="JM493">
        <v>3.18359</v>
      </c>
      <c r="JN493">
        <v>2.60498</v>
      </c>
      <c r="JO493">
        <v>1.49658</v>
      </c>
      <c r="JP493">
        <v>2.34253</v>
      </c>
      <c r="JQ493">
        <v>1.54907</v>
      </c>
      <c r="JR493">
        <v>2.40845</v>
      </c>
      <c r="JS493">
        <v>36.6233</v>
      </c>
      <c r="JT493">
        <v>24.1751</v>
      </c>
      <c r="JU493">
        <v>18</v>
      </c>
      <c r="JV493">
        <v>482.354</v>
      </c>
      <c r="JW493">
        <v>492.509</v>
      </c>
      <c r="JX493">
        <v>27.1467</v>
      </c>
      <c r="JY493">
        <v>28.6602</v>
      </c>
      <c r="JZ493">
        <v>29.9999</v>
      </c>
      <c r="KA493">
        <v>28.9281</v>
      </c>
      <c r="KB493">
        <v>28.9371</v>
      </c>
      <c r="KC493">
        <v>63.8784</v>
      </c>
      <c r="KD493">
        <v>19.412</v>
      </c>
      <c r="KE493">
        <v>76.13160000000001</v>
      </c>
      <c r="KF493">
        <v>27.1503</v>
      </c>
      <c r="KG493">
        <v>1523.56</v>
      </c>
      <c r="KH493">
        <v>19.467</v>
      </c>
      <c r="KI493">
        <v>101.907</v>
      </c>
      <c r="KJ493">
        <v>91.40219999999999</v>
      </c>
    </row>
    <row r="494" spans="1:296">
      <c r="A494">
        <v>476</v>
      </c>
      <c r="B494">
        <v>1759177947.1</v>
      </c>
      <c r="C494">
        <v>16574</v>
      </c>
      <c r="D494" t="s">
        <v>1399</v>
      </c>
      <c r="E494" t="s">
        <v>1400</v>
      </c>
      <c r="F494">
        <v>5</v>
      </c>
      <c r="G494" t="s">
        <v>1218</v>
      </c>
      <c r="H494">
        <v>1759177939.6</v>
      </c>
      <c r="I494">
        <f>(J494)/1000</f>
        <v>0</v>
      </c>
      <c r="J494">
        <f>IF(DO494, AM494, AG494)</f>
        <v>0</v>
      </c>
      <c r="K494">
        <f>IF(DO494, AH494, AF494)</f>
        <v>0</v>
      </c>
      <c r="L494">
        <f>DQ494 - IF(AT494&gt;1, K494*DK494*100.0/(AV494), 0)</f>
        <v>0</v>
      </c>
      <c r="M494">
        <f>((S494-I494/2)*L494-K494)/(S494+I494/2)</f>
        <v>0</v>
      </c>
      <c r="N494">
        <f>M494*(DX494+DY494)/1000.0</f>
        <v>0</v>
      </c>
      <c r="O494">
        <f>(DQ494 - IF(AT494&gt;1, K494*DK494*100.0/(AV494), 0))*(DX494+DY494)/1000.0</f>
        <v>0</v>
      </c>
      <c r="P494">
        <f>2.0/((1/R494-1/Q494)+SIGN(R494)*SQRT((1/R494-1/Q494)*(1/R494-1/Q494) + 4*DL494/((DL494+1)*(DL494+1))*(2*1/R494*1/Q494-1/Q494*1/Q494)))</f>
        <v>0</v>
      </c>
      <c r="Q494">
        <f>IF(LEFT(DM494,1)&lt;&gt;"0",IF(LEFT(DM494,1)="1",3.0,DN494),$D$5+$E$5*(EE494*DX494/($K$5*1000))+$F$5*(EE494*DX494/($K$5*1000))*MAX(MIN(DK494,$J$5),$I$5)*MAX(MIN(DK494,$J$5),$I$5)+$G$5*MAX(MIN(DK494,$J$5),$I$5)*(EE494*DX494/($K$5*1000))+$H$5*(EE494*DX494/($K$5*1000))*(EE494*DX494/($K$5*1000)))</f>
        <v>0</v>
      </c>
      <c r="R494">
        <f>I494*(1000-(1000*0.61365*exp(17.502*V494/(240.97+V494))/(DX494+DY494)+DS494)/2)/(1000*0.61365*exp(17.502*V494/(240.97+V494))/(DX494+DY494)-DS494)</f>
        <v>0</v>
      </c>
      <c r="S494">
        <f>1/((DL494+1)/(P494/1.6)+1/(Q494/1.37)) + DL494/((DL494+1)/(P494/1.6) + DL494/(Q494/1.37))</f>
        <v>0</v>
      </c>
      <c r="T494">
        <f>(DG494*DJ494)</f>
        <v>0</v>
      </c>
      <c r="U494">
        <f>(DZ494+(T494+2*0.95*5.67E-8*(((DZ494+$B$9)+273)^4-(DZ494+273)^4)-44100*I494)/(1.84*29.3*Q494+8*0.95*5.67E-8*(DZ494+273)^3))</f>
        <v>0</v>
      </c>
      <c r="V494">
        <f>($C$9*EA494+$D$9*EB494+$E$9*U494)</f>
        <v>0</v>
      </c>
      <c r="W494">
        <f>0.61365*exp(17.502*V494/(240.97+V494))</f>
        <v>0</v>
      </c>
      <c r="X494">
        <f>(Y494/Z494*100)</f>
        <v>0</v>
      </c>
      <c r="Y494">
        <f>DS494*(DX494+DY494)/1000</f>
        <v>0</v>
      </c>
      <c r="Z494">
        <f>0.61365*exp(17.502*DZ494/(240.97+DZ494))</f>
        <v>0</v>
      </c>
      <c r="AA494">
        <f>(W494-DS494*(DX494+DY494)/1000)</f>
        <v>0</v>
      </c>
      <c r="AB494">
        <f>(-I494*44100)</f>
        <v>0</v>
      </c>
      <c r="AC494">
        <f>2*29.3*Q494*0.92*(DZ494-V494)</f>
        <v>0</v>
      </c>
      <c r="AD494">
        <f>2*0.95*5.67E-8*(((DZ494+$B$9)+273)^4-(V494+273)^4)</f>
        <v>0</v>
      </c>
      <c r="AE494">
        <f>T494+AD494+AB494+AC494</f>
        <v>0</v>
      </c>
      <c r="AF494">
        <f>DW494*AT494*(DR494-DQ494*(1000-AT494*DT494)/(1000-AT494*DS494))/(100*DK494)</f>
        <v>0</v>
      </c>
      <c r="AG494">
        <f>1000*DW494*AT494*(DS494-DT494)/(100*DK494*(1000-AT494*DS494))</f>
        <v>0</v>
      </c>
      <c r="AH494">
        <f>(AI494 - AJ494 - DX494*1E3/(8.314*(DZ494+273.15)) * AL494/DW494 * AK494) * DW494/(100*DK494) * (1000 - DT494)/1000</f>
        <v>0</v>
      </c>
      <c r="AI494">
        <v>1537.748977332117</v>
      </c>
      <c r="AJ494">
        <v>1505.434242424242</v>
      </c>
      <c r="AK494">
        <v>3.401914898884407</v>
      </c>
      <c r="AL494">
        <v>65.05159675909137</v>
      </c>
      <c r="AM494">
        <f>(AO494 - AN494 + DX494*1E3/(8.314*(DZ494+273.15)) * AQ494/DW494 * AP494) * DW494/(100*DK494) * 1000/(1000 - AO494)</f>
        <v>0</v>
      </c>
      <c r="AN494">
        <v>19.42970174506842</v>
      </c>
      <c r="AO494">
        <v>21.31338181818182</v>
      </c>
      <c r="AP494">
        <v>-2.93039887896749E-05</v>
      </c>
      <c r="AQ494">
        <v>105.0378485698211</v>
      </c>
      <c r="AR494">
        <v>0</v>
      </c>
      <c r="AS494">
        <v>0</v>
      </c>
      <c r="AT494">
        <f>IF(AR494*$H$15&gt;=AV494,1.0,(AV494/(AV494-AR494*$H$15)))</f>
        <v>0</v>
      </c>
      <c r="AU494">
        <f>(AT494-1)*100</f>
        <v>0</v>
      </c>
      <c r="AV494">
        <f>MAX(0,($B$15+$C$15*EE494)/(1+$D$15*EE494)*DX494/(DZ494+273)*$E$15)</f>
        <v>0</v>
      </c>
      <c r="AW494" t="s">
        <v>437</v>
      </c>
      <c r="AX494" t="s">
        <v>437</v>
      </c>
      <c r="AY494">
        <v>0</v>
      </c>
      <c r="AZ494">
        <v>0</v>
      </c>
      <c r="BA494">
        <f>1-AY494/AZ494</f>
        <v>0</v>
      </c>
      <c r="BB494">
        <v>0</v>
      </c>
      <c r="BC494" t="s">
        <v>437</v>
      </c>
      <c r="BD494" t="s">
        <v>437</v>
      </c>
      <c r="BE494">
        <v>0</v>
      </c>
      <c r="BF494">
        <v>0</v>
      </c>
      <c r="BG494">
        <f>1-BE494/BF494</f>
        <v>0</v>
      </c>
      <c r="BH494">
        <v>0.5</v>
      </c>
      <c r="BI494">
        <f>DH494</f>
        <v>0</v>
      </c>
      <c r="BJ494">
        <f>K494</f>
        <v>0</v>
      </c>
      <c r="BK494">
        <f>BG494*BH494*BI494</f>
        <v>0</v>
      </c>
      <c r="BL494">
        <f>(BJ494-BB494)/BI494</f>
        <v>0</v>
      </c>
      <c r="BM494">
        <f>(AZ494-BF494)/BF494</f>
        <v>0</v>
      </c>
      <c r="BN494">
        <f>AY494/(BA494+AY494/BF494)</f>
        <v>0</v>
      </c>
      <c r="BO494" t="s">
        <v>437</v>
      </c>
      <c r="BP494">
        <v>0</v>
      </c>
      <c r="BQ494">
        <f>IF(BP494&lt;&gt;0, BP494, BN494)</f>
        <v>0</v>
      </c>
      <c r="BR494">
        <f>1-BQ494/BF494</f>
        <v>0</v>
      </c>
      <c r="BS494">
        <f>(BF494-BE494)/(BF494-BQ494)</f>
        <v>0</v>
      </c>
      <c r="BT494">
        <f>(AZ494-BF494)/(AZ494-BQ494)</f>
        <v>0</v>
      </c>
      <c r="BU494">
        <f>(BF494-BE494)/(BF494-AY494)</f>
        <v>0</v>
      </c>
      <c r="BV494">
        <f>(AZ494-BF494)/(AZ494-AY494)</f>
        <v>0</v>
      </c>
      <c r="BW494">
        <f>(BS494*BQ494/BE494)</f>
        <v>0</v>
      </c>
      <c r="BX494">
        <f>(1-BW494)</f>
        <v>0</v>
      </c>
      <c r="DG494">
        <f>$B$13*EF494+$C$13*EG494+$F$13*ER494*(1-EU494)</f>
        <v>0</v>
      </c>
      <c r="DH494">
        <f>DG494*DI494</f>
        <v>0</v>
      </c>
      <c r="DI494">
        <f>($B$13*$D$11+$C$13*$D$11+$F$13*((FE494+EW494)/MAX(FE494+EW494+FF494, 0.1)*$I$11+FF494/MAX(FE494+EW494+FF494, 0.1)*$J$11))/($B$13+$C$13+$F$13)</f>
        <v>0</v>
      </c>
      <c r="DJ494">
        <f>($B$13*$K$11+$C$13*$K$11+$F$13*((FE494+EW494)/MAX(FE494+EW494+FF494, 0.1)*$P$11+FF494/MAX(FE494+EW494+FF494, 0.1)*$Q$11))/($B$13+$C$13+$F$13)</f>
        <v>0</v>
      </c>
      <c r="DK494">
        <v>3.21</v>
      </c>
      <c r="DL494">
        <v>0.5</v>
      </c>
      <c r="DM494" t="s">
        <v>438</v>
      </c>
      <c r="DN494">
        <v>2</v>
      </c>
      <c r="DO494" t="b">
        <v>1</v>
      </c>
      <c r="DP494">
        <v>1759177939.6</v>
      </c>
      <c r="DQ494">
        <v>1450.232222222222</v>
      </c>
      <c r="DR494">
        <v>1492.848148148148</v>
      </c>
      <c r="DS494">
        <v>21.31990370370371</v>
      </c>
      <c r="DT494">
        <v>19.43627037037037</v>
      </c>
      <c r="DU494">
        <v>1450.47</v>
      </c>
      <c r="DV494">
        <v>21.0490962962963</v>
      </c>
      <c r="DW494">
        <v>500.0375555555556</v>
      </c>
      <c r="DX494">
        <v>90.77903703703703</v>
      </c>
      <c r="DY494">
        <v>0.06631612962962964</v>
      </c>
      <c r="DZ494">
        <v>28.39634444444445</v>
      </c>
      <c r="EA494">
        <v>29.98304444444445</v>
      </c>
      <c r="EB494">
        <v>999.9000000000001</v>
      </c>
      <c r="EC494">
        <v>0</v>
      </c>
      <c r="ED494">
        <v>0</v>
      </c>
      <c r="EE494">
        <v>10009.18814814815</v>
      </c>
      <c r="EF494">
        <v>0</v>
      </c>
      <c r="EG494">
        <v>10.29357777777778</v>
      </c>
      <c r="EH494">
        <v>-42.61565925925925</v>
      </c>
      <c r="EI494">
        <v>1481.823703703704</v>
      </c>
      <c r="EJ494">
        <v>1522.438148148148</v>
      </c>
      <c r="EK494">
        <v>1.88363962962963</v>
      </c>
      <c r="EL494">
        <v>1492.848148148148</v>
      </c>
      <c r="EM494">
        <v>19.43627037037037</v>
      </c>
      <c r="EN494">
        <v>1.935401111111111</v>
      </c>
      <c r="EO494">
        <v>1.764405925925926</v>
      </c>
      <c r="EP494">
        <v>16.92551111111111</v>
      </c>
      <c r="EQ494">
        <v>15.47497407407407</v>
      </c>
      <c r="ER494">
        <v>1999.988518518518</v>
      </c>
      <c r="ES494">
        <v>0.9799976666666664</v>
      </c>
      <c r="ET494">
        <v>0.02000223703703704</v>
      </c>
      <c r="EU494">
        <v>0</v>
      </c>
      <c r="EV494">
        <v>466.5231481481482</v>
      </c>
      <c r="EW494">
        <v>5.00078</v>
      </c>
      <c r="EX494">
        <v>9098.987037037037</v>
      </c>
      <c r="EY494">
        <v>16379.53703703704</v>
      </c>
      <c r="EZ494">
        <v>38.74503703703704</v>
      </c>
      <c r="FA494">
        <v>39.59933333333333</v>
      </c>
      <c r="FB494">
        <v>38.92577777777778</v>
      </c>
      <c r="FC494">
        <v>39.22662962962963</v>
      </c>
      <c r="FD494">
        <v>39.75433333333334</v>
      </c>
      <c r="FE494">
        <v>1955.081111111111</v>
      </c>
      <c r="FF494">
        <v>39.9</v>
      </c>
      <c r="FG494">
        <v>0</v>
      </c>
      <c r="FH494">
        <v>1759177939.4</v>
      </c>
      <c r="FI494">
        <v>0</v>
      </c>
      <c r="FJ494">
        <v>466.53908</v>
      </c>
      <c r="FK494">
        <v>1.652615397379458</v>
      </c>
      <c r="FL494">
        <v>32.79923069408809</v>
      </c>
      <c r="FM494">
        <v>9099.035599999999</v>
      </c>
      <c r="FN494">
        <v>15</v>
      </c>
      <c r="FO494">
        <v>0</v>
      </c>
      <c r="FP494" t="s">
        <v>439</v>
      </c>
      <c r="FQ494">
        <v>1746989605.5</v>
      </c>
      <c r="FR494">
        <v>1746989593.5</v>
      </c>
      <c r="FS494">
        <v>0</v>
      </c>
      <c r="FT494">
        <v>-0.274</v>
      </c>
      <c r="FU494">
        <v>-0.002</v>
      </c>
      <c r="FV494">
        <v>2.549</v>
      </c>
      <c r="FW494">
        <v>0.129</v>
      </c>
      <c r="FX494">
        <v>420</v>
      </c>
      <c r="FY494">
        <v>17</v>
      </c>
      <c r="FZ494">
        <v>0.02</v>
      </c>
      <c r="GA494">
        <v>0.04</v>
      </c>
      <c r="GB494">
        <v>-42.69818048780488</v>
      </c>
      <c r="GC494">
        <v>0.6897888501742275</v>
      </c>
      <c r="GD494">
        <v>0.3531411948806215</v>
      </c>
      <c r="GE494">
        <v>0</v>
      </c>
      <c r="GF494">
        <v>466.3788529411764</v>
      </c>
      <c r="GG494">
        <v>2.056302524371879</v>
      </c>
      <c r="GH494">
        <v>0.3294832078514132</v>
      </c>
      <c r="GI494">
        <v>0</v>
      </c>
      <c r="GJ494">
        <v>1.88310512195122</v>
      </c>
      <c r="GK494">
        <v>0.003862996515682188</v>
      </c>
      <c r="GL494">
        <v>0.001131485365114964</v>
      </c>
      <c r="GM494">
        <v>1</v>
      </c>
      <c r="GN494">
        <v>1</v>
      </c>
      <c r="GO494">
        <v>3</v>
      </c>
      <c r="GP494" t="s">
        <v>459</v>
      </c>
      <c r="GQ494">
        <v>3.10193</v>
      </c>
      <c r="GR494">
        <v>2.72458</v>
      </c>
      <c r="GS494">
        <v>0.204869</v>
      </c>
      <c r="GT494">
        <v>0.208439</v>
      </c>
      <c r="GU494">
        <v>0.0995061</v>
      </c>
      <c r="GV494">
        <v>0.0944859</v>
      </c>
      <c r="GW494">
        <v>20776.8</v>
      </c>
      <c r="GX494">
        <v>18788.3</v>
      </c>
      <c r="GY494">
        <v>26692.3</v>
      </c>
      <c r="GZ494">
        <v>23956.1</v>
      </c>
      <c r="HA494">
        <v>38473</v>
      </c>
      <c r="HB494">
        <v>32080.6</v>
      </c>
      <c r="HC494">
        <v>46607.9</v>
      </c>
      <c r="HD494">
        <v>37900.6</v>
      </c>
      <c r="HE494">
        <v>1.8717</v>
      </c>
      <c r="HF494">
        <v>1.86432</v>
      </c>
      <c r="HG494">
        <v>0.147238</v>
      </c>
      <c r="HH494">
        <v>0</v>
      </c>
      <c r="HI494">
        <v>27.5812</v>
      </c>
      <c r="HJ494">
        <v>999.9</v>
      </c>
      <c r="HK494">
        <v>45</v>
      </c>
      <c r="HL494">
        <v>32</v>
      </c>
      <c r="HM494">
        <v>23.6682</v>
      </c>
      <c r="HN494">
        <v>60.8117</v>
      </c>
      <c r="HO494">
        <v>22.0473</v>
      </c>
      <c r="HP494">
        <v>1</v>
      </c>
      <c r="HQ494">
        <v>0.10501</v>
      </c>
      <c r="HR494">
        <v>-0.116686</v>
      </c>
      <c r="HS494">
        <v>20.28</v>
      </c>
      <c r="HT494">
        <v>5.2131</v>
      </c>
      <c r="HU494">
        <v>11.98</v>
      </c>
      <c r="HV494">
        <v>4.96375</v>
      </c>
      <c r="HW494">
        <v>3.27445</v>
      </c>
      <c r="HX494">
        <v>9999</v>
      </c>
      <c r="HY494">
        <v>9999</v>
      </c>
      <c r="HZ494">
        <v>9999</v>
      </c>
      <c r="IA494">
        <v>45</v>
      </c>
      <c r="IB494">
        <v>1.86399</v>
      </c>
      <c r="IC494">
        <v>1.86015</v>
      </c>
      <c r="ID494">
        <v>1.85849</v>
      </c>
      <c r="IE494">
        <v>1.85974</v>
      </c>
      <c r="IF494">
        <v>1.85989</v>
      </c>
      <c r="IG494">
        <v>1.8584</v>
      </c>
      <c r="IH494">
        <v>1.85745</v>
      </c>
      <c r="II494">
        <v>1.85242</v>
      </c>
      <c r="IJ494">
        <v>0</v>
      </c>
      <c r="IK494">
        <v>0</v>
      </c>
      <c r="IL494">
        <v>0</v>
      </c>
      <c r="IM494">
        <v>0</v>
      </c>
      <c r="IN494" t="s">
        <v>441</v>
      </c>
      <c r="IO494" t="s">
        <v>442</v>
      </c>
      <c r="IP494" t="s">
        <v>443</v>
      </c>
      <c r="IQ494" t="s">
        <v>443</v>
      </c>
      <c r="IR494" t="s">
        <v>443</v>
      </c>
      <c r="IS494" t="s">
        <v>443</v>
      </c>
      <c r="IT494">
        <v>0</v>
      </c>
      <c r="IU494">
        <v>100</v>
      </c>
      <c r="IV494">
        <v>100</v>
      </c>
      <c r="IW494">
        <v>-0.21</v>
      </c>
      <c r="IX494">
        <v>0.2706</v>
      </c>
      <c r="IY494">
        <v>-0.9039269621244732</v>
      </c>
      <c r="IZ494">
        <v>-0.001239420960351069</v>
      </c>
      <c r="JA494">
        <v>2.054680153414315E-06</v>
      </c>
      <c r="JB494">
        <v>-6.090169633737798E-10</v>
      </c>
      <c r="JC494">
        <v>0.01286883109493677</v>
      </c>
      <c r="JD494">
        <v>0.003674261220633967</v>
      </c>
      <c r="JE494">
        <v>0.0003746991724086452</v>
      </c>
      <c r="JF494">
        <v>1.563836292469968E-06</v>
      </c>
      <c r="JG494">
        <v>1</v>
      </c>
      <c r="JH494">
        <v>2003</v>
      </c>
      <c r="JI494">
        <v>1</v>
      </c>
      <c r="JJ494">
        <v>24</v>
      </c>
      <c r="JK494">
        <v>203139</v>
      </c>
      <c r="JL494">
        <v>203139.2</v>
      </c>
      <c r="JM494">
        <v>3.21045</v>
      </c>
      <c r="JN494">
        <v>2.61719</v>
      </c>
      <c r="JO494">
        <v>1.49658</v>
      </c>
      <c r="JP494">
        <v>2.34253</v>
      </c>
      <c r="JQ494">
        <v>1.54907</v>
      </c>
      <c r="JR494">
        <v>2.34253</v>
      </c>
      <c r="JS494">
        <v>36.6233</v>
      </c>
      <c r="JT494">
        <v>24.1751</v>
      </c>
      <c r="JU494">
        <v>18</v>
      </c>
      <c r="JV494">
        <v>482.394</v>
      </c>
      <c r="JW494">
        <v>492.504</v>
      </c>
      <c r="JX494">
        <v>27.159</v>
      </c>
      <c r="JY494">
        <v>28.6584</v>
      </c>
      <c r="JZ494">
        <v>30</v>
      </c>
      <c r="KA494">
        <v>28.9256</v>
      </c>
      <c r="KB494">
        <v>28.9346</v>
      </c>
      <c r="KC494">
        <v>64.4213</v>
      </c>
      <c r="KD494">
        <v>19.412</v>
      </c>
      <c r="KE494">
        <v>76.13160000000001</v>
      </c>
      <c r="KF494">
        <v>27.1634</v>
      </c>
      <c r="KG494">
        <v>1536.92</v>
      </c>
      <c r="KH494">
        <v>19.467</v>
      </c>
      <c r="KI494">
        <v>101.907</v>
      </c>
      <c r="KJ494">
        <v>91.40260000000001</v>
      </c>
    </row>
    <row r="495" spans="1:296">
      <c r="A495">
        <v>477</v>
      </c>
      <c r="B495">
        <v>1759177952.1</v>
      </c>
      <c r="C495">
        <v>16579</v>
      </c>
      <c r="D495" t="s">
        <v>1401</v>
      </c>
      <c r="E495" t="s">
        <v>1402</v>
      </c>
      <c r="F495">
        <v>5</v>
      </c>
      <c r="G495" t="s">
        <v>1218</v>
      </c>
      <c r="H495">
        <v>1759177944.314285</v>
      </c>
      <c r="I495">
        <f>(J495)/1000</f>
        <v>0</v>
      </c>
      <c r="J495">
        <f>IF(DO495, AM495, AG495)</f>
        <v>0</v>
      </c>
      <c r="K495">
        <f>IF(DO495, AH495, AF495)</f>
        <v>0</v>
      </c>
      <c r="L495">
        <f>DQ495 - IF(AT495&gt;1, K495*DK495*100.0/(AV495), 0)</f>
        <v>0</v>
      </c>
      <c r="M495">
        <f>((S495-I495/2)*L495-K495)/(S495+I495/2)</f>
        <v>0</v>
      </c>
      <c r="N495">
        <f>M495*(DX495+DY495)/1000.0</f>
        <v>0</v>
      </c>
      <c r="O495">
        <f>(DQ495 - IF(AT495&gt;1, K495*DK495*100.0/(AV495), 0))*(DX495+DY495)/1000.0</f>
        <v>0</v>
      </c>
      <c r="P495">
        <f>2.0/((1/R495-1/Q495)+SIGN(R495)*SQRT((1/R495-1/Q495)*(1/R495-1/Q495) + 4*DL495/((DL495+1)*(DL495+1))*(2*1/R495*1/Q495-1/Q495*1/Q495)))</f>
        <v>0</v>
      </c>
      <c r="Q495">
        <f>IF(LEFT(DM495,1)&lt;&gt;"0",IF(LEFT(DM495,1)="1",3.0,DN495),$D$5+$E$5*(EE495*DX495/($K$5*1000))+$F$5*(EE495*DX495/($K$5*1000))*MAX(MIN(DK495,$J$5),$I$5)*MAX(MIN(DK495,$J$5),$I$5)+$G$5*MAX(MIN(DK495,$J$5),$I$5)*(EE495*DX495/($K$5*1000))+$H$5*(EE495*DX495/($K$5*1000))*(EE495*DX495/($K$5*1000)))</f>
        <v>0</v>
      </c>
      <c r="R495">
        <f>I495*(1000-(1000*0.61365*exp(17.502*V495/(240.97+V495))/(DX495+DY495)+DS495)/2)/(1000*0.61365*exp(17.502*V495/(240.97+V495))/(DX495+DY495)-DS495)</f>
        <v>0</v>
      </c>
      <c r="S495">
        <f>1/((DL495+1)/(P495/1.6)+1/(Q495/1.37)) + DL495/((DL495+1)/(P495/1.6) + DL495/(Q495/1.37))</f>
        <v>0</v>
      </c>
      <c r="T495">
        <f>(DG495*DJ495)</f>
        <v>0</v>
      </c>
      <c r="U495">
        <f>(DZ495+(T495+2*0.95*5.67E-8*(((DZ495+$B$9)+273)^4-(DZ495+273)^4)-44100*I495)/(1.84*29.3*Q495+8*0.95*5.67E-8*(DZ495+273)^3))</f>
        <v>0</v>
      </c>
      <c r="V495">
        <f>($C$9*EA495+$D$9*EB495+$E$9*U495)</f>
        <v>0</v>
      </c>
      <c r="W495">
        <f>0.61365*exp(17.502*V495/(240.97+V495))</f>
        <v>0</v>
      </c>
      <c r="X495">
        <f>(Y495/Z495*100)</f>
        <v>0</v>
      </c>
      <c r="Y495">
        <f>DS495*(DX495+DY495)/1000</f>
        <v>0</v>
      </c>
      <c r="Z495">
        <f>0.61365*exp(17.502*DZ495/(240.97+DZ495))</f>
        <v>0</v>
      </c>
      <c r="AA495">
        <f>(W495-DS495*(DX495+DY495)/1000)</f>
        <v>0</v>
      </c>
      <c r="AB495">
        <f>(-I495*44100)</f>
        <v>0</v>
      </c>
      <c r="AC495">
        <f>2*29.3*Q495*0.92*(DZ495-V495)</f>
        <v>0</v>
      </c>
      <c r="AD495">
        <f>2*0.95*5.67E-8*(((DZ495+$B$9)+273)^4-(V495+273)^4)</f>
        <v>0</v>
      </c>
      <c r="AE495">
        <f>T495+AD495+AB495+AC495</f>
        <v>0</v>
      </c>
      <c r="AF495">
        <f>DW495*AT495*(DR495-DQ495*(1000-AT495*DT495)/(1000-AT495*DS495))/(100*DK495)</f>
        <v>0</v>
      </c>
      <c r="AG495">
        <f>1000*DW495*AT495*(DS495-DT495)/(100*DK495*(1000-AT495*DS495))</f>
        <v>0</v>
      </c>
      <c r="AH495">
        <f>(AI495 - AJ495 - DX495*1E3/(8.314*(DZ495+273.15)) * AL495/DW495 * AK495) * DW495/(100*DK495) * (1000 - DT495)/1000</f>
        <v>0</v>
      </c>
      <c r="AI495">
        <v>1554.694432737205</v>
      </c>
      <c r="AJ495">
        <v>1522.625636363637</v>
      </c>
      <c r="AK495">
        <v>3.437866853938942</v>
      </c>
      <c r="AL495">
        <v>65.05159675909137</v>
      </c>
      <c r="AM495">
        <f>(AO495 - AN495 + DX495*1E3/(8.314*(DZ495+273.15)) * AQ495/DW495 * AP495) * DW495/(100*DK495) * 1000/(1000 - AO495)</f>
        <v>0</v>
      </c>
      <c r="AN495">
        <v>19.42710637230842</v>
      </c>
      <c r="AO495">
        <v>21.3066903030303</v>
      </c>
      <c r="AP495">
        <v>-4.273368569248569E-05</v>
      </c>
      <c r="AQ495">
        <v>105.0378485698211</v>
      </c>
      <c r="AR495">
        <v>0</v>
      </c>
      <c r="AS495">
        <v>0</v>
      </c>
      <c r="AT495">
        <f>IF(AR495*$H$15&gt;=AV495,1.0,(AV495/(AV495-AR495*$H$15)))</f>
        <v>0</v>
      </c>
      <c r="AU495">
        <f>(AT495-1)*100</f>
        <v>0</v>
      </c>
      <c r="AV495">
        <f>MAX(0,($B$15+$C$15*EE495)/(1+$D$15*EE495)*DX495/(DZ495+273)*$E$15)</f>
        <v>0</v>
      </c>
      <c r="AW495" t="s">
        <v>437</v>
      </c>
      <c r="AX495" t="s">
        <v>437</v>
      </c>
      <c r="AY495">
        <v>0</v>
      </c>
      <c r="AZ495">
        <v>0</v>
      </c>
      <c r="BA495">
        <f>1-AY495/AZ495</f>
        <v>0</v>
      </c>
      <c r="BB495">
        <v>0</v>
      </c>
      <c r="BC495" t="s">
        <v>437</v>
      </c>
      <c r="BD495" t="s">
        <v>437</v>
      </c>
      <c r="BE495">
        <v>0</v>
      </c>
      <c r="BF495">
        <v>0</v>
      </c>
      <c r="BG495">
        <f>1-BE495/BF495</f>
        <v>0</v>
      </c>
      <c r="BH495">
        <v>0.5</v>
      </c>
      <c r="BI495">
        <f>DH495</f>
        <v>0</v>
      </c>
      <c r="BJ495">
        <f>K495</f>
        <v>0</v>
      </c>
      <c r="BK495">
        <f>BG495*BH495*BI495</f>
        <v>0</v>
      </c>
      <c r="BL495">
        <f>(BJ495-BB495)/BI495</f>
        <v>0</v>
      </c>
      <c r="BM495">
        <f>(AZ495-BF495)/BF495</f>
        <v>0</v>
      </c>
      <c r="BN495">
        <f>AY495/(BA495+AY495/BF495)</f>
        <v>0</v>
      </c>
      <c r="BO495" t="s">
        <v>437</v>
      </c>
      <c r="BP495">
        <v>0</v>
      </c>
      <c r="BQ495">
        <f>IF(BP495&lt;&gt;0, BP495, BN495)</f>
        <v>0</v>
      </c>
      <c r="BR495">
        <f>1-BQ495/BF495</f>
        <v>0</v>
      </c>
      <c r="BS495">
        <f>(BF495-BE495)/(BF495-BQ495)</f>
        <v>0</v>
      </c>
      <c r="BT495">
        <f>(AZ495-BF495)/(AZ495-BQ495)</f>
        <v>0</v>
      </c>
      <c r="BU495">
        <f>(BF495-BE495)/(BF495-AY495)</f>
        <v>0</v>
      </c>
      <c r="BV495">
        <f>(AZ495-BF495)/(AZ495-AY495)</f>
        <v>0</v>
      </c>
      <c r="BW495">
        <f>(BS495*BQ495/BE495)</f>
        <v>0</v>
      </c>
      <c r="BX495">
        <f>(1-BW495)</f>
        <v>0</v>
      </c>
      <c r="DG495">
        <f>$B$13*EF495+$C$13*EG495+$F$13*ER495*(1-EU495)</f>
        <v>0</v>
      </c>
      <c r="DH495">
        <f>DG495*DI495</f>
        <v>0</v>
      </c>
      <c r="DI495">
        <f>($B$13*$D$11+$C$13*$D$11+$F$13*((FE495+EW495)/MAX(FE495+EW495+FF495, 0.1)*$I$11+FF495/MAX(FE495+EW495+FF495, 0.1)*$J$11))/($B$13+$C$13+$F$13)</f>
        <v>0</v>
      </c>
      <c r="DJ495">
        <f>($B$13*$K$11+$C$13*$K$11+$F$13*((FE495+EW495)/MAX(FE495+EW495+FF495, 0.1)*$P$11+FF495/MAX(FE495+EW495+FF495, 0.1)*$Q$11))/($B$13+$C$13+$F$13)</f>
        <v>0</v>
      </c>
      <c r="DK495">
        <v>3.21</v>
      </c>
      <c r="DL495">
        <v>0.5</v>
      </c>
      <c r="DM495" t="s">
        <v>438</v>
      </c>
      <c r="DN495">
        <v>2</v>
      </c>
      <c r="DO495" t="b">
        <v>1</v>
      </c>
      <c r="DP495">
        <v>1759177944.314285</v>
      </c>
      <c r="DQ495">
        <v>1465.83</v>
      </c>
      <c r="DR495">
        <v>1508.544285714286</v>
      </c>
      <c r="DS495">
        <v>21.31488571428572</v>
      </c>
      <c r="DT495">
        <v>19.43190714285715</v>
      </c>
      <c r="DU495">
        <v>1466.053571428571</v>
      </c>
      <c r="DV495">
        <v>21.04417857142857</v>
      </c>
      <c r="DW495">
        <v>500.0024285714285</v>
      </c>
      <c r="DX495">
        <v>90.77969285714286</v>
      </c>
      <c r="DY495">
        <v>0.06646773214285714</v>
      </c>
      <c r="DZ495">
        <v>28.39567142857143</v>
      </c>
      <c r="EA495">
        <v>29.98101071428571</v>
      </c>
      <c r="EB495">
        <v>999.9000000000002</v>
      </c>
      <c r="EC495">
        <v>0</v>
      </c>
      <c r="ED495">
        <v>0</v>
      </c>
      <c r="EE495">
        <v>10001.05</v>
      </c>
      <c r="EF495">
        <v>0</v>
      </c>
      <c r="EG495">
        <v>10.27712142857143</v>
      </c>
      <c r="EH495">
        <v>-42.71390357142857</v>
      </c>
      <c r="EI495">
        <v>1497.753214285714</v>
      </c>
      <c r="EJ495">
        <v>1538.4375</v>
      </c>
      <c r="EK495">
        <v>1.882983214285714</v>
      </c>
      <c r="EL495">
        <v>1508.544285714286</v>
      </c>
      <c r="EM495">
        <v>19.43190714285715</v>
      </c>
      <c r="EN495">
        <v>1.93496</v>
      </c>
      <c r="EO495">
        <v>1.7640225</v>
      </c>
      <c r="EP495">
        <v>16.92191428571429</v>
      </c>
      <c r="EQ495">
        <v>15.47158928571429</v>
      </c>
      <c r="ER495">
        <v>1999.992857142857</v>
      </c>
      <c r="ES495">
        <v>0.9799977857142854</v>
      </c>
      <c r="ET495">
        <v>0.02000211428571428</v>
      </c>
      <c r="EU495">
        <v>0</v>
      </c>
      <c r="EV495">
        <v>466.6161071428572</v>
      </c>
      <c r="EW495">
        <v>5.00078</v>
      </c>
      <c r="EX495">
        <v>9101.686071428572</v>
      </c>
      <c r="EY495">
        <v>16379.57142857143</v>
      </c>
      <c r="EZ495">
        <v>38.7475</v>
      </c>
      <c r="FA495">
        <v>39.59125</v>
      </c>
      <c r="FB495">
        <v>38.9417857142857</v>
      </c>
      <c r="FC495">
        <v>39.21853571428572</v>
      </c>
      <c r="FD495">
        <v>39.76753571428571</v>
      </c>
      <c r="FE495">
        <v>1955.088571428571</v>
      </c>
      <c r="FF495">
        <v>39.9</v>
      </c>
      <c r="FG495">
        <v>0</v>
      </c>
      <c r="FH495">
        <v>1759177944.8</v>
      </c>
      <c r="FI495">
        <v>0</v>
      </c>
      <c r="FJ495">
        <v>466.6452307692307</v>
      </c>
      <c r="FK495">
        <v>1.55815385861205</v>
      </c>
      <c r="FL495">
        <v>29.37811964905221</v>
      </c>
      <c r="FM495">
        <v>9101.915769230769</v>
      </c>
      <c r="FN495">
        <v>15</v>
      </c>
      <c r="FO495">
        <v>0</v>
      </c>
      <c r="FP495" t="s">
        <v>439</v>
      </c>
      <c r="FQ495">
        <v>1746989605.5</v>
      </c>
      <c r="FR495">
        <v>1746989593.5</v>
      </c>
      <c r="FS495">
        <v>0</v>
      </c>
      <c r="FT495">
        <v>-0.274</v>
      </c>
      <c r="FU495">
        <v>-0.002</v>
      </c>
      <c r="FV495">
        <v>2.549</v>
      </c>
      <c r="FW495">
        <v>0.129</v>
      </c>
      <c r="FX495">
        <v>420</v>
      </c>
      <c r="FY495">
        <v>17</v>
      </c>
      <c r="FZ495">
        <v>0.02</v>
      </c>
      <c r="GA495">
        <v>0.04</v>
      </c>
      <c r="GB495">
        <v>-42.690075</v>
      </c>
      <c r="GC495">
        <v>-1.611440150093694</v>
      </c>
      <c r="GD495">
        <v>0.3530702336292313</v>
      </c>
      <c r="GE495">
        <v>0</v>
      </c>
      <c r="GF495">
        <v>466.5403235294118</v>
      </c>
      <c r="GG495">
        <v>1.216516431006785</v>
      </c>
      <c r="GH495">
        <v>0.2698585381692361</v>
      </c>
      <c r="GI495">
        <v>0</v>
      </c>
      <c r="GJ495">
        <v>1.8831895</v>
      </c>
      <c r="GK495">
        <v>-0.005166529080677733</v>
      </c>
      <c r="GL495">
        <v>0.001383952582280168</v>
      </c>
      <c r="GM495">
        <v>1</v>
      </c>
      <c r="GN495">
        <v>1</v>
      </c>
      <c r="GO495">
        <v>3</v>
      </c>
      <c r="GP495" t="s">
        <v>459</v>
      </c>
      <c r="GQ495">
        <v>3.10178</v>
      </c>
      <c r="GR495">
        <v>2.72479</v>
      </c>
      <c r="GS495">
        <v>0.206251</v>
      </c>
      <c r="GT495">
        <v>0.209815</v>
      </c>
      <c r="GU495">
        <v>0.0994868</v>
      </c>
      <c r="GV495">
        <v>0.09447560000000001</v>
      </c>
      <c r="GW495">
        <v>20740.6</v>
      </c>
      <c r="GX495">
        <v>18755.7</v>
      </c>
      <c r="GY495">
        <v>26692.3</v>
      </c>
      <c r="GZ495">
        <v>23956.2</v>
      </c>
      <c r="HA495">
        <v>38474</v>
      </c>
      <c r="HB495">
        <v>32081.2</v>
      </c>
      <c r="HC495">
        <v>46607.9</v>
      </c>
      <c r="HD495">
        <v>37900.7</v>
      </c>
      <c r="HE495">
        <v>1.87112</v>
      </c>
      <c r="HF495">
        <v>1.86458</v>
      </c>
      <c r="HG495">
        <v>0.147399</v>
      </c>
      <c r="HH495">
        <v>0</v>
      </c>
      <c r="HI495">
        <v>27.5789</v>
      </c>
      <c r="HJ495">
        <v>999.9</v>
      </c>
      <c r="HK495">
        <v>45</v>
      </c>
      <c r="HL495">
        <v>32</v>
      </c>
      <c r="HM495">
        <v>23.6701</v>
      </c>
      <c r="HN495">
        <v>60.9717</v>
      </c>
      <c r="HO495">
        <v>22.2356</v>
      </c>
      <c r="HP495">
        <v>1</v>
      </c>
      <c r="HQ495">
        <v>0.105046</v>
      </c>
      <c r="HR495">
        <v>-0.127628</v>
      </c>
      <c r="HS495">
        <v>20.2799</v>
      </c>
      <c r="HT495">
        <v>5.21295</v>
      </c>
      <c r="HU495">
        <v>11.98</v>
      </c>
      <c r="HV495">
        <v>4.9636</v>
      </c>
      <c r="HW495">
        <v>3.27445</v>
      </c>
      <c r="HX495">
        <v>9999</v>
      </c>
      <c r="HY495">
        <v>9999</v>
      </c>
      <c r="HZ495">
        <v>9999</v>
      </c>
      <c r="IA495">
        <v>45</v>
      </c>
      <c r="IB495">
        <v>1.86399</v>
      </c>
      <c r="IC495">
        <v>1.86011</v>
      </c>
      <c r="ID495">
        <v>1.85846</v>
      </c>
      <c r="IE495">
        <v>1.85975</v>
      </c>
      <c r="IF495">
        <v>1.85989</v>
      </c>
      <c r="IG495">
        <v>1.85839</v>
      </c>
      <c r="IH495">
        <v>1.85745</v>
      </c>
      <c r="II495">
        <v>1.85242</v>
      </c>
      <c r="IJ495">
        <v>0</v>
      </c>
      <c r="IK495">
        <v>0</v>
      </c>
      <c r="IL495">
        <v>0</v>
      </c>
      <c r="IM495">
        <v>0</v>
      </c>
      <c r="IN495" t="s">
        <v>441</v>
      </c>
      <c r="IO495" t="s">
        <v>442</v>
      </c>
      <c r="IP495" t="s">
        <v>443</v>
      </c>
      <c r="IQ495" t="s">
        <v>443</v>
      </c>
      <c r="IR495" t="s">
        <v>443</v>
      </c>
      <c r="IS495" t="s">
        <v>443</v>
      </c>
      <c r="IT495">
        <v>0</v>
      </c>
      <c r="IU495">
        <v>100</v>
      </c>
      <c r="IV495">
        <v>100</v>
      </c>
      <c r="IW495">
        <v>-0.21</v>
      </c>
      <c r="IX495">
        <v>0.2705</v>
      </c>
      <c r="IY495">
        <v>-0.9039269621244732</v>
      </c>
      <c r="IZ495">
        <v>-0.001239420960351069</v>
      </c>
      <c r="JA495">
        <v>2.054680153414315E-06</v>
      </c>
      <c r="JB495">
        <v>-6.090169633737798E-10</v>
      </c>
      <c r="JC495">
        <v>0.01286883109493677</v>
      </c>
      <c r="JD495">
        <v>0.003674261220633967</v>
      </c>
      <c r="JE495">
        <v>0.0003746991724086452</v>
      </c>
      <c r="JF495">
        <v>1.563836292469968E-06</v>
      </c>
      <c r="JG495">
        <v>1</v>
      </c>
      <c r="JH495">
        <v>2003</v>
      </c>
      <c r="JI495">
        <v>1</v>
      </c>
      <c r="JJ495">
        <v>24</v>
      </c>
      <c r="JK495">
        <v>203139.1</v>
      </c>
      <c r="JL495">
        <v>203139.3</v>
      </c>
      <c r="JM495">
        <v>3.23975</v>
      </c>
      <c r="JN495">
        <v>2.60986</v>
      </c>
      <c r="JO495">
        <v>1.49658</v>
      </c>
      <c r="JP495">
        <v>2.34253</v>
      </c>
      <c r="JQ495">
        <v>1.54907</v>
      </c>
      <c r="JR495">
        <v>2.41089</v>
      </c>
      <c r="JS495">
        <v>36.6233</v>
      </c>
      <c r="JT495">
        <v>24.1751</v>
      </c>
      <c r="JU495">
        <v>18</v>
      </c>
      <c r="JV495">
        <v>482.041</v>
      </c>
      <c r="JW495">
        <v>492.649</v>
      </c>
      <c r="JX495">
        <v>27.1721</v>
      </c>
      <c r="JY495">
        <v>28.656</v>
      </c>
      <c r="JZ495">
        <v>30</v>
      </c>
      <c r="KA495">
        <v>28.9232</v>
      </c>
      <c r="KB495">
        <v>28.9321</v>
      </c>
      <c r="KC495">
        <v>65.0065</v>
      </c>
      <c r="KD495">
        <v>19.412</v>
      </c>
      <c r="KE495">
        <v>76.13160000000001</v>
      </c>
      <c r="KF495">
        <v>27.176</v>
      </c>
      <c r="KG495">
        <v>1556.96</v>
      </c>
      <c r="KH495">
        <v>19.467</v>
      </c>
      <c r="KI495">
        <v>101.907</v>
      </c>
      <c r="KJ495">
        <v>91.4028</v>
      </c>
    </row>
    <row r="496" spans="1:296">
      <c r="A496">
        <v>478</v>
      </c>
      <c r="B496">
        <v>1759177957.1</v>
      </c>
      <c r="C496">
        <v>16584</v>
      </c>
      <c r="D496" t="s">
        <v>1403</v>
      </c>
      <c r="E496" t="s">
        <v>1404</v>
      </c>
      <c r="F496">
        <v>5</v>
      </c>
      <c r="G496" t="s">
        <v>1218</v>
      </c>
      <c r="H496">
        <v>1759177949.6</v>
      </c>
      <c r="I496">
        <f>(J496)/1000</f>
        <v>0</v>
      </c>
      <c r="J496">
        <f>IF(DO496, AM496, AG496)</f>
        <v>0</v>
      </c>
      <c r="K496">
        <f>IF(DO496, AH496, AF496)</f>
        <v>0</v>
      </c>
      <c r="L496">
        <f>DQ496 - IF(AT496&gt;1, K496*DK496*100.0/(AV496), 0)</f>
        <v>0</v>
      </c>
      <c r="M496">
        <f>((S496-I496/2)*L496-K496)/(S496+I496/2)</f>
        <v>0</v>
      </c>
      <c r="N496">
        <f>M496*(DX496+DY496)/1000.0</f>
        <v>0</v>
      </c>
      <c r="O496">
        <f>(DQ496 - IF(AT496&gt;1, K496*DK496*100.0/(AV496), 0))*(DX496+DY496)/1000.0</f>
        <v>0</v>
      </c>
      <c r="P496">
        <f>2.0/((1/R496-1/Q496)+SIGN(R496)*SQRT((1/R496-1/Q496)*(1/R496-1/Q496) + 4*DL496/((DL496+1)*(DL496+1))*(2*1/R496*1/Q496-1/Q496*1/Q496)))</f>
        <v>0</v>
      </c>
      <c r="Q496">
        <f>IF(LEFT(DM496,1)&lt;&gt;"0",IF(LEFT(DM496,1)="1",3.0,DN496),$D$5+$E$5*(EE496*DX496/($K$5*1000))+$F$5*(EE496*DX496/($K$5*1000))*MAX(MIN(DK496,$J$5),$I$5)*MAX(MIN(DK496,$J$5),$I$5)+$G$5*MAX(MIN(DK496,$J$5),$I$5)*(EE496*DX496/($K$5*1000))+$H$5*(EE496*DX496/($K$5*1000))*(EE496*DX496/($K$5*1000)))</f>
        <v>0</v>
      </c>
      <c r="R496">
        <f>I496*(1000-(1000*0.61365*exp(17.502*V496/(240.97+V496))/(DX496+DY496)+DS496)/2)/(1000*0.61365*exp(17.502*V496/(240.97+V496))/(DX496+DY496)-DS496)</f>
        <v>0</v>
      </c>
      <c r="S496">
        <f>1/((DL496+1)/(P496/1.6)+1/(Q496/1.37)) + DL496/((DL496+1)/(P496/1.6) + DL496/(Q496/1.37))</f>
        <v>0</v>
      </c>
      <c r="T496">
        <f>(DG496*DJ496)</f>
        <v>0</v>
      </c>
      <c r="U496">
        <f>(DZ496+(T496+2*0.95*5.67E-8*(((DZ496+$B$9)+273)^4-(DZ496+273)^4)-44100*I496)/(1.84*29.3*Q496+8*0.95*5.67E-8*(DZ496+273)^3))</f>
        <v>0</v>
      </c>
      <c r="V496">
        <f>($C$9*EA496+$D$9*EB496+$E$9*U496)</f>
        <v>0</v>
      </c>
      <c r="W496">
        <f>0.61365*exp(17.502*V496/(240.97+V496))</f>
        <v>0</v>
      </c>
      <c r="X496">
        <f>(Y496/Z496*100)</f>
        <v>0</v>
      </c>
      <c r="Y496">
        <f>DS496*(DX496+DY496)/1000</f>
        <v>0</v>
      </c>
      <c r="Z496">
        <f>0.61365*exp(17.502*DZ496/(240.97+DZ496))</f>
        <v>0</v>
      </c>
      <c r="AA496">
        <f>(W496-DS496*(DX496+DY496)/1000)</f>
        <v>0</v>
      </c>
      <c r="AB496">
        <f>(-I496*44100)</f>
        <v>0</v>
      </c>
      <c r="AC496">
        <f>2*29.3*Q496*0.92*(DZ496-V496)</f>
        <v>0</v>
      </c>
      <c r="AD496">
        <f>2*0.95*5.67E-8*(((DZ496+$B$9)+273)^4-(V496+273)^4)</f>
        <v>0</v>
      </c>
      <c r="AE496">
        <f>T496+AD496+AB496+AC496</f>
        <v>0</v>
      </c>
      <c r="AF496">
        <f>DW496*AT496*(DR496-DQ496*(1000-AT496*DT496)/(1000-AT496*DS496))/(100*DK496)</f>
        <v>0</v>
      </c>
      <c r="AG496">
        <f>1000*DW496*AT496*(DS496-DT496)/(100*DK496*(1000-AT496*DS496))</f>
        <v>0</v>
      </c>
      <c r="AH496">
        <f>(AI496 - AJ496 - DX496*1E3/(8.314*(DZ496+273.15)) * AL496/DW496 * AK496) * DW496/(100*DK496) * (1000 - DT496)/1000</f>
        <v>0</v>
      </c>
      <c r="AI496">
        <v>1572.017351181329</v>
      </c>
      <c r="AJ496">
        <v>1539.856787878788</v>
      </c>
      <c r="AK496">
        <v>3.438111168510634</v>
      </c>
      <c r="AL496">
        <v>65.05159675909137</v>
      </c>
      <c r="AM496">
        <f>(AO496 - AN496 + DX496*1E3/(8.314*(DZ496+273.15)) * AQ496/DW496 * AP496) * DW496/(100*DK496) * 1000/(1000 - AO496)</f>
        <v>0</v>
      </c>
      <c r="AN496">
        <v>19.41942206970942</v>
      </c>
      <c r="AO496">
        <v>21.30293151515151</v>
      </c>
      <c r="AP496">
        <v>-3.731334259848737E-05</v>
      </c>
      <c r="AQ496">
        <v>105.0378485698211</v>
      </c>
      <c r="AR496">
        <v>0</v>
      </c>
      <c r="AS496">
        <v>0</v>
      </c>
      <c r="AT496">
        <f>IF(AR496*$H$15&gt;=AV496,1.0,(AV496/(AV496-AR496*$H$15)))</f>
        <v>0</v>
      </c>
      <c r="AU496">
        <f>(AT496-1)*100</f>
        <v>0</v>
      </c>
      <c r="AV496">
        <f>MAX(0,($B$15+$C$15*EE496)/(1+$D$15*EE496)*DX496/(DZ496+273)*$E$15)</f>
        <v>0</v>
      </c>
      <c r="AW496" t="s">
        <v>437</v>
      </c>
      <c r="AX496" t="s">
        <v>437</v>
      </c>
      <c r="AY496">
        <v>0</v>
      </c>
      <c r="AZ496">
        <v>0</v>
      </c>
      <c r="BA496">
        <f>1-AY496/AZ496</f>
        <v>0</v>
      </c>
      <c r="BB496">
        <v>0</v>
      </c>
      <c r="BC496" t="s">
        <v>437</v>
      </c>
      <c r="BD496" t="s">
        <v>437</v>
      </c>
      <c r="BE496">
        <v>0</v>
      </c>
      <c r="BF496">
        <v>0</v>
      </c>
      <c r="BG496">
        <f>1-BE496/BF496</f>
        <v>0</v>
      </c>
      <c r="BH496">
        <v>0.5</v>
      </c>
      <c r="BI496">
        <f>DH496</f>
        <v>0</v>
      </c>
      <c r="BJ496">
        <f>K496</f>
        <v>0</v>
      </c>
      <c r="BK496">
        <f>BG496*BH496*BI496</f>
        <v>0</v>
      </c>
      <c r="BL496">
        <f>(BJ496-BB496)/BI496</f>
        <v>0</v>
      </c>
      <c r="BM496">
        <f>(AZ496-BF496)/BF496</f>
        <v>0</v>
      </c>
      <c r="BN496">
        <f>AY496/(BA496+AY496/BF496)</f>
        <v>0</v>
      </c>
      <c r="BO496" t="s">
        <v>437</v>
      </c>
      <c r="BP496">
        <v>0</v>
      </c>
      <c r="BQ496">
        <f>IF(BP496&lt;&gt;0, BP496, BN496)</f>
        <v>0</v>
      </c>
      <c r="BR496">
        <f>1-BQ496/BF496</f>
        <v>0</v>
      </c>
      <c r="BS496">
        <f>(BF496-BE496)/(BF496-BQ496)</f>
        <v>0</v>
      </c>
      <c r="BT496">
        <f>(AZ496-BF496)/(AZ496-BQ496)</f>
        <v>0</v>
      </c>
      <c r="BU496">
        <f>(BF496-BE496)/(BF496-AY496)</f>
        <v>0</v>
      </c>
      <c r="BV496">
        <f>(AZ496-BF496)/(AZ496-AY496)</f>
        <v>0</v>
      </c>
      <c r="BW496">
        <f>(BS496*BQ496/BE496)</f>
        <v>0</v>
      </c>
      <c r="BX496">
        <f>(1-BW496)</f>
        <v>0</v>
      </c>
      <c r="DG496">
        <f>$B$13*EF496+$C$13*EG496+$F$13*ER496*(1-EU496)</f>
        <v>0</v>
      </c>
      <c r="DH496">
        <f>DG496*DI496</f>
        <v>0</v>
      </c>
      <c r="DI496">
        <f>($B$13*$D$11+$C$13*$D$11+$F$13*((FE496+EW496)/MAX(FE496+EW496+FF496, 0.1)*$I$11+FF496/MAX(FE496+EW496+FF496, 0.1)*$J$11))/($B$13+$C$13+$F$13)</f>
        <v>0</v>
      </c>
      <c r="DJ496">
        <f>($B$13*$K$11+$C$13*$K$11+$F$13*((FE496+EW496)/MAX(FE496+EW496+FF496, 0.1)*$P$11+FF496/MAX(FE496+EW496+FF496, 0.1)*$Q$11))/($B$13+$C$13+$F$13)</f>
        <v>0</v>
      </c>
      <c r="DK496">
        <v>3.21</v>
      </c>
      <c r="DL496">
        <v>0.5</v>
      </c>
      <c r="DM496" t="s">
        <v>438</v>
      </c>
      <c r="DN496">
        <v>2</v>
      </c>
      <c r="DO496" t="b">
        <v>1</v>
      </c>
      <c r="DP496">
        <v>1759177949.6</v>
      </c>
      <c r="DQ496">
        <v>1483.488888888889</v>
      </c>
      <c r="DR496">
        <v>1526.443703703703</v>
      </c>
      <c r="DS496">
        <v>21.30946666666667</v>
      </c>
      <c r="DT496">
        <v>19.42626666666667</v>
      </c>
      <c r="DU496">
        <v>1483.697777777778</v>
      </c>
      <c r="DV496">
        <v>21.03887407407408</v>
      </c>
      <c r="DW496">
        <v>500.054148148148</v>
      </c>
      <c r="DX496">
        <v>90.77929999999999</v>
      </c>
      <c r="DY496">
        <v>0.06636290000000002</v>
      </c>
      <c r="DZ496">
        <v>28.39389629629629</v>
      </c>
      <c r="EA496">
        <v>29.98555925925926</v>
      </c>
      <c r="EB496">
        <v>999.9000000000001</v>
      </c>
      <c r="EC496">
        <v>0</v>
      </c>
      <c r="ED496">
        <v>0</v>
      </c>
      <c r="EE496">
        <v>10003.54296296296</v>
      </c>
      <c r="EF496">
        <v>0</v>
      </c>
      <c r="EG496">
        <v>10.28007407407407</v>
      </c>
      <c r="EH496">
        <v>-42.95499629629631</v>
      </c>
      <c r="EI496">
        <v>1515.788518518518</v>
      </c>
      <c r="EJ496">
        <v>1556.683703703704</v>
      </c>
      <c r="EK496">
        <v>1.883192962962963</v>
      </c>
      <c r="EL496">
        <v>1526.443703703703</v>
      </c>
      <c r="EM496">
        <v>19.42626666666667</v>
      </c>
      <c r="EN496">
        <v>1.934459259259259</v>
      </c>
      <c r="EO496">
        <v>1.763504074074074</v>
      </c>
      <c r="EP496">
        <v>16.91782962962963</v>
      </c>
      <c r="EQ496">
        <v>15.4670037037037</v>
      </c>
      <c r="ER496">
        <v>1999.985555555555</v>
      </c>
      <c r="ES496">
        <v>0.9799977777777775</v>
      </c>
      <c r="ET496">
        <v>0.02000212222222222</v>
      </c>
      <c r="EU496">
        <v>0</v>
      </c>
      <c r="EV496">
        <v>466.7077407407407</v>
      </c>
      <c r="EW496">
        <v>5.00078</v>
      </c>
      <c r="EX496">
        <v>9104.266296296297</v>
      </c>
      <c r="EY496">
        <v>16379.50370370371</v>
      </c>
      <c r="EZ496">
        <v>38.74522222222222</v>
      </c>
      <c r="FA496">
        <v>39.59</v>
      </c>
      <c r="FB496">
        <v>38.96044444444443</v>
      </c>
      <c r="FC496">
        <v>39.21962962962963</v>
      </c>
      <c r="FD496">
        <v>39.75655555555555</v>
      </c>
      <c r="FE496">
        <v>1955.084814814815</v>
      </c>
      <c r="FF496">
        <v>39.9</v>
      </c>
      <c r="FG496">
        <v>0</v>
      </c>
      <c r="FH496">
        <v>1759177949.6</v>
      </c>
      <c r="FI496">
        <v>0</v>
      </c>
      <c r="FJ496">
        <v>466.7149615384616</v>
      </c>
      <c r="FK496">
        <v>0.7791111135436708</v>
      </c>
      <c r="FL496">
        <v>30.22085467380877</v>
      </c>
      <c r="FM496">
        <v>9104.289230769231</v>
      </c>
      <c r="FN496">
        <v>15</v>
      </c>
      <c r="FO496">
        <v>0</v>
      </c>
      <c r="FP496" t="s">
        <v>439</v>
      </c>
      <c r="FQ496">
        <v>1746989605.5</v>
      </c>
      <c r="FR496">
        <v>1746989593.5</v>
      </c>
      <c r="FS496">
        <v>0</v>
      </c>
      <c r="FT496">
        <v>-0.274</v>
      </c>
      <c r="FU496">
        <v>-0.002</v>
      </c>
      <c r="FV496">
        <v>2.549</v>
      </c>
      <c r="FW496">
        <v>0.129</v>
      </c>
      <c r="FX496">
        <v>420</v>
      </c>
      <c r="FY496">
        <v>17</v>
      </c>
      <c r="FZ496">
        <v>0.02</v>
      </c>
      <c r="GA496">
        <v>0.04</v>
      </c>
      <c r="GB496">
        <v>-42.76793414634147</v>
      </c>
      <c r="GC496">
        <v>-2.573671777003536</v>
      </c>
      <c r="GD496">
        <v>0.3446877743130102</v>
      </c>
      <c r="GE496">
        <v>0</v>
      </c>
      <c r="GF496">
        <v>466.6650882352941</v>
      </c>
      <c r="GG496">
        <v>1.024950348245351</v>
      </c>
      <c r="GH496">
        <v>0.269740438160909</v>
      </c>
      <c r="GI496">
        <v>0</v>
      </c>
      <c r="GJ496">
        <v>1.88328</v>
      </c>
      <c r="GK496">
        <v>-0.0013488501742143</v>
      </c>
      <c r="GL496">
        <v>0.001528190385278776</v>
      </c>
      <c r="GM496">
        <v>1</v>
      </c>
      <c r="GN496">
        <v>1</v>
      </c>
      <c r="GO496">
        <v>3</v>
      </c>
      <c r="GP496" t="s">
        <v>459</v>
      </c>
      <c r="GQ496">
        <v>3.10212</v>
      </c>
      <c r="GR496">
        <v>2.72415</v>
      </c>
      <c r="GS496">
        <v>0.207624</v>
      </c>
      <c r="GT496">
        <v>0.211161</v>
      </c>
      <c r="GU496">
        <v>0.0994772</v>
      </c>
      <c r="GV496">
        <v>0.09445199999999999</v>
      </c>
      <c r="GW496">
        <v>20705.1</v>
      </c>
      <c r="GX496">
        <v>18723.8</v>
      </c>
      <c r="GY496">
        <v>26692.7</v>
      </c>
      <c r="GZ496">
        <v>23956.2</v>
      </c>
      <c r="HA496">
        <v>38475.1</v>
      </c>
      <c r="HB496">
        <v>32082</v>
      </c>
      <c r="HC496">
        <v>46608.5</v>
      </c>
      <c r="HD496">
        <v>37900.6</v>
      </c>
      <c r="HE496">
        <v>1.87188</v>
      </c>
      <c r="HF496">
        <v>1.86437</v>
      </c>
      <c r="HG496">
        <v>0.148833</v>
      </c>
      <c r="HH496">
        <v>0</v>
      </c>
      <c r="HI496">
        <v>27.5772</v>
      </c>
      <c r="HJ496">
        <v>999.9</v>
      </c>
      <c r="HK496">
        <v>45</v>
      </c>
      <c r="HL496">
        <v>32</v>
      </c>
      <c r="HM496">
        <v>23.6709</v>
      </c>
      <c r="HN496">
        <v>61.2517</v>
      </c>
      <c r="HO496">
        <v>22.1795</v>
      </c>
      <c r="HP496">
        <v>1</v>
      </c>
      <c r="HQ496">
        <v>0.105023</v>
      </c>
      <c r="HR496">
        <v>-0.137857</v>
      </c>
      <c r="HS496">
        <v>20.2797</v>
      </c>
      <c r="HT496">
        <v>5.2131</v>
      </c>
      <c r="HU496">
        <v>11.98</v>
      </c>
      <c r="HV496">
        <v>4.96375</v>
      </c>
      <c r="HW496">
        <v>3.27445</v>
      </c>
      <c r="HX496">
        <v>9999</v>
      </c>
      <c r="HY496">
        <v>9999</v>
      </c>
      <c r="HZ496">
        <v>9999</v>
      </c>
      <c r="IA496">
        <v>45</v>
      </c>
      <c r="IB496">
        <v>1.86399</v>
      </c>
      <c r="IC496">
        <v>1.86016</v>
      </c>
      <c r="ID496">
        <v>1.85847</v>
      </c>
      <c r="IE496">
        <v>1.85974</v>
      </c>
      <c r="IF496">
        <v>1.85989</v>
      </c>
      <c r="IG496">
        <v>1.8584</v>
      </c>
      <c r="IH496">
        <v>1.85745</v>
      </c>
      <c r="II496">
        <v>1.85241</v>
      </c>
      <c r="IJ496">
        <v>0</v>
      </c>
      <c r="IK496">
        <v>0</v>
      </c>
      <c r="IL496">
        <v>0</v>
      </c>
      <c r="IM496">
        <v>0</v>
      </c>
      <c r="IN496" t="s">
        <v>441</v>
      </c>
      <c r="IO496" t="s">
        <v>442</v>
      </c>
      <c r="IP496" t="s">
        <v>443</v>
      </c>
      <c r="IQ496" t="s">
        <v>443</v>
      </c>
      <c r="IR496" t="s">
        <v>443</v>
      </c>
      <c r="IS496" t="s">
        <v>443</v>
      </c>
      <c r="IT496">
        <v>0</v>
      </c>
      <c r="IU496">
        <v>100</v>
      </c>
      <c r="IV496">
        <v>100</v>
      </c>
      <c r="IW496">
        <v>-0.19</v>
      </c>
      <c r="IX496">
        <v>0.2705</v>
      </c>
      <c r="IY496">
        <v>-0.9039269621244732</v>
      </c>
      <c r="IZ496">
        <v>-0.001239420960351069</v>
      </c>
      <c r="JA496">
        <v>2.054680153414315E-06</v>
      </c>
      <c r="JB496">
        <v>-6.090169633737798E-10</v>
      </c>
      <c r="JC496">
        <v>0.01286883109493677</v>
      </c>
      <c r="JD496">
        <v>0.003674261220633967</v>
      </c>
      <c r="JE496">
        <v>0.0003746991724086452</v>
      </c>
      <c r="JF496">
        <v>1.563836292469968E-06</v>
      </c>
      <c r="JG496">
        <v>1</v>
      </c>
      <c r="JH496">
        <v>2003</v>
      </c>
      <c r="JI496">
        <v>1</v>
      </c>
      <c r="JJ496">
        <v>24</v>
      </c>
      <c r="JK496">
        <v>203139.2</v>
      </c>
      <c r="JL496">
        <v>203139.4</v>
      </c>
      <c r="JM496">
        <v>3.2666</v>
      </c>
      <c r="JN496">
        <v>2.60742</v>
      </c>
      <c r="JO496">
        <v>1.49658</v>
      </c>
      <c r="JP496">
        <v>2.34253</v>
      </c>
      <c r="JQ496">
        <v>1.54785</v>
      </c>
      <c r="JR496">
        <v>2.45117</v>
      </c>
      <c r="JS496">
        <v>36.6233</v>
      </c>
      <c r="JT496">
        <v>24.1838</v>
      </c>
      <c r="JU496">
        <v>18</v>
      </c>
      <c r="JV496">
        <v>482.459</v>
      </c>
      <c r="JW496">
        <v>492.497</v>
      </c>
      <c r="JX496">
        <v>27.1851</v>
      </c>
      <c r="JY496">
        <v>28.6535</v>
      </c>
      <c r="JZ496">
        <v>30</v>
      </c>
      <c r="KA496">
        <v>28.9207</v>
      </c>
      <c r="KB496">
        <v>28.9297</v>
      </c>
      <c r="KC496">
        <v>65.53749999999999</v>
      </c>
      <c r="KD496">
        <v>19.412</v>
      </c>
      <c r="KE496">
        <v>76.13160000000001</v>
      </c>
      <c r="KF496">
        <v>27.1889</v>
      </c>
      <c r="KG496">
        <v>1570.31</v>
      </c>
      <c r="KH496">
        <v>19.467</v>
      </c>
      <c r="KI496">
        <v>101.908</v>
      </c>
      <c r="KJ496">
        <v>91.40260000000001</v>
      </c>
    </row>
    <row r="497" spans="1:296">
      <c r="A497">
        <v>479</v>
      </c>
      <c r="B497">
        <v>1759177962.1</v>
      </c>
      <c r="C497">
        <v>16589</v>
      </c>
      <c r="D497" t="s">
        <v>1405</v>
      </c>
      <c r="E497" t="s">
        <v>1406</v>
      </c>
      <c r="F497">
        <v>5</v>
      </c>
      <c r="G497" t="s">
        <v>1218</v>
      </c>
      <c r="H497">
        <v>1759177954.314285</v>
      </c>
      <c r="I497">
        <f>(J497)/1000</f>
        <v>0</v>
      </c>
      <c r="J497">
        <f>IF(DO497, AM497, AG497)</f>
        <v>0</v>
      </c>
      <c r="K497">
        <f>IF(DO497, AH497, AF497)</f>
        <v>0</v>
      </c>
      <c r="L497">
        <f>DQ497 - IF(AT497&gt;1, K497*DK497*100.0/(AV497), 0)</f>
        <v>0</v>
      </c>
      <c r="M497">
        <f>((S497-I497/2)*L497-K497)/(S497+I497/2)</f>
        <v>0</v>
      </c>
      <c r="N497">
        <f>M497*(DX497+DY497)/1000.0</f>
        <v>0</v>
      </c>
      <c r="O497">
        <f>(DQ497 - IF(AT497&gt;1, K497*DK497*100.0/(AV497), 0))*(DX497+DY497)/1000.0</f>
        <v>0</v>
      </c>
      <c r="P497">
        <f>2.0/((1/R497-1/Q497)+SIGN(R497)*SQRT((1/R497-1/Q497)*(1/R497-1/Q497) + 4*DL497/((DL497+1)*(DL497+1))*(2*1/R497*1/Q497-1/Q497*1/Q497)))</f>
        <v>0</v>
      </c>
      <c r="Q497">
        <f>IF(LEFT(DM497,1)&lt;&gt;"0",IF(LEFT(DM497,1)="1",3.0,DN497),$D$5+$E$5*(EE497*DX497/($K$5*1000))+$F$5*(EE497*DX497/($K$5*1000))*MAX(MIN(DK497,$J$5),$I$5)*MAX(MIN(DK497,$J$5),$I$5)+$G$5*MAX(MIN(DK497,$J$5),$I$5)*(EE497*DX497/($K$5*1000))+$H$5*(EE497*DX497/($K$5*1000))*(EE497*DX497/($K$5*1000)))</f>
        <v>0</v>
      </c>
      <c r="R497">
        <f>I497*(1000-(1000*0.61365*exp(17.502*V497/(240.97+V497))/(DX497+DY497)+DS497)/2)/(1000*0.61365*exp(17.502*V497/(240.97+V497))/(DX497+DY497)-DS497)</f>
        <v>0</v>
      </c>
      <c r="S497">
        <f>1/((DL497+1)/(P497/1.6)+1/(Q497/1.37)) + DL497/((DL497+1)/(P497/1.6) + DL497/(Q497/1.37))</f>
        <v>0</v>
      </c>
      <c r="T497">
        <f>(DG497*DJ497)</f>
        <v>0</v>
      </c>
      <c r="U497">
        <f>(DZ497+(T497+2*0.95*5.67E-8*(((DZ497+$B$9)+273)^4-(DZ497+273)^4)-44100*I497)/(1.84*29.3*Q497+8*0.95*5.67E-8*(DZ497+273)^3))</f>
        <v>0</v>
      </c>
      <c r="V497">
        <f>($C$9*EA497+$D$9*EB497+$E$9*U497)</f>
        <v>0</v>
      </c>
      <c r="W497">
        <f>0.61365*exp(17.502*V497/(240.97+V497))</f>
        <v>0</v>
      </c>
      <c r="X497">
        <f>(Y497/Z497*100)</f>
        <v>0</v>
      </c>
      <c r="Y497">
        <f>DS497*(DX497+DY497)/1000</f>
        <v>0</v>
      </c>
      <c r="Z497">
        <f>0.61365*exp(17.502*DZ497/(240.97+DZ497))</f>
        <v>0</v>
      </c>
      <c r="AA497">
        <f>(W497-DS497*(DX497+DY497)/1000)</f>
        <v>0</v>
      </c>
      <c r="AB497">
        <f>(-I497*44100)</f>
        <v>0</v>
      </c>
      <c r="AC497">
        <f>2*29.3*Q497*0.92*(DZ497-V497)</f>
        <v>0</v>
      </c>
      <c r="AD497">
        <f>2*0.95*5.67E-8*(((DZ497+$B$9)+273)^4-(V497+273)^4)</f>
        <v>0</v>
      </c>
      <c r="AE497">
        <f>T497+AD497+AB497+AC497</f>
        <v>0</v>
      </c>
      <c r="AF497">
        <f>DW497*AT497*(DR497-DQ497*(1000-AT497*DT497)/(1000-AT497*DS497))/(100*DK497)</f>
        <v>0</v>
      </c>
      <c r="AG497">
        <f>1000*DW497*AT497*(DS497-DT497)/(100*DK497*(1000-AT497*DS497))</f>
        <v>0</v>
      </c>
      <c r="AH497">
        <f>(AI497 - AJ497 - DX497*1E3/(8.314*(DZ497+273.15)) * AL497/DW497 * AK497) * DW497/(100*DK497) * (1000 - DT497)/1000</f>
        <v>0</v>
      </c>
      <c r="AI497">
        <v>1589.314558713185</v>
      </c>
      <c r="AJ497">
        <v>1557.267818181818</v>
      </c>
      <c r="AK497">
        <v>3.499722719103143</v>
      </c>
      <c r="AL497">
        <v>65.05159675909137</v>
      </c>
      <c r="AM497">
        <f>(AO497 - AN497 + DX497*1E3/(8.314*(DZ497+273.15)) * AQ497/DW497 * AP497) * DW497/(100*DK497) * 1000/(1000 - AO497)</f>
        <v>0</v>
      </c>
      <c r="AN497">
        <v>19.41742633822904</v>
      </c>
      <c r="AO497">
        <v>21.29855636363637</v>
      </c>
      <c r="AP497">
        <v>-4.198610519707932E-05</v>
      </c>
      <c r="AQ497">
        <v>105.0378485698211</v>
      </c>
      <c r="AR497">
        <v>0</v>
      </c>
      <c r="AS497">
        <v>0</v>
      </c>
      <c r="AT497">
        <f>IF(AR497*$H$15&gt;=AV497,1.0,(AV497/(AV497-AR497*$H$15)))</f>
        <v>0</v>
      </c>
      <c r="AU497">
        <f>(AT497-1)*100</f>
        <v>0</v>
      </c>
      <c r="AV497">
        <f>MAX(0,($B$15+$C$15*EE497)/(1+$D$15*EE497)*DX497/(DZ497+273)*$E$15)</f>
        <v>0</v>
      </c>
      <c r="AW497" t="s">
        <v>437</v>
      </c>
      <c r="AX497" t="s">
        <v>437</v>
      </c>
      <c r="AY497">
        <v>0</v>
      </c>
      <c r="AZ497">
        <v>0</v>
      </c>
      <c r="BA497">
        <f>1-AY497/AZ497</f>
        <v>0</v>
      </c>
      <c r="BB497">
        <v>0</v>
      </c>
      <c r="BC497" t="s">
        <v>437</v>
      </c>
      <c r="BD497" t="s">
        <v>437</v>
      </c>
      <c r="BE497">
        <v>0</v>
      </c>
      <c r="BF497">
        <v>0</v>
      </c>
      <c r="BG497">
        <f>1-BE497/BF497</f>
        <v>0</v>
      </c>
      <c r="BH497">
        <v>0.5</v>
      </c>
      <c r="BI497">
        <f>DH497</f>
        <v>0</v>
      </c>
      <c r="BJ497">
        <f>K497</f>
        <v>0</v>
      </c>
      <c r="BK497">
        <f>BG497*BH497*BI497</f>
        <v>0</v>
      </c>
      <c r="BL497">
        <f>(BJ497-BB497)/BI497</f>
        <v>0</v>
      </c>
      <c r="BM497">
        <f>(AZ497-BF497)/BF497</f>
        <v>0</v>
      </c>
      <c r="BN497">
        <f>AY497/(BA497+AY497/BF497)</f>
        <v>0</v>
      </c>
      <c r="BO497" t="s">
        <v>437</v>
      </c>
      <c r="BP497">
        <v>0</v>
      </c>
      <c r="BQ497">
        <f>IF(BP497&lt;&gt;0, BP497, BN497)</f>
        <v>0</v>
      </c>
      <c r="BR497">
        <f>1-BQ497/BF497</f>
        <v>0</v>
      </c>
      <c r="BS497">
        <f>(BF497-BE497)/(BF497-BQ497)</f>
        <v>0</v>
      </c>
      <c r="BT497">
        <f>(AZ497-BF497)/(AZ497-BQ497)</f>
        <v>0</v>
      </c>
      <c r="BU497">
        <f>(BF497-BE497)/(BF497-AY497)</f>
        <v>0</v>
      </c>
      <c r="BV497">
        <f>(AZ497-BF497)/(AZ497-AY497)</f>
        <v>0</v>
      </c>
      <c r="BW497">
        <f>(BS497*BQ497/BE497)</f>
        <v>0</v>
      </c>
      <c r="BX497">
        <f>(1-BW497)</f>
        <v>0</v>
      </c>
      <c r="DG497">
        <f>$B$13*EF497+$C$13*EG497+$F$13*ER497*(1-EU497)</f>
        <v>0</v>
      </c>
      <c r="DH497">
        <f>DG497*DI497</f>
        <v>0</v>
      </c>
      <c r="DI497">
        <f>($B$13*$D$11+$C$13*$D$11+$F$13*((FE497+EW497)/MAX(FE497+EW497+FF497, 0.1)*$I$11+FF497/MAX(FE497+EW497+FF497, 0.1)*$J$11))/($B$13+$C$13+$F$13)</f>
        <v>0</v>
      </c>
      <c r="DJ497">
        <f>($B$13*$K$11+$C$13*$K$11+$F$13*((FE497+EW497)/MAX(FE497+EW497+FF497, 0.1)*$P$11+FF497/MAX(FE497+EW497+FF497, 0.1)*$Q$11))/($B$13+$C$13+$F$13)</f>
        <v>0</v>
      </c>
      <c r="DK497">
        <v>3.21</v>
      </c>
      <c r="DL497">
        <v>0.5</v>
      </c>
      <c r="DM497" t="s">
        <v>438</v>
      </c>
      <c r="DN497">
        <v>2</v>
      </c>
      <c r="DO497" t="b">
        <v>1</v>
      </c>
      <c r="DP497">
        <v>1759177954.314285</v>
      </c>
      <c r="DQ497">
        <v>1499.377142857143</v>
      </c>
      <c r="DR497">
        <v>1542.3275</v>
      </c>
      <c r="DS497">
        <v>21.30520357142857</v>
      </c>
      <c r="DT497">
        <v>19.42198928571429</v>
      </c>
      <c r="DU497">
        <v>1499.573571428571</v>
      </c>
      <c r="DV497">
        <v>21.0347</v>
      </c>
      <c r="DW497">
        <v>500.0461071428572</v>
      </c>
      <c r="DX497">
        <v>90.77904285714284</v>
      </c>
      <c r="DY497">
        <v>0.06635361428571429</v>
      </c>
      <c r="DZ497">
        <v>28.39458214285714</v>
      </c>
      <c r="EA497">
        <v>29.98888928571429</v>
      </c>
      <c r="EB497">
        <v>999.9000000000002</v>
      </c>
      <c r="EC497">
        <v>0</v>
      </c>
      <c r="ED497">
        <v>0</v>
      </c>
      <c r="EE497">
        <v>9990.424642857144</v>
      </c>
      <c r="EF497">
        <v>0</v>
      </c>
      <c r="EG497">
        <v>10.29201428571428</v>
      </c>
      <c r="EH497">
        <v>-42.94946785714286</v>
      </c>
      <c r="EI497">
        <v>1532.017142857143</v>
      </c>
      <c r="EJ497">
        <v>1572.874642857143</v>
      </c>
      <c r="EK497">
        <v>1.883202857142857</v>
      </c>
      <c r="EL497">
        <v>1542.3275</v>
      </c>
      <c r="EM497">
        <v>19.42198928571429</v>
      </c>
      <c r="EN497">
        <v>1.934066071428571</v>
      </c>
      <c r="EO497">
        <v>1.76311</v>
      </c>
      <c r="EP497">
        <v>16.91463214285714</v>
      </c>
      <c r="EQ497">
        <v>15.46352142857143</v>
      </c>
      <c r="ER497">
        <v>1999.991785714285</v>
      </c>
      <c r="ES497">
        <v>0.9799978928571426</v>
      </c>
      <c r="ET497">
        <v>0.02000200714285714</v>
      </c>
      <c r="EU497">
        <v>0</v>
      </c>
      <c r="EV497">
        <v>466.8010000000001</v>
      </c>
      <c r="EW497">
        <v>5.00078</v>
      </c>
      <c r="EX497">
        <v>9106.653571428573</v>
      </c>
      <c r="EY497">
        <v>16379.55</v>
      </c>
      <c r="EZ497">
        <v>38.73871428571429</v>
      </c>
      <c r="FA497">
        <v>39.59125</v>
      </c>
      <c r="FB497">
        <v>38.94621428571428</v>
      </c>
      <c r="FC497">
        <v>39.22292857142856</v>
      </c>
      <c r="FD497">
        <v>39.74064285714285</v>
      </c>
      <c r="FE497">
        <v>1955.091785714285</v>
      </c>
      <c r="FF497">
        <v>39.9</v>
      </c>
      <c r="FG497">
        <v>0</v>
      </c>
      <c r="FH497">
        <v>1759177954.4</v>
      </c>
      <c r="FI497">
        <v>0</v>
      </c>
      <c r="FJ497">
        <v>466.8182307692308</v>
      </c>
      <c r="FK497">
        <v>1.418051283809173</v>
      </c>
      <c r="FL497">
        <v>31.42905979916089</v>
      </c>
      <c r="FM497">
        <v>9106.710000000001</v>
      </c>
      <c r="FN497">
        <v>15</v>
      </c>
      <c r="FO497">
        <v>0</v>
      </c>
      <c r="FP497" t="s">
        <v>439</v>
      </c>
      <c r="FQ497">
        <v>1746989605.5</v>
      </c>
      <c r="FR497">
        <v>1746989593.5</v>
      </c>
      <c r="FS497">
        <v>0</v>
      </c>
      <c r="FT497">
        <v>-0.274</v>
      </c>
      <c r="FU497">
        <v>-0.002</v>
      </c>
      <c r="FV497">
        <v>2.549</v>
      </c>
      <c r="FW497">
        <v>0.129</v>
      </c>
      <c r="FX497">
        <v>420</v>
      </c>
      <c r="FY497">
        <v>17</v>
      </c>
      <c r="FZ497">
        <v>0.02</v>
      </c>
      <c r="GA497">
        <v>0.04</v>
      </c>
      <c r="GB497">
        <v>-42.94623658536585</v>
      </c>
      <c r="GC497">
        <v>-0.5111038327525909</v>
      </c>
      <c r="GD497">
        <v>0.1013410199280011</v>
      </c>
      <c r="GE497">
        <v>0</v>
      </c>
      <c r="GF497">
        <v>466.7617941176471</v>
      </c>
      <c r="GG497">
        <v>0.9403972518187966</v>
      </c>
      <c r="GH497">
        <v>0.2443539837554572</v>
      </c>
      <c r="GI497">
        <v>1</v>
      </c>
      <c r="GJ497">
        <v>1.883228536585366</v>
      </c>
      <c r="GK497">
        <v>0.005372404181188301</v>
      </c>
      <c r="GL497">
        <v>0.001472594460054574</v>
      </c>
      <c r="GM497">
        <v>1</v>
      </c>
      <c r="GN497">
        <v>2</v>
      </c>
      <c r="GO497">
        <v>3</v>
      </c>
      <c r="GP497" t="s">
        <v>446</v>
      </c>
      <c r="GQ497">
        <v>3.102</v>
      </c>
      <c r="GR497">
        <v>2.72433</v>
      </c>
      <c r="GS497">
        <v>0.209006</v>
      </c>
      <c r="GT497">
        <v>0.212501</v>
      </c>
      <c r="GU497">
        <v>0.0994604</v>
      </c>
      <c r="GV497">
        <v>0.0944477</v>
      </c>
      <c r="GW497">
        <v>20669.1</v>
      </c>
      <c r="GX497">
        <v>18691.9</v>
      </c>
      <c r="GY497">
        <v>26692.8</v>
      </c>
      <c r="GZ497">
        <v>23956.1</v>
      </c>
      <c r="HA497">
        <v>38475.8</v>
      </c>
      <c r="HB497">
        <v>32082.4</v>
      </c>
      <c r="HC497">
        <v>46608.3</v>
      </c>
      <c r="HD497">
        <v>37900.7</v>
      </c>
      <c r="HE497">
        <v>1.87127</v>
      </c>
      <c r="HF497">
        <v>1.86462</v>
      </c>
      <c r="HG497">
        <v>0.148091</v>
      </c>
      <c r="HH497">
        <v>0</v>
      </c>
      <c r="HI497">
        <v>27.5748</v>
      </c>
      <c r="HJ497">
        <v>999.9</v>
      </c>
      <c r="HK497">
        <v>45</v>
      </c>
      <c r="HL497">
        <v>32</v>
      </c>
      <c r="HM497">
        <v>23.6695</v>
      </c>
      <c r="HN497">
        <v>61.1717</v>
      </c>
      <c r="HO497">
        <v>21.9992</v>
      </c>
      <c r="HP497">
        <v>1</v>
      </c>
      <c r="HQ497">
        <v>0.104985</v>
      </c>
      <c r="HR497">
        <v>-0.108156</v>
      </c>
      <c r="HS497">
        <v>20.2799</v>
      </c>
      <c r="HT497">
        <v>5.2137</v>
      </c>
      <c r="HU497">
        <v>11.98</v>
      </c>
      <c r="HV497">
        <v>4.9638</v>
      </c>
      <c r="HW497">
        <v>3.27455</v>
      </c>
      <c r="HX497">
        <v>9999</v>
      </c>
      <c r="HY497">
        <v>9999</v>
      </c>
      <c r="HZ497">
        <v>9999</v>
      </c>
      <c r="IA497">
        <v>45</v>
      </c>
      <c r="IB497">
        <v>1.86397</v>
      </c>
      <c r="IC497">
        <v>1.86014</v>
      </c>
      <c r="ID497">
        <v>1.85844</v>
      </c>
      <c r="IE497">
        <v>1.85976</v>
      </c>
      <c r="IF497">
        <v>1.85989</v>
      </c>
      <c r="IG497">
        <v>1.85839</v>
      </c>
      <c r="IH497">
        <v>1.85745</v>
      </c>
      <c r="II497">
        <v>1.85242</v>
      </c>
      <c r="IJ497">
        <v>0</v>
      </c>
      <c r="IK497">
        <v>0</v>
      </c>
      <c r="IL497">
        <v>0</v>
      </c>
      <c r="IM497">
        <v>0</v>
      </c>
      <c r="IN497" t="s">
        <v>441</v>
      </c>
      <c r="IO497" t="s">
        <v>442</v>
      </c>
      <c r="IP497" t="s">
        <v>443</v>
      </c>
      <c r="IQ497" t="s">
        <v>443</v>
      </c>
      <c r="IR497" t="s">
        <v>443</v>
      </c>
      <c r="IS497" t="s">
        <v>443</v>
      </c>
      <c r="IT497">
        <v>0</v>
      </c>
      <c r="IU497">
        <v>100</v>
      </c>
      <c r="IV497">
        <v>100</v>
      </c>
      <c r="IW497">
        <v>-0.18</v>
      </c>
      <c r="IX497">
        <v>0.2703</v>
      </c>
      <c r="IY497">
        <v>-0.9039269621244732</v>
      </c>
      <c r="IZ497">
        <v>-0.001239420960351069</v>
      </c>
      <c r="JA497">
        <v>2.054680153414315E-06</v>
      </c>
      <c r="JB497">
        <v>-6.090169633737798E-10</v>
      </c>
      <c r="JC497">
        <v>0.01286883109493677</v>
      </c>
      <c r="JD497">
        <v>0.003674261220633967</v>
      </c>
      <c r="JE497">
        <v>0.0003746991724086452</v>
      </c>
      <c r="JF497">
        <v>1.563836292469968E-06</v>
      </c>
      <c r="JG497">
        <v>1</v>
      </c>
      <c r="JH497">
        <v>2003</v>
      </c>
      <c r="JI497">
        <v>1</v>
      </c>
      <c r="JJ497">
        <v>24</v>
      </c>
      <c r="JK497">
        <v>203139.3</v>
      </c>
      <c r="JL497">
        <v>203139.5</v>
      </c>
      <c r="JM497">
        <v>3.2959</v>
      </c>
      <c r="JN497">
        <v>2.60132</v>
      </c>
      <c r="JO497">
        <v>1.49658</v>
      </c>
      <c r="JP497">
        <v>2.34253</v>
      </c>
      <c r="JQ497">
        <v>1.54907</v>
      </c>
      <c r="JR497">
        <v>2.4231</v>
      </c>
      <c r="JS497">
        <v>36.6233</v>
      </c>
      <c r="JT497">
        <v>24.1838</v>
      </c>
      <c r="JU497">
        <v>18</v>
      </c>
      <c r="JV497">
        <v>482.091</v>
      </c>
      <c r="JW497">
        <v>492.641</v>
      </c>
      <c r="JX497">
        <v>27.1925</v>
      </c>
      <c r="JY497">
        <v>28.6511</v>
      </c>
      <c r="JZ497">
        <v>30</v>
      </c>
      <c r="KA497">
        <v>28.9183</v>
      </c>
      <c r="KB497">
        <v>28.9272</v>
      </c>
      <c r="KC497">
        <v>66.1195</v>
      </c>
      <c r="KD497">
        <v>19.412</v>
      </c>
      <c r="KE497">
        <v>76.13160000000001</v>
      </c>
      <c r="KF497">
        <v>27.1903</v>
      </c>
      <c r="KG497">
        <v>1590.35</v>
      </c>
      <c r="KH497">
        <v>19.467</v>
      </c>
      <c r="KI497">
        <v>101.908</v>
      </c>
      <c r="KJ497">
        <v>91.4027</v>
      </c>
    </row>
    <row r="498" spans="1:296">
      <c r="A498">
        <v>480</v>
      </c>
      <c r="B498">
        <v>1759177967.1</v>
      </c>
      <c r="C498">
        <v>16594</v>
      </c>
      <c r="D498" t="s">
        <v>1407</v>
      </c>
      <c r="E498" t="s">
        <v>1408</v>
      </c>
      <c r="F498">
        <v>5</v>
      </c>
      <c r="G498" t="s">
        <v>1218</v>
      </c>
      <c r="H498">
        <v>1759177959.6</v>
      </c>
      <c r="I498">
        <f>(J498)/1000</f>
        <v>0</v>
      </c>
      <c r="J498">
        <f>IF(DO498, AM498, AG498)</f>
        <v>0</v>
      </c>
      <c r="K498">
        <f>IF(DO498, AH498, AF498)</f>
        <v>0</v>
      </c>
      <c r="L498">
        <f>DQ498 - IF(AT498&gt;1, K498*DK498*100.0/(AV498), 0)</f>
        <v>0</v>
      </c>
      <c r="M498">
        <f>((S498-I498/2)*L498-K498)/(S498+I498/2)</f>
        <v>0</v>
      </c>
      <c r="N498">
        <f>M498*(DX498+DY498)/1000.0</f>
        <v>0</v>
      </c>
      <c r="O498">
        <f>(DQ498 - IF(AT498&gt;1, K498*DK498*100.0/(AV498), 0))*(DX498+DY498)/1000.0</f>
        <v>0</v>
      </c>
      <c r="P498">
        <f>2.0/((1/R498-1/Q498)+SIGN(R498)*SQRT((1/R498-1/Q498)*(1/R498-1/Q498) + 4*DL498/((DL498+1)*(DL498+1))*(2*1/R498*1/Q498-1/Q498*1/Q498)))</f>
        <v>0</v>
      </c>
      <c r="Q498">
        <f>IF(LEFT(DM498,1)&lt;&gt;"0",IF(LEFT(DM498,1)="1",3.0,DN498),$D$5+$E$5*(EE498*DX498/($K$5*1000))+$F$5*(EE498*DX498/($K$5*1000))*MAX(MIN(DK498,$J$5),$I$5)*MAX(MIN(DK498,$J$5),$I$5)+$G$5*MAX(MIN(DK498,$J$5),$I$5)*(EE498*DX498/($K$5*1000))+$H$5*(EE498*DX498/($K$5*1000))*(EE498*DX498/($K$5*1000)))</f>
        <v>0</v>
      </c>
      <c r="R498">
        <f>I498*(1000-(1000*0.61365*exp(17.502*V498/(240.97+V498))/(DX498+DY498)+DS498)/2)/(1000*0.61365*exp(17.502*V498/(240.97+V498))/(DX498+DY498)-DS498)</f>
        <v>0</v>
      </c>
      <c r="S498">
        <f>1/((DL498+1)/(P498/1.6)+1/(Q498/1.37)) + DL498/((DL498+1)/(P498/1.6) + DL498/(Q498/1.37))</f>
        <v>0</v>
      </c>
      <c r="T498">
        <f>(DG498*DJ498)</f>
        <v>0</v>
      </c>
      <c r="U498">
        <f>(DZ498+(T498+2*0.95*5.67E-8*(((DZ498+$B$9)+273)^4-(DZ498+273)^4)-44100*I498)/(1.84*29.3*Q498+8*0.95*5.67E-8*(DZ498+273)^3))</f>
        <v>0</v>
      </c>
      <c r="V498">
        <f>($C$9*EA498+$D$9*EB498+$E$9*U498)</f>
        <v>0</v>
      </c>
      <c r="W498">
        <f>0.61365*exp(17.502*V498/(240.97+V498))</f>
        <v>0</v>
      </c>
      <c r="X498">
        <f>(Y498/Z498*100)</f>
        <v>0</v>
      </c>
      <c r="Y498">
        <f>DS498*(DX498+DY498)/1000</f>
        <v>0</v>
      </c>
      <c r="Z498">
        <f>0.61365*exp(17.502*DZ498/(240.97+DZ498))</f>
        <v>0</v>
      </c>
      <c r="AA498">
        <f>(W498-DS498*(DX498+DY498)/1000)</f>
        <v>0</v>
      </c>
      <c r="AB498">
        <f>(-I498*44100)</f>
        <v>0</v>
      </c>
      <c r="AC498">
        <f>2*29.3*Q498*0.92*(DZ498-V498)</f>
        <v>0</v>
      </c>
      <c r="AD498">
        <f>2*0.95*5.67E-8*(((DZ498+$B$9)+273)^4-(V498+273)^4)</f>
        <v>0</v>
      </c>
      <c r="AE498">
        <f>T498+AD498+AB498+AC498</f>
        <v>0</v>
      </c>
      <c r="AF498">
        <f>DW498*AT498*(DR498-DQ498*(1000-AT498*DT498)/(1000-AT498*DS498))/(100*DK498)</f>
        <v>0</v>
      </c>
      <c r="AG498">
        <f>1000*DW498*AT498*(DS498-DT498)/(100*DK498*(1000-AT498*DS498))</f>
        <v>0</v>
      </c>
      <c r="AH498">
        <f>(AI498 - AJ498 - DX498*1E3/(8.314*(DZ498+273.15)) * AL498/DW498 * AK498) * DW498/(100*DK498) * (1000 - DT498)/1000</f>
        <v>0</v>
      </c>
      <c r="AI498">
        <v>1606.195130496347</v>
      </c>
      <c r="AJ498">
        <v>1574.256424242424</v>
      </c>
      <c r="AK498">
        <v>3.397449528050697</v>
      </c>
      <c r="AL498">
        <v>65.05159675909137</v>
      </c>
      <c r="AM498">
        <f>(AO498 - AN498 + DX498*1E3/(8.314*(DZ498+273.15)) * AQ498/DW498 * AP498) * DW498/(100*DK498) * 1000/(1000 - AO498)</f>
        <v>0</v>
      </c>
      <c r="AN498">
        <v>19.41165317297637</v>
      </c>
      <c r="AO498">
        <v>21.29497878787879</v>
      </c>
      <c r="AP498">
        <v>-1.752621969099634E-05</v>
      </c>
      <c r="AQ498">
        <v>105.0378485698211</v>
      </c>
      <c r="AR498">
        <v>0</v>
      </c>
      <c r="AS498">
        <v>0</v>
      </c>
      <c r="AT498">
        <f>IF(AR498*$H$15&gt;=AV498,1.0,(AV498/(AV498-AR498*$H$15)))</f>
        <v>0</v>
      </c>
      <c r="AU498">
        <f>(AT498-1)*100</f>
        <v>0</v>
      </c>
      <c r="AV498">
        <f>MAX(0,($B$15+$C$15*EE498)/(1+$D$15*EE498)*DX498/(DZ498+273)*$E$15)</f>
        <v>0</v>
      </c>
      <c r="AW498" t="s">
        <v>437</v>
      </c>
      <c r="AX498" t="s">
        <v>437</v>
      </c>
      <c r="AY498">
        <v>0</v>
      </c>
      <c r="AZ498">
        <v>0</v>
      </c>
      <c r="BA498">
        <f>1-AY498/AZ498</f>
        <v>0</v>
      </c>
      <c r="BB498">
        <v>0</v>
      </c>
      <c r="BC498" t="s">
        <v>437</v>
      </c>
      <c r="BD498" t="s">
        <v>437</v>
      </c>
      <c r="BE498">
        <v>0</v>
      </c>
      <c r="BF498">
        <v>0</v>
      </c>
      <c r="BG498">
        <f>1-BE498/BF498</f>
        <v>0</v>
      </c>
      <c r="BH498">
        <v>0.5</v>
      </c>
      <c r="BI498">
        <f>DH498</f>
        <v>0</v>
      </c>
      <c r="BJ498">
        <f>K498</f>
        <v>0</v>
      </c>
      <c r="BK498">
        <f>BG498*BH498*BI498</f>
        <v>0</v>
      </c>
      <c r="BL498">
        <f>(BJ498-BB498)/BI498</f>
        <v>0</v>
      </c>
      <c r="BM498">
        <f>(AZ498-BF498)/BF498</f>
        <v>0</v>
      </c>
      <c r="BN498">
        <f>AY498/(BA498+AY498/BF498)</f>
        <v>0</v>
      </c>
      <c r="BO498" t="s">
        <v>437</v>
      </c>
      <c r="BP498">
        <v>0</v>
      </c>
      <c r="BQ498">
        <f>IF(BP498&lt;&gt;0, BP498, BN498)</f>
        <v>0</v>
      </c>
      <c r="BR498">
        <f>1-BQ498/BF498</f>
        <v>0</v>
      </c>
      <c r="BS498">
        <f>(BF498-BE498)/(BF498-BQ498)</f>
        <v>0</v>
      </c>
      <c r="BT498">
        <f>(AZ498-BF498)/(AZ498-BQ498)</f>
        <v>0</v>
      </c>
      <c r="BU498">
        <f>(BF498-BE498)/(BF498-AY498)</f>
        <v>0</v>
      </c>
      <c r="BV498">
        <f>(AZ498-BF498)/(AZ498-AY498)</f>
        <v>0</v>
      </c>
      <c r="BW498">
        <f>(BS498*BQ498/BE498)</f>
        <v>0</v>
      </c>
      <c r="BX498">
        <f>(1-BW498)</f>
        <v>0</v>
      </c>
      <c r="DG498">
        <f>$B$13*EF498+$C$13*EG498+$F$13*ER498*(1-EU498)</f>
        <v>0</v>
      </c>
      <c r="DH498">
        <f>DG498*DI498</f>
        <v>0</v>
      </c>
      <c r="DI498">
        <f>($B$13*$D$11+$C$13*$D$11+$F$13*((FE498+EW498)/MAX(FE498+EW498+FF498, 0.1)*$I$11+FF498/MAX(FE498+EW498+FF498, 0.1)*$J$11))/($B$13+$C$13+$F$13)</f>
        <v>0</v>
      </c>
      <c r="DJ498">
        <f>($B$13*$K$11+$C$13*$K$11+$F$13*((FE498+EW498)/MAX(FE498+EW498+FF498, 0.1)*$P$11+FF498/MAX(FE498+EW498+FF498, 0.1)*$Q$11))/($B$13+$C$13+$F$13)</f>
        <v>0</v>
      </c>
      <c r="DK498">
        <v>3.21</v>
      </c>
      <c r="DL498">
        <v>0.5</v>
      </c>
      <c r="DM498" t="s">
        <v>438</v>
      </c>
      <c r="DN498">
        <v>2</v>
      </c>
      <c r="DO498" t="b">
        <v>1</v>
      </c>
      <c r="DP498">
        <v>1759177959.6</v>
      </c>
      <c r="DQ498">
        <v>1517.222592592593</v>
      </c>
      <c r="DR498">
        <v>1560.118148148148</v>
      </c>
      <c r="DS498">
        <v>21.30062222222222</v>
      </c>
      <c r="DT498">
        <v>19.4169962962963</v>
      </c>
      <c r="DU498">
        <v>1517.404444444444</v>
      </c>
      <c r="DV498">
        <v>21.03022592592592</v>
      </c>
      <c r="DW498">
        <v>500.0181851851852</v>
      </c>
      <c r="DX498">
        <v>90.77956296296298</v>
      </c>
      <c r="DY498">
        <v>0.0663282962962963</v>
      </c>
      <c r="DZ498">
        <v>28.39442592592593</v>
      </c>
      <c r="EA498">
        <v>29.99512222222222</v>
      </c>
      <c r="EB498">
        <v>999.9000000000001</v>
      </c>
      <c r="EC498">
        <v>0</v>
      </c>
      <c r="ED498">
        <v>0</v>
      </c>
      <c r="EE498">
        <v>9985.833333333334</v>
      </c>
      <c r="EF498">
        <v>0</v>
      </c>
      <c r="EG498">
        <v>10.31177777777778</v>
      </c>
      <c r="EH498">
        <v>-42.8952074074074</v>
      </c>
      <c r="EI498">
        <v>1550.244074074074</v>
      </c>
      <c r="EJ498">
        <v>1591.01037037037</v>
      </c>
      <c r="EK498">
        <v>1.883622222222222</v>
      </c>
      <c r="EL498">
        <v>1560.118148148148</v>
      </c>
      <c r="EM498">
        <v>19.4169962962963</v>
      </c>
      <c r="EN498">
        <v>1.933661481481481</v>
      </c>
      <c r="EO498">
        <v>1.762666666666666</v>
      </c>
      <c r="EP498">
        <v>16.91132962962963</v>
      </c>
      <c r="EQ498">
        <v>15.4596</v>
      </c>
      <c r="ER498">
        <v>1999.996666666666</v>
      </c>
      <c r="ES498">
        <v>0.9799979999999998</v>
      </c>
      <c r="ET498">
        <v>0.0200019</v>
      </c>
      <c r="EU498">
        <v>0</v>
      </c>
      <c r="EV498">
        <v>466.9307037037037</v>
      </c>
      <c r="EW498">
        <v>5.00078</v>
      </c>
      <c r="EX498">
        <v>9109.29925925926</v>
      </c>
      <c r="EY498">
        <v>16379.59259259259</v>
      </c>
      <c r="EZ498">
        <v>38.72437037037037</v>
      </c>
      <c r="FA498">
        <v>39.58299999999999</v>
      </c>
      <c r="FB498">
        <v>38.93503703703704</v>
      </c>
      <c r="FC498">
        <v>39.23125925925925</v>
      </c>
      <c r="FD498">
        <v>39.74033333333333</v>
      </c>
      <c r="FE498">
        <v>1955.096666666666</v>
      </c>
      <c r="FF498">
        <v>39.9</v>
      </c>
      <c r="FG498">
        <v>0</v>
      </c>
      <c r="FH498">
        <v>1759177959.8</v>
      </c>
      <c r="FI498">
        <v>0</v>
      </c>
      <c r="FJ498">
        <v>466.9568</v>
      </c>
      <c r="FK498">
        <v>2.207153849133522</v>
      </c>
      <c r="FL498">
        <v>29.01000004362719</v>
      </c>
      <c r="FM498">
        <v>9109.565200000001</v>
      </c>
      <c r="FN498">
        <v>15</v>
      </c>
      <c r="FO498">
        <v>0</v>
      </c>
      <c r="FP498" t="s">
        <v>439</v>
      </c>
      <c r="FQ498">
        <v>1746989605.5</v>
      </c>
      <c r="FR498">
        <v>1746989593.5</v>
      </c>
      <c r="FS498">
        <v>0</v>
      </c>
      <c r="FT498">
        <v>-0.274</v>
      </c>
      <c r="FU498">
        <v>-0.002</v>
      </c>
      <c r="FV498">
        <v>2.549</v>
      </c>
      <c r="FW498">
        <v>0.129</v>
      </c>
      <c r="FX498">
        <v>420</v>
      </c>
      <c r="FY498">
        <v>17</v>
      </c>
      <c r="FZ498">
        <v>0.02</v>
      </c>
      <c r="GA498">
        <v>0.04</v>
      </c>
      <c r="GB498">
        <v>-42.90102195121951</v>
      </c>
      <c r="GC498">
        <v>0.5762006968641055</v>
      </c>
      <c r="GD498">
        <v>0.122775453398341</v>
      </c>
      <c r="GE498">
        <v>0</v>
      </c>
      <c r="GF498">
        <v>466.8763235294118</v>
      </c>
      <c r="GG498">
        <v>1.433323149684585</v>
      </c>
      <c r="GH498">
        <v>0.2656628469882399</v>
      </c>
      <c r="GI498">
        <v>0</v>
      </c>
      <c r="GJ498">
        <v>1.883144634146341</v>
      </c>
      <c r="GK498">
        <v>0.002244459930313295</v>
      </c>
      <c r="GL498">
        <v>0.001566632395066891</v>
      </c>
      <c r="GM498">
        <v>1</v>
      </c>
      <c r="GN498">
        <v>1</v>
      </c>
      <c r="GO498">
        <v>3</v>
      </c>
      <c r="GP498" t="s">
        <v>459</v>
      </c>
      <c r="GQ498">
        <v>3.10172</v>
      </c>
      <c r="GR498">
        <v>2.7246</v>
      </c>
      <c r="GS498">
        <v>0.21035</v>
      </c>
      <c r="GT498">
        <v>0.213832</v>
      </c>
      <c r="GU498">
        <v>0.0994564</v>
      </c>
      <c r="GV498">
        <v>0.0944284</v>
      </c>
      <c r="GW498">
        <v>20634.1</v>
      </c>
      <c r="GX498">
        <v>18660.3</v>
      </c>
      <c r="GY498">
        <v>26693</v>
      </c>
      <c r="GZ498">
        <v>23956</v>
      </c>
      <c r="HA498">
        <v>38476.5</v>
      </c>
      <c r="HB498">
        <v>32083.2</v>
      </c>
      <c r="HC498">
        <v>46608.7</v>
      </c>
      <c r="HD498">
        <v>37900.6</v>
      </c>
      <c r="HE498">
        <v>1.87105</v>
      </c>
      <c r="HF498">
        <v>1.8651</v>
      </c>
      <c r="HG498">
        <v>0.148822</v>
      </c>
      <c r="HH498">
        <v>0</v>
      </c>
      <c r="HI498">
        <v>27.5725</v>
      </c>
      <c r="HJ498">
        <v>999.9</v>
      </c>
      <c r="HK498">
        <v>45</v>
      </c>
      <c r="HL498">
        <v>32</v>
      </c>
      <c r="HM498">
        <v>23.6701</v>
      </c>
      <c r="HN498">
        <v>61.3018</v>
      </c>
      <c r="HO498">
        <v>22.0793</v>
      </c>
      <c r="HP498">
        <v>1</v>
      </c>
      <c r="HQ498">
        <v>0.10487</v>
      </c>
      <c r="HR498">
        <v>-0.113091</v>
      </c>
      <c r="HS498">
        <v>20.2798</v>
      </c>
      <c r="HT498">
        <v>5.214</v>
      </c>
      <c r="HU498">
        <v>11.98</v>
      </c>
      <c r="HV498">
        <v>4.9637</v>
      </c>
      <c r="HW498">
        <v>3.27463</v>
      </c>
      <c r="HX498">
        <v>9999</v>
      </c>
      <c r="HY498">
        <v>9999</v>
      </c>
      <c r="HZ498">
        <v>9999</v>
      </c>
      <c r="IA498">
        <v>45</v>
      </c>
      <c r="IB498">
        <v>1.86399</v>
      </c>
      <c r="IC498">
        <v>1.86016</v>
      </c>
      <c r="ID498">
        <v>1.85844</v>
      </c>
      <c r="IE498">
        <v>1.85975</v>
      </c>
      <c r="IF498">
        <v>1.85989</v>
      </c>
      <c r="IG498">
        <v>1.85838</v>
      </c>
      <c r="IH498">
        <v>1.85745</v>
      </c>
      <c r="II498">
        <v>1.85242</v>
      </c>
      <c r="IJ498">
        <v>0</v>
      </c>
      <c r="IK498">
        <v>0</v>
      </c>
      <c r="IL498">
        <v>0</v>
      </c>
      <c r="IM498">
        <v>0</v>
      </c>
      <c r="IN498" t="s">
        <v>441</v>
      </c>
      <c r="IO498" t="s">
        <v>442</v>
      </c>
      <c r="IP498" t="s">
        <v>443</v>
      </c>
      <c r="IQ498" t="s">
        <v>443</v>
      </c>
      <c r="IR498" t="s">
        <v>443</v>
      </c>
      <c r="IS498" t="s">
        <v>443</v>
      </c>
      <c r="IT498">
        <v>0</v>
      </c>
      <c r="IU498">
        <v>100</v>
      </c>
      <c r="IV498">
        <v>100</v>
      </c>
      <c r="IW498">
        <v>-0.17</v>
      </c>
      <c r="IX498">
        <v>0.2703</v>
      </c>
      <c r="IY498">
        <v>-0.9039269621244732</v>
      </c>
      <c r="IZ498">
        <v>-0.001239420960351069</v>
      </c>
      <c r="JA498">
        <v>2.054680153414315E-06</v>
      </c>
      <c r="JB498">
        <v>-6.090169633737798E-10</v>
      </c>
      <c r="JC498">
        <v>0.01286883109493677</v>
      </c>
      <c r="JD498">
        <v>0.003674261220633967</v>
      </c>
      <c r="JE498">
        <v>0.0003746991724086452</v>
      </c>
      <c r="JF498">
        <v>1.563836292469968E-06</v>
      </c>
      <c r="JG498">
        <v>1</v>
      </c>
      <c r="JH498">
        <v>2003</v>
      </c>
      <c r="JI498">
        <v>1</v>
      </c>
      <c r="JJ498">
        <v>24</v>
      </c>
      <c r="JK498">
        <v>203139.4</v>
      </c>
      <c r="JL498">
        <v>203139.6</v>
      </c>
      <c r="JM498">
        <v>3.32153</v>
      </c>
      <c r="JN498">
        <v>2.61475</v>
      </c>
      <c r="JO498">
        <v>1.49658</v>
      </c>
      <c r="JP498">
        <v>2.34253</v>
      </c>
      <c r="JQ498">
        <v>1.54907</v>
      </c>
      <c r="JR498">
        <v>2.34375</v>
      </c>
      <c r="JS498">
        <v>36.6233</v>
      </c>
      <c r="JT498">
        <v>24.1751</v>
      </c>
      <c r="JU498">
        <v>18</v>
      </c>
      <c r="JV498">
        <v>481.941</v>
      </c>
      <c r="JW498">
        <v>492.934</v>
      </c>
      <c r="JX498">
        <v>27.1964</v>
      </c>
      <c r="JY498">
        <v>28.6492</v>
      </c>
      <c r="JZ498">
        <v>29.9999</v>
      </c>
      <c r="KA498">
        <v>28.9158</v>
      </c>
      <c r="KB498">
        <v>28.9248</v>
      </c>
      <c r="KC498">
        <v>66.6455</v>
      </c>
      <c r="KD498">
        <v>19.412</v>
      </c>
      <c r="KE498">
        <v>76.13160000000001</v>
      </c>
      <c r="KF498">
        <v>27.1967</v>
      </c>
      <c r="KG498">
        <v>1603.7</v>
      </c>
      <c r="KH498">
        <v>19.467</v>
      </c>
      <c r="KI498">
        <v>101.909</v>
      </c>
      <c r="KJ498">
        <v>91.4025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2025-09-29T20:36:05Z</dcterms:created>
  <dcterms:modified xsi:type="dcterms:W3CDTF">2025-09-29T20:36:05Z</dcterms:modified>
</cp:coreProperties>
</file>